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2.png" ContentType="image/png"/>
  <Override PartName="/xl/media/image1.jpeg" ContentType="image/jpeg"/>
  <Override PartName="/xl/comments3.xml" ContentType="application/vnd.openxmlformats-officedocument.spreadsheetml.comments+xml"/>
  <Override PartName="/xl/drawings/_rels/drawing5.xml.rels" ContentType="application/vnd.openxmlformats-package.relationships+xml"/>
  <Override PartName="/xl/drawings/_rels/drawing1.xml.rels" ContentType="application/vnd.openxmlformats-package.relationships+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xml.rels" ContentType="application/vnd.openxmlformats-package.relationship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0" firstSheet="0" activeTab="0"/>
  </bookViews>
  <sheets>
    <sheet name="CAPA-DADOS" sheetId="1" state="visible" r:id="rId2"/>
    <sheet name="01_SINTETICO" sheetId="2" state="visible" r:id="rId3"/>
    <sheet name="02_CRONOGRAMA" sheetId="3" state="visible" r:id="rId4"/>
    <sheet name="03_COMP" sheetId="4" state="visible" r:id="rId5"/>
    <sheet name="04_PESQUISAS" sheetId="5" state="visible" r:id="rId6"/>
    <sheet name="05_BDI" sheetId="6" state="visible" r:id="rId7"/>
    <sheet name="06_ENCARGOS" sheetId="7" state="visible" r:id="rId8"/>
    <sheet name="CURVA_ABC " sheetId="8" state="visible" r:id="rId9"/>
    <sheet name="ABC INSUMOS" sheetId="9" state="visible" r:id="rId10"/>
  </sheets>
  <definedNames>
    <definedName function="false" hidden="false" localSheetId="1" name="_xlnm.Print_Area" vbProcedure="false">01_SINTETICO!$A$1:$J$252</definedName>
    <definedName function="false" hidden="false" localSheetId="1" name="_xlnm.Print_Titles" vbProcedure="false">01_SINTETICO!$1:$5</definedName>
    <definedName function="false" hidden="true" localSheetId="1" name="_xlnm._FilterDatabase" vbProcedure="false">01_SINTETICO!$A$6:$M$232</definedName>
    <definedName function="false" hidden="false" localSheetId="2" name="_xlnm.Print_Area" vbProcedure="false">02_CRONOGRAMA!$B$2:$L$53</definedName>
    <definedName function="false" hidden="false" localSheetId="3" name="_xlnm.Print_Titles" vbProcedure="false">03_COMP!$1:$3</definedName>
    <definedName function="false" hidden="true" localSheetId="3" name="_xlnm._FilterDatabase" vbProcedure="false">03_COMP!$A$1:$A$5109</definedName>
    <definedName function="false" hidden="false" localSheetId="4" name="_xlnm.Print_Area" vbProcedure="false">04_PESQUISAS!$A$1:$G$122</definedName>
    <definedName function="false" hidden="false" localSheetId="4" name="_xlnm.Print_Titles" vbProcedure="false">04_PESQUISAS!$1:$5</definedName>
    <definedName function="false" hidden="false" localSheetId="5" name="_xlnm.Print_Area" vbProcedure="false">05_BDI!$A$1:$F$45</definedName>
    <definedName function="false" hidden="false" localSheetId="6" name="_xlnm.Print_Area" vbProcedure="false">06_ENCARGOS!$A:$G</definedName>
    <definedName function="false" hidden="false" localSheetId="8" name="_xlnm.Print_Area" vbProcedure="false">'ABC INSUMOS'!$A:$I</definedName>
    <definedName function="false" hidden="true" localSheetId="8" name="_xlnm._FilterDatabase" vbProcedure="false">'ABC INSUMOS'!$A$3:$I$218</definedName>
    <definedName function="false" hidden="false" localSheetId="0" name="_xlnm.Print_Area" vbProcedure="false">'CAPA-DADOS'!$A$1:$M$29</definedName>
    <definedName function="false" hidden="false" localSheetId="7" name="_xlnm.Print_Area" vbProcedure="false">'CURVA_ABC '!$A$1:$H$126</definedName>
    <definedName function="false" hidden="false" localSheetId="7" name="_xlnm.Print_Titles" vbProcedure="false">'CURVA_ABC '!$1:$5</definedName>
    <definedName function="false" hidden="false" name="BDI_MATERIAIS" vbProcedure="false">01_SINTETICO!$I$238</definedName>
    <definedName function="false" hidden="false" name="MED_DIRETA" vbProcedure="false">02_CRONOGRAMA!$O$3</definedName>
    <definedName function="false" hidden="false" localSheetId="0" name="_xlnm.Print_Area" vbProcedure="false">'CAPA-DADOS'!$A$1:$M$29</definedName>
    <definedName function="false" hidden="false" localSheetId="1" name="BDI_MAT" vbProcedure="false">01_SINTETICO!$I$237</definedName>
    <definedName function="false" hidden="false" localSheetId="1" name="BDI_MDO" vbProcedure="false">01_SINTETICO!$J$237</definedName>
    <definedName function="false" hidden="false" localSheetId="1" name="_xlnm.Print_Area" vbProcedure="false">01_SINTETICO!$A$1:$J$252</definedName>
    <definedName function="false" hidden="false" localSheetId="1" name="_xlnm.Print_Titles" vbProcedure="false">01_SINTETICO!$1:$5</definedName>
    <definedName function="false" hidden="false" localSheetId="1" name="_xlnm._FilterDatabase" vbProcedure="false">01_SINTETICO!$A$6:$M$232</definedName>
    <definedName function="false" hidden="false" localSheetId="2" name="_xlnm.Print_Area" vbProcedure="false">02_CRONOGRAMA!$B$2:$L$53</definedName>
    <definedName function="false" hidden="false" localSheetId="3" name="_xlnm.Print_Titles" vbProcedure="false">03_COMP!$1:$3</definedName>
    <definedName function="false" hidden="false" localSheetId="3" name="_xlnm._FilterDatabase" vbProcedure="false">03_COMP!$A$1:$A$5109</definedName>
    <definedName function="false" hidden="false" localSheetId="4" name="_xlnm.Print_Area" vbProcedure="false">04_PESQUISAS!$A$1:$G$122</definedName>
    <definedName function="false" hidden="false" localSheetId="4" name="_xlnm.Print_Titles" vbProcedure="false">04_PESQUISAS!$1:$5</definedName>
    <definedName function="false" hidden="false" localSheetId="5" name="_xlnm.Print_Area" vbProcedure="false">05_BDI!$A$1:$F$45</definedName>
    <definedName function="false" hidden="false" localSheetId="6" name="_xlnm.Print_Area" vbProcedure="false">06_ENCARGOS!$A:$G</definedName>
    <definedName function="false" hidden="false" localSheetId="7" name="_xlnm.Print_Area" vbProcedure="false">'CURVA_ABC '!$A$1:$H$126</definedName>
    <definedName function="false" hidden="false" localSheetId="7" name="_xlnm.Print_Titles" vbProcedure="false">'CURVA_ABC '!$1:$5</definedName>
    <definedName function="false" hidden="false" localSheetId="7" name="_xlnm._FilterDatabase" vbProcedure="false">'CURVA_ABC '!$A$6:$F$117</definedName>
    <definedName function="false" hidden="false" localSheetId="8" name="_xlnm.Print_Area" vbProcedure="false">'ABC INSUMOS'!$A:$I</definedName>
    <definedName function="false" hidden="false" localSheetId="8" name="_xlnm._FilterDatabase" vbProcedure="false">'ABC INSUMOS'!$A$3:$I$218</definedName>
  </definedNames>
  <calcPr iterateCount="100" refMode="A1" iterate="false" iterateDelta="0.0001"/>
</workbook>
</file>

<file path=xl/comments3.xml><?xml version="1.0" encoding="utf-8"?>
<comments xmlns="http://schemas.openxmlformats.org/spreadsheetml/2006/main" xmlns:xdr="http://schemas.openxmlformats.org/drawingml/2006/spreadsheetDrawing">
  <authors>
    <author/>
  </authors>
  <commentList>
    <comment ref="N3" authorId="0">
      <text>
        <r>
          <rPr>
            <b val="true"/>
            <sz val="9"/>
            <color rgb="FF000000"/>
            <rFont val="Tahoma"/>
            <family val="2"/>
            <charset val="1"/>
          </rPr>
          <t>Reinaldo de Sa Moreira e Silva  :
</t>
        </r>
        <r>
          <rPr>
            <sz val="9"/>
            <color rgb="FF000000"/>
            <rFont val="Tahoma"/>
            <family val="2"/>
            <charset val="1"/>
          </rPr>
          <t>DEVE SOMAR TODOS QUE NÃO SERÃO MEDIDOS PROPORCIONALMENTE</t>
        </r>
      </text>
    </comment>
  </commentList>
</comments>
</file>

<file path=xl/sharedStrings.xml><?xml version="1.0" encoding="utf-8"?>
<sst xmlns="http://schemas.openxmlformats.org/spreadsheetml/2006/main" count="12762" uniqueCount="1623">
  <si>
    <t>TRIBUNAL REGIONAL DO TRABALHO DA 18ª REGIÃO</t>
  </si>
  <si>
    <t>SECRETARIA DE MANUTENÇÃO E PROJETOS</t>
  </si>
  <si>
    <t>DIVISÃO DE ENGENHARIA</t>
  </si>
  <si>
    <t>PLANILHA ORÇAMENTÁRIA DE REFERÊNCIA</t>
  </si>
  <si>
    <t>DADOS GERAIS DO ORÇAMENTO</t>
  </si>
  <si>
    <t>OBRA/SERVIÇO</t>
  </si>
  <si>
    <t>AMPLIAÇÃO FÓRUM DO TRABALHO DE ANÁPOLIS-GO</t>
  </si>
  <si>
    <t>CIDADE DA OBRA</t>
  </si>
  <si>
    <t>ANÁPOLIS / GOIÁS</t>
  </si>
  <si>
    <t>DATA DO ORÇAMENTO</t>
  </si>
  <si>
    <t>(atualizar com Control+ponto e virgula)</t>
  </si>
  <si>
    <t>TABELA UTILIZADA</t>
  </si>
  <si>
    <t>SINAPI-NOV/2018</t>
  </si>
  <si>
    <t>DESONERADO</t>
  </si>
  <si>
    <t>REF. MUNICIPIO GOIÂNIA - DESONERADO</t>
  </si>
  <si>
    <t>(CONFORME DECRETO 7983/13)</t>
  </si>
  <si>
    <t>(publicação oficial www.caixa.gov.br/sinapi)</t>
  </si>
  <si>
    <t>CONTEÚDO</t>
  </si>
  <si>
    <t>ORÇAMENTO SINTÉTICO</t>
  </si>
  <si>
    <t>CRONOGRAMA FÍSICO FINANCEIRO</t>
  </si>
  <si>
    <t>COMPOSIÇÕES ANALÍTICAS</t>
  </si>
  <si>
    <t>RELATÓRIO DE PESQUISAS DE MERCADO</t>
  </si>
  <si>
    <t>COMPOSIÇÃO DO BDI PRESUMIDO (BONIFICAÇÕES E DESPESAS INDIRETAS)</t>
  </si>
  <si>
    <t>COMPOSIÇÃO DOS ENCARGOS SOCIAIS</t>
  </si>
  <si>
    <t>PODER JUDICIÁRIO DA UNIÃO_x000D_
TRIBUNAL REGIONAL DO TRABALHO DA 18ª REGIÃO</t>
  </si>
  <si>
    <t>ORÇAMENTO SINTÉTICO DESONERADO</t>
  </si>
  <si>
    <t>ITEM</t>
  </si>
  <si>
    <t>CÓDIGO</t>
  </si>
  <si>
    <t>DISCRIMINAÇÃO</t>
  </si>
  <si>
    <t>UN</t>
  </si>
  <si>
    <t>QTD</t>
  </si>
  <si>
    <t>CUSTO UNITÁRIO</t>
  </si>
  <si>
    <t>CUSTO TOTAL (SEM BDI)</t>
  </si>
  <si>
    <t>PREÇO TOTAL (COM BDI)</t>
  </si>
  <si>
    <t>PREÇO FINAL</t>
  </si>
  <si>
    <t>MAT</t>
  </si>
  <si>
    <t>MDO</t>
  </si>
  <si>
    <t>(01)</t>
  </si>
  <si>
    <t>(02)</t>
  </si>
  <si>
    <t>(03)</t>
  </si>
  <si>
    <t>(04)</t>
  </si>
  <si>
    <t>(06)</t>
  </si>
  <si>
    <t>(07)</t>
  </si>
  <si>
    <t>(08)</t>
  </si>
  <si>
    <t>(09)</t>
  </si>
  <si>
    <t>(10)</t>
  </si>
  <si>
    <t>(11)</t>
  </si>
  <si>
    <t>(12)</t>
  </si>
  <si>
    <t>(13)</t>
  </si>
  <si>
    <t>ADMINISTRAÇÃO LOCAL</t>
  </si>
  <si>
    <t>1.01</t>
  </si>
  <si>
    <t>ENGENHEIRO CIVIL DE OBRA JUNIOR COM ENCARGOS COMPLEMENTARES</t>
  </si>
  <si>
    <t>MÊS</t>
  </si>
  <si>
    <t>1.02</t>
  </si>
  <si>
    <t>ENCARREGADO GERAL DE OBRAS COM ENCARGOS COMPLEMENTARES</t>
  </si>
  <si>
    <t>1.03</t>
  </si>
  <si>
    <t>COMPOSIÇÃO</t>
  </si>
  <si>
    <t>DIÁRIO DE OBRAS ou LIVRO DE ORDEM - EM TAMANHO OFICIO - 33X3 - PREENCHIMENTO OBRIGATÓRIO PELA CONTRATADA</t>
  </si>
  <si>
    <t>1.04</t>
  </si>
  <si>
    <t>ANOTAÇÃO/REGISTRO DE RESPONSABILIDADE TÉCNICA (ART OU RRT) - FAIXA 3</t>
  </si>
  <si>
    <t>TOTAL ITEM:   1   </t>
  </si>
  <si>
    <t>CANTEIRO DE OBRAS</t>
  </si>
  <si>
    <t>2.01</t>
  </si>
  <si>
    <t>74209/001</t>
  </si>
  <si>
    <t>PLACA DE OBRA EM CHAPA DE ACO GALVANIZADA</t>
  </si>
  <si>
    <t>M2</t>
  </si>
  <si>
    <t>2.02</t>
  </si>
  <si>
    <t>LOCACAO DE CONTAINER 2,30  X 6,00 M, ALT. 2,50 M, COM 1 SANITARIO, PARA ESCRITORIO, COMPLETO, SEM DIVISORIAS INTERNAS</t>
  </si>
  <si>
    <t>MES</t>
  </si>
  <si>
    <t>2.03</t>
  </si>
  <si>
    <t>LOCACAO DE CONTAINER 6,00 X 2,30 X 2,50 M COM ISOLAMENTO TÉRMICO - REFEITÓRIO COMPLETO</t>
  </si>
  <si>
    <t>2.04</t>
  </si>
  <si>
    <t>LOCACAO DE CONTAINER 2,30 X 4,30 M, ALT. 2,50 M, PARA SANITARIO, COM 3 BACIAS, 4 CHUVEIROS, 1 LAVATORIO E 1 MICTORIO</t>
  </si>
  <si>
    <t>2.05</t>
  </si>
  <si>
    <t>LOCACAO DE CONTAINER ALMOXARIFADO, DE *2,40* X *6,00* M, PADRAO SIMPLES, SEM REVESTIMENTO E SEM DIVISORIAS INTERNOS E SEM SANITARIO, PARA USO EM CANTEIRO DE OBRAS</t>
  </si>
  <si>
    <t>2.06</t>
  </si>
  <si>
    <t>LIMPEZA PERMANENTE DA OBRA</t>
  </si>
  <si>
    <t>2.07</t>
  </si>
  <si>
    <t>TRANSPORTE DE ENTULHO EM CAÇAMBA (5m³), INCLUSIVE CARGA MANUAL E ENTREGA EM BOTA FORA</t>
  </si>
  <si>
    <t>TOTAL ITEM:   2   </t>
  </si>
  <si>
    <t>ANDAIMES E PROTEÇÕES</t>
  </si>
  <si>
    <t>3.01</t>
  </si>
  <si>
    <t>AGETOP 021001</t>
  </si>
  <si>
    <t>CONSTRUÇÃO DE BANDEJA SALVA VIDAS PRIMÁRIA DE MADEIRA - LARGURA 2,50M</t>
  </si>
  <si>
    <t>M</t>
  </si>
  <si>
    <t>3.02</t>
  </si>
  <si>
    <t>AGETOP 021002</t>
  </si>
  <si>
    <t>CONSTRUÇÃO DE BANDEJA SALVA VIDAS SECUNDÁRIA DE MADEIRA - LARGURA 1,40M</t>
  </si>
  <si>
    <t>3.03</t>
  </si>
  <si>
    <t>TELA DE PROTEÇÃO PARA FACHADA</t>
  </si>
  <si>
    <t>3.04</t>
  </si>
  <si>
    <t>LOCACAO DE ANDAIME SUSPENSO OU BALANCIM MANUAL, CAPACIDADE DE CARGA TOTAL DE APROXIMADAMENTE 250 KG/M2, PLATAFORMA DE 1,50 M X 0,80 M (C X L), CABO DE 45 M</t>
  </si>
  <si>
    <t>3.05</t>
  </si>
  <si>
    <t>MONTAGEM/DESMONTAGEM ANDAIME DE MADEIRA 1 M2 ALVENARIA - APROVEITAMENTO 6 VEZES</t>
  </si>
  <si>
    <t>3.06</t>
  </si>
  <si>
    <t>CONSTRUÇÃO/MONTAGEM E DESMONTAGEM DE ANDAIME PARA REVESTIMENTO INTERNO DE FORROS</t>
  </si>
  <si>
    <t>TOTAL ITEM:   3   </t>
  </si>
  <si>
    <t>SERVIÇOS PRELIMINARES</t>
  </si>
  <si>
    <t>4.01</t>
  </si>
  <si>
    <t>DEMOLIÇÃO DE ALVENARIA</t>
  </si>
  <si>
    <t>M3</t>
  </si>
  <si>
    <t>4.02</t>
  </si>
  <si>
    <t>AGETOP 020106</t>
  </si>
  <si>
    <t>REMOÇÃO DE ESQUADRIA</t>
  </si>
  <si>
    <t>4.03</t>
  </si>
  <si>
    <t>DEMOLIÇÃO DE PISO EXISTENTE, INCLUSIVE CONTRAPISO</t>
  </si>
  <si>
    <t>4.04</t>
  </si>
  <si>
    <t>DEMOLIÇÃO DE CONCRETO ARMADO</t>
  </si>
  <si>
    <t>4.05</t>
  </si>
  <si>
    <t>DEMOLIÇÃO DA CENTRAL DE GAS</t>
  </si>
  <si>
    <t>4.06</t>
  </si>
  <si>
    <t>TRANSPORTE DE ENTULHO EM CAÇAMBA (5m³), INCLUSIVE CARGA MANUAL</t>
  </si>
  <si>
    <t>4.07</t>
  </si>
  <si>
    <t>74077/003</t>
  </si>
  <si>
    <t>LOCAÇÃO DA OBRA (GABARITO)</t>
  </si>
  <si>
    <t>4.08</t>
  </si>
  <si>
    <t>ATERRO COMPACTADO COM PLACA VIBRATORIA</t>
  </si>
  <si>
    <t>4.09</t>
  </si>
  <si>
    <t>73806/001</t>
  </si>
  <si>
    <t>LIMPEZA DE SUPERFICIES COM JATO DE ALTA PRESSAO DE AR E AGUA</t>
  </si>
  <si>
    <t>4.10</t>
  </si>
  <si>
    <t>73948/002</t>
  </si>
  <si>
    <t>LIMPEZA/PREPARO SUPERFICIE CONCRETO P/PINTURA</t>
  </si>
  <si>
    <t>TOTAL ITEM:   4   </t>
  </si>
  <si>
    <t>INFRA-ESTRUTURA / FUNDAÇÃO DE CONCRETO ARMADO</t>
  </si>
  <si>
    <t>5.01</t>
  </si>
  <si>
    <t>SAPATAS</t>
  </si>
  <si>
    <t>5.01.01</t>
  </si>
  <si>
    <t>ESCAVAÇÃO MANUAL DE VALAS</t>
  </si>
  <si>
    <t>5.01.02</t>
  </si>
  <si>
    <t>REGULARIZAÇÃO E COMPACTAÇÃO DE FUNDO DE VALA MANUAL - BLOCOS E CINTAS DE FUNDAÇÃO</t>
  </si>
  <si>
    <t>5.01.03</t>
  </si>
  <si>
    <t>REATERRO MANUAL DE VALAS COM COMPACTAÇÃO MECANIZADA. AF_04/2016</t>
  </si>
  <si>
    <t>5.01.04</t>
  </si>
  <si>
    <t>5.01.05</t>
  </si>
  <si>
    <t>LASTRO DE CONCRETO MAGRO, APLICADO EM BLOCOS DE COROAMENTO OU SAPATAS,ESPESSURA DE 5 CM. AF_08/2017</t>
  </si>
  <si>
    <t>5.01.06</t>
  </si>
  <si>
    <t>FABRICAÇÃO, MONTAGEM E DESMONTAGEM DE FÔRMA PARA VIGA BALDRAME, EM MADEIRA SERRADA, E=25 MM, 2 UTILIZAÇÕES. AF_06/2017</t>
  </si>
  <si>
    <t>5.01.07</t>
  </si>
  <si>
    <t>AÇO CA-50 8,0 MM</t>
  </si>
  <si>
    <t>KG</t>
  </si>
  <si>
    <t>5.01.08</t>
  </si>
  <si>
    <t>BASE 96556</t>
  </si>
  <si>
    <t>FORNECIMENTO E LANÇAMENTO DE CONCRETO ESTRUTURAL USINADO BOMBEADO FCK &gt;= 25 MPA</t>
  </si>
  <si>
    <t>5.01.09</t>
  </si>
  <si>
    <t>IMPERMEABILIZAÇÃO DE SUPERFÍCIE COM EMULSÃO ASFÁLTICA, 2 DEMÃOS</t>
  </si>
  <si>
    <t>5.02</t>
  </si>
  <si>
    <t>BALDRAME</t>
  </si>
  <si>
    <t>5.02.01</t>
  </si>
  <si>
    <t>5.02.02</t>
  </si>
  <si>
    <t>SUDECAP 40.32.22</t>
  </si>
  <si>
    <t>5.02.03</t>
  </si>
  <si>
    <t>5.02.04</t>
  </si>
  <si>
    <t>5.02.05</t>
  </si>
  <si>
    <t>5.02.06</t>
  </si>
  <si>
    <t>5.02.07</t>
  </si>
  <si>
    <t>AÇO CA-50 5,0 MM</t>
  </si>
  <si>
    <t>5.02.08</t>
  </si>
  <si>
    <t>AÇO CA-50 6,3 MM</t>
  </si>
  <si>
    <t>5.02.09</t>
  </si>
  <si>
    <t>5.02.10</t>
  </si>
  <si>
    <t>AÇO CA-50 10,0 MM</t>
  </si>
  <si>
    <t>5.02.11</t>
  </si>
  <si>
    <t>AÇO CA-50 12,5 MM</t>
  </si>
  <si>
    <t>5.02.12</t>
  </si>
  <si>
    <t>FORNECIMENTO E LANÇAMENTO DE CONCRETO ESTRUTURAL RODADO EM OBRA FCK &gt;= 25 MPA</t>
  </si>
  <si>
    <t>5.02.13</t>
  </si>
  <si>
    <t>TOTAL ITEM:   5   </t>
  </si>
  <si>
    <t>SUPRA-ESTRUTURA DE CONCRETO ARMADO</t>
  </si>
  <si>
    <t>6.01</t>
  </si>
  <si>
    <t>LAJE DE PISO</t>
  </si>
  <si>
    <t>6.01.01</t>
  </si>
  <si>
    <t>LONA PLÁSTICA</t>
  </si>
  <si>
    <t>6.01.02</t>
  </si>
  <si>
    <t>73994/001</t>
  </si>
  <si>
    <t>ARMACAO EM TELA DE ACO SOLDADA NERVURADA Q-138, ACO CA-60, 4,2MM, MALHA 10X10CM</t>
  </si>
  <si>
    <t>6.01.03</t>
  </si>
  <si>
    <t>6.02</t>
  </si>
  <si>
    <t>PILARES, VIGAS, LAJES E ESCADAS</t>
  </si>
  <si>
    <t>6.02.01</t>
  </si>
  <si>
    <t>AGETOP 060203</t>
  </si>
  <si>
    <t>FORMA- CH.COMPENSADA 12 MM UTILIZAÇÃO 3 VEZESFORMA</t>
  </si>
  <si>
    <t>6.02.02</t>
  </si>
  <si>
    <t>ESCORAMENTO DE VIGAS E ESCADAS</t>
  </si>
  <si>
    <t>6.02.03</t>
  </si>
  <si>
    <t>6.02.04</t>
  </si>
  <si>
    <t>6.02.05</t>
  </si>
  <si>
    <t>6.02.06</t>
  </si>
  <si>
    <t>6.02.07</t>
  </si>
  <si>
    <t>6.02.08</t>
  </si>
  <si>
    <t>CCOMPOSIÇÃO</t>
  </si>
  <si>
    <t>6.02.09</t>
  </si>
  <si>
    <t>BASE 74202/002</t>
  </si>
  <si>
    <t>LAJE PRE MOLDADA SC 300KG/M2 CAPEAMENTO 4 CM, INCLUSVE ESCORAMENTO</t>
  </si>
  <si>
    <t>TOTAL ITEM:   6   </t>
  </si>
  <si>
    <t>COBERTURA E IMPERMEABILIZAÇÕES</t>
  </si>
  <si>
    <t>7.01</t>
  </si>
  <si>
    <t>IMPERMEABILIZAÇÃO DE ALVENARIA COM SIKA 1 ATÉ 100 CM ACIMA DO SOLO</t>
  </si>
  <si>
    <t>7.02</t>
  </si>
  <si>
    <t>IMPERMEABILIZAÇÃO BETUMINOSA A FRIO NOS PISOS</t>
  </si>
  <si>
    <t>7.03</t>
  </si>
  <si>
    <t>BASE 98563</t>
  </si>
  <si>
    <t>REGULARIZAÇÃO COM ARGAMASSA DE CIMENTO E AREIA 1:3 ESP 2 CM PARA RECEBIMENTO DE MANTA NA LAJE DE COBERTURA</t>
  </si>
  <si>
    <t>7.04</t>
  </si>
  <si>
    <t>IMPERMEABILIZAÇÃO COM MANTA ASFALTICA 4 MMNA LAJE DE COBERTURA</t>
  </si>
  <si>
    <t>7.05</t>
  </si>
  <si>
    <t>PROTEÇÃO MECANICA COM ARGAMASSA 1:3 NA LAJE DE COBERTURA</t>
  </si>
  <si>
    <t>7.06</t>
  </si>
  <si>
    <t>PINGADEIRA EM CONCRETO PRE-MOLDADO TIPO "U"</t>
  </si>
  <si>
    <t>TOTAL ITEM:   7   </t>
  </si>
  <si>
    <t>ALVENARIA E FECHAMENTOS</t>
  </si>
  <si>
    <t>8.01</t>
  </si>
  <si>
    <t>ALVENARIA DE TIJOLO CERAMICO 9X19X39CM ESP 9,0</t>
  </si>
  <si>
    <t>8.02</t>
  </si>
  <si>
    <t>ALVENARIA DE TIJOLO CERAMICO 14X19X39CM ESP 14 CM</t>
  </si>
  <si>
    <t>8.03</t>
  </si>
  <si>
    <t>ENCUNHAMENTO COM ARGAMASSA EXPANSIVA ALV 14 CM</t>
  </si>
  <si>
    <t>8.04</t>
  </si>
  <si>
    <t>VERGAS E CONTRA-VERGAS DE CONCRETO</t>
  </si>
  <si>
    <t>TOTAL ITEM:   8   </t>
  </si>
  <si>
    <t>REVESTIMENTOS</t>
  </si>
  <si>
    <t>9.01</t>
  </si>
  <si>
    <t>PAREDES INTERNAS E TETOS</t>
  </si>
  <si>
    <t>9.01.01</t>
  </si>
  <si>
    <t>CHAPISCO APLICADO EM ALVENARIAS E ESTRUTURAS DE CONCRETO INTERNAS, COM COLHER DE PEDREIRO.  ARGAMASSA TRAÇO 1:3</t>
  </si>
  <si>
    <t>9.01.02</t>
  </si>
  <si>
    <t>MASSA ÚNICA, PARA RECEBIMENTO DE PINTURA, EM ARGAMASSA TRAÇO 1:2:8, ESPESSURA DE 20MM, COM EXECUÇÃO DE TALISCAS</t>
  </si>
  <si>
    <t>9.01.03</t>
  </si>
  <si>
    <t>EMBOÇO, PARA RECEBIMENTO DE CERÂMICA, EM ARGAMASSA TRAÇO 1:2:8, PREPARO MANUAL, APLICADO MANUALMENTE EM FACES INTERNAS DE PAREDES, PARA AMBIENTE COM ÁREA MENOR QUE 5M2, ESPESSURA DE 20MM, COM EXECUÇÃO DE TALISCAS. AF_06/2014</t>
  </si>
  <si>
    <t>9.01.04</t>
  </si>
  <si>
    <t>REVESTIMENTO CERÂMICO PARA PAREDES INTERNAS SIMILAR AO EXISTENTE</t>
  </si>
  <si>
    <t>9.02</t>
  </si>
  <si>
    <t>FACHADAS</t>
  </si>
  <si>
    <t>9.02.01</t>
  </si>
  <si>
    <t>CHAPISCO APLICADO EM ALVENARIA E ESTRUTURAS DE CONCRETO DE FACHADA, COM COLHER DE PEDREIRO.  ARGAMASSA TRAÇO 1:3</t>
  </si>
  <si>
    <t>9.02.02</t>
  </si>
  <si>
    <t>MASSA ÚNICA EM ARGAMASSA TRAÇO 1:2:8  ESPESSURA DE 25 MM</t>
  </si>
  <si>
    <t>TOTAL ITEM:   9   </t>
  </si>
  <si>
    <t>PISOS</t>
  </si>
  <si>
    <t>10.02</t>
  </si>
  <si>
    <t>PISO CIMENTADO NIVELADO COM NIVEL OPTICO</t>
  </si>
  <si>
    <t>10.03</t>
  </si>
  <si>
    <t>PISO TÁTIL DE ALERTA DO TIPO ELEMENTOS DISCRETOS  (PONTOS ISOLADOS) COM ALMA DE TPU REVESTIDOS COM AÇO INOX, FIXADOS COM FITA DUPLA FACE INTEGRADA (PRÓPRIA PARA ESTE FIM) COM AUXILIO DE GABARITO 25x25cm</t>
  </si>
  <si>
    <t>TOTAL ITEM:  10   </t>
  </si>
  <si>
    <t>PEITORIS , SOLEIRAS E RODAPÉS</t>
  </si>
  <si>
    <t>11.01</t>
  </si>
  <si>
    <t>BASE 84089</t>
  </si>
  <si>
    <t>PEITORIL EM GRANITO CINZA ANDORINHA ESP 2 CM ASSENTADA COM ARGAMASSA ACII, COM REJUNTE CINZA CLARO LARGURA 22 CM</t>
  </si>
  <si>
    <t>11.02</t>
  </si>
  <si>
    <t>PEITORIL EM GRANITO CINZA ANDORINHA ESP 2 CM ASSENTADA COM ARGAMASSA ACII, COM REJUNTE CINZA CLARO LARGURA 15 CM</t>
  </si>
  <si>
    <t>11.03</t>
  </si>
  <si>
    <t>BASE 98689</t>
  </si>
  <si>
    <t>SOLEIRA EM GRANITO CINZA ANDORINHA ESP 2 CM ASSENTADA COM ARGAMASSA 1:3 , COM REJUNTE CINZA CLARO LARGURA 20 CM</t>
  </si>
  <si>
    <t>11.04</t>
  </si>
  <si>
    <t>RODAPE CIMENTADO H= 7 CM</t>
  </si>
  <si>
    <t>TOTAL ITEM:  11   </t>
  </si>
  <si>
    <t>ESQUADRIAS</t>
  </si>
  <si>
    <t>12.01</t>
  </si>
  <si>
    <t>PORTA CORTA-FOGO PARA SAIDA DE EMERGENCIA, COM FECHADURA, VAO LUZ DE 90 X 210 CM, CLASSE P-90</t>
  </si>
  <si>
    <t>12.02</t>
  </si>
  <si>
    <t>PORTA ABRIR 90X210 EM VENEZIANA DE ALUMINIO</t>
  </si>
  <si>
    <t>12.03</t>
  </si>
  <si>
    <t>74072/003</t>
  </si>
  <si>
    <t>CORRIMÃO EM TUBO DE AÇO Ø EXTERNO DE 1 1/ 2" E=2,25mm APOIO EM BARRA CHATA DE AÇO ?=1 /2" E=1 /4", CHAPA EM AÇO Ø=75mm E=3mm FUROS PARA PARAFUSOS Ø=7mm FIXADA COM PARAFUSO 10mm FIXADO COM PARABOLT</t>
  </si>
  <si>
    <t>TOTAL ITEM:  12   </t>
  </si>
  <si>
    <t>PINTURA</t>
  </si>
  <si>
    <t>13.01</t>
  </si>
  <si>
    <t>PAREDES</t>
  </si>
  <si>
    <t>13.01.01</t>
  </si>
  <si>
    <t>APLICAÇÃO DE FUNDO SELADOR ACRÍLICO EM PAREDES, UMA DEMÃO</t>
  </si>
  <si>
    <t>13.01.02</t>
  </si>
  <si>
    <t>APLICAÇÃO E LIXAMENTO DE MASSA LÁTEX EM PAREDES, UMA DEMÃO</t>
  </si>
  <si>
    <t>13.01.03</t>
  </si>
  <si>
    <t>APLICAÇÃO MANUAL DE PINTURA COM TINTA LÁTEX ACRÍLICA EM PAREDES, DUAS DEMÃOS</t>
  </si>
  <si>
    <t>13.02</t>
  </si>
  <si>
    <t>TETOS</t>
  </si>
  <si>
    <t>13.02.01</t>
  </si>
  <si>
    <t>TRATAMENTO EM CONCRETO COM SELADOR ACRILICO</t>
  </si>
  <si>
    <t>13.03</t>
  </si>
  <si>
    <t>FACHADA</t>
  </si>
  <si>
    <t>13.03.01</t>
  </si>
  <si>
    <t>APLICAÇÃO MANUAL DE FUNDO SELADOR ACRÍLICO EM FACHADA</t>
  </si>
  <si>
    <t>13.03.02</t>
  </si>
  <si>
    <t>APLICAÇÃO MANUAL DE MASSA ACRÍLICA EM PANOS DE FACHADA , UMA DEMÃO</t>
  </si>
  <si>
    <t>13.03.03</t>
  </si>
  <si>
    <t>APLICAÇÃO MANUAL DE TINTA LÁTEX ACRÍLICA EM FACHADA , DUAS DEMÃOS</t>
  </si>
  <si>
    <t>13.03.04</t>
  </si>
  <si>
    <t>LIXAMENTO MAN C/ LIXA CALAFATE DE CONCR APARENTE ANTIGO</t>
  </si>
  <si>
    <t>13.03.05</t>
  </si>
  <si>
    <t>ESTUCAMENTO DE PANOS DE FACHADA DO SISTEMA DE PAREDES DE CONCRETO</t>
  </si>
  <si>
    <t>13.04</t>
  </si>
  <si>
    <t>ESQUADRIAS METÁLICAS</t>
  </si>
  <si>
    <t>13.04.01</t>
  </si>
  <si>
    <t>74064/001</t>
  </si>
  <si>
    <t>FUNDO ANTICORROSIVO A BASE DE OXIDO DE FERRO (ZARCAO), DUAS DEMAOS</t>
  </si>
  <si>
    <t>13.04.02</t>
  </si>
  <si>
    <t>PINTURA AUTOMOTIVA SOBRE FUNDO PREPARADOR</t>
  </si>
  <si>
    <t>TOTAL ITEM:  13   </t>
  </si>
  <si>
    <t>INSTALAÇÕES ÁGUA PLUVIAL  E ISOLAMENTO TUBULAÇÃO DE GÁS</t>
  </si>
  <si>
    <t>14.01</t>
  </si>
  <si>
    <t>EXECUÇÃO DE VALA ENTERRADA, INCLUINDO ESCAVAÇÃO, REGULARIZAÇÃO E REATERRO</t>
  </si>
  <si>
    <t>14.02</t>
  </si>
  <si>
    <t>BASE 99253</t>
  </si>
  <si>
    <t>CAIXA ENTERRADA HIDRÁULICA RETANGULAR EM ALVENARIA COM TIJOLOS CERÂMICOS MACIÇOS, DIMENSÕES INTERNAS: 0,6X0,6X0,6 M COM TAMPA EM FERRO FUNDIDO VAZADA</t>
  </si>
  <si>
    <t>14.03</t>
  </si>
  <si>
    <t>TUBO PVC, SERIE NORMAL, ESGOTO PREDIAL, DN 100 MM</t>
  </si>
  <si>
    <t>14.04</t>
  </si>
  <si>
    <t>TUBO PVC, SERIE NORMAL, ESGOTO PREDIAL, DN 75 MM</t>
  </si>
  <si>
    <t>14.05</t>
  </si>
  <si>
    <t>CURVA LONGA 90 GRAUS, PVC, SERIE NORMAL, ESGOTO PREDIAL, DN 100 MM</t>
  </si>
  <si>
    <t>14.06</t>
  </si>
  <si>
    <t>CURVA LONGA 90 GRAUS, PVC, SERIE NORMAL, ESGOTO PREDIAL, DN 75 MM</t>
  </si>
  <si>
    <t>14.07</t>
  </si>
  <si>
    <t>JOELHO 45 GRAUS, PVC, SERIE NORMAL, ESGOTO PREDIAL, DN 100 MM</t>
  </si>
  <si>
    <t>14.08</t>
  </si>
  <si>
    <t>JOELHO 90 GRAUS, PVC, SERIE NORMAL, ESGOTO PREDIAL, DN 75 MM</t>
  </si>
  <si>
    <t>14.09</t>
  </si>
  <si>
    <t>BASE 89778</t>
  </si>
  <si>
    <t>LUVA REDUÇÃO, PVC, SERIE NORMAL, ESGOTO PREDIAL, DN 100X75 MM</t>
  </si>
  <si>
    <t>14.10</t>
  </si>
  <si>
    <t>LUVA SIMPLES, PVC, SERIE NORMAL, ESGOTO PREDIAL, DN 100 MM</t>
  </si>
  <si>
    <t>14.11</t>
  </si>
  <si>
    <t>LUVA SIMPLES, PVC, SERIE NORMAL, ESGOTO PREDIAL, DN 75 MM</t>
  </si>
  <si>
    <t>14.12</t>
  </si>
  <si>
    <t>TUBO DE COBRE 3/4" COM ISOLAMENTO PARA TUBULAÃO DE GÁS</t>
  </si>
  <si>
    <t>TOTAL ITEM:  14   </t>
  </si>
  <si>
    <t>INSTALAÇÕES ELÉTRICAS E INTERVENÇÕES CIVIS</t>
  </si>
  <si>
    <t>15.01</t>
  </si>
  <si>
    <t>ESCADA</t>
  </si>
  <si>
    <t>15.01.01</t>
  </si>
  <si>
    <t>BASE 91955</t>
  </si>
  <si>
    <t>INTERRUPTOR COM SENSOR DE PRESENÇA TEMPORIZADO INCLUINDO SUPORTE E PLACA</t>
  </si>
  <si>
    <t>15.01.02</t>
  </si>
  <si>
    <t>BASE 93661</t>
  </si>
  <si>
    <t>DISJUNTOR SIEMENS 15 AMPERES</t>
  </si>
  <si>
    <t>15.01.03</t>
  </si>
  <si>
    <t>BASE 97590</t>
  </si>
  <si>
    <t>LUMINÁRIA PLAFON LED  - TLPD LED 25W</t>
  </si>
  <si>
    <t>15.01.04</t>
  </si>
  <si>
    <t>RASGO EM ALVENARIA PARA ELETRODUTOS COM DIAMETROS MENORES OU IGUAIS A 40 MM</t>
  </si>
  <si>
    <t>15.01.05</t>
  </si>
  <si>
    <t>ELETRODUTO FLEXÍVEL CORRUGADO, PVC, DN 25 MM (3/4"), PARA CIRCUITOS TERMINAIS, INSTALADO EM LAJE</t>
  </si>
  <si>
    <t>15.01.06</t>
  </si>
  <si>
    <t>ELETRODUTO FLEXÍVEL CORRUGADO, PVC, DN 25 MM (3/4"), PARA CIRCUITOS TERMINAIS, INSTALADO EM PAREDE</t>
  </si>
  <si>
    <t>15.01.07</t>
  </si>
  <si>
    <t>CABO DE COBRE FLEXÍVEL ISOLADO, 2,5 MM², ANTI-CHAMA 450/750 V</t>
  </si>
  <si>
    <t>15.01.08</t>
  </si>
  <si>
    <t>CHUMBAMENTO LINEAR EM ALVENARIA</t>
  </si>
  <si>
    <t>15.01.09</t>
  </si>
  <si>
    <t>EXAUSTOR MECÂNICO TIPO VENTOKIT OU SIMILAR</t>
  </si>
  <si>
    <t>15.01.10</t>
  </si>
  <si>
    <t>BOTEIRA PARA ABERTURA DO PORTÃO DO ESTACIONAMENTO</t>
  </si>
  <si>
    <t>15.02</t>
  </si>
  <si>
    <t>LIGAÇÃO DA ELÉTRICA ATÉ QUADRO DE DISTRIBUIÇÃO</t>
  </si>
  <si>
    <t>15.02.01</t>
  </si>
  <si>
    <t>15.02.02</t>
  </si>
  <si>
    <t>ELETRODUTO FLEXÍVEL CORRUGADO, PVC, DN 32 MM (1"), PARA CIRCUITOS TERMINAIS, INSTALADO EM PAREDE</t>
  </si>
  <si>
    <t>15.02.03</t>
  </si>
  <si>
    <t>15.02.04</t>
  </si>
  <si>
    <t>CAIXA DE PASSAGEM 4X2</t>
  </si>
  <si>
    <t>15.02.05</t>
  </si>
  <si>
    <t>15.03</t>
  </si>
  <si>
    <t>15.03.01</t>
  </si>
  <si>
    <t>15.03.02</t>
  </si>
  <si>
    <t>15.04</t>
  </si>
  <si>
    <t>PROTEÇÃO</t>
  </si>
  <si>
    <t>15.04.01</t>
  </si>
  <si>
    <t>PROTEÇÃO DE VIDROS, INSTALAÇÕES E EQUIPAMENTOS INTERNOS COM LONA PLASTICA</t>
  </si>
  <si>
    <t>15.05</t>
  </si>
  <si>
    <t>LIMPEZA</t>
  </si>
  <si>
    <t>15.05.01</t>
  </si>
  <si>
    <t>LIMPEZA DA ÁREA DE INTERVENÇÃO</t>
  </si>
  <si>
    <t>TOTAL ITEM:  15   </t>
  </si>
  <si>
    <t>INSTALAÇÕES DE COMBATE A INCÊNDIO</t>
  </si>
  <si>
    <t>16.01</t>
  </si>
  <si>
    <t>LUMINÁRIA DE EMERGÊNCIA - FORNECIMENTO E INSTALAÇÃO</t>
  </si>
  <si>
    <t>16.02</t>
  </si>
  <si>
    <t>PLACA DE SINALIZAÇÃO DE EMERGENCIA E5 - INDICAÇÃO LOCALIZAÇÃO EXTINTOR 240X120MM</t>
  </si>
  <si>
    <t>16.03</t>
  </si>
  <si>
    <t>PLACA DE SINALIZAÇÃO DE EMERGENCIA S2 - INDICAÇÃO INDICAÇÃO DO SENTIDO DE UMA SAÍDA DE EMERGÊNCIA ESQUERDA OU DIREITA 240X120MM</t>
  </si>
  <si>
    <t>16.04</t>
  </si>
  <si>
    <t>PLACA DE SINALIZAÇÃO DE EMERGENCIA S8 - INDICAÇÃO INDICAÇÃO DO SENTIDO DE ROTA DE FUGA NO INTERIOR DE ESCADAS. INDICA ESQUERDA E DESCENDO 240X120MM</t>
  </si>
  <si>
    <t>PLACA DE SINALIZAÇÃO DE EMERGENCIA S12 - INDICAÇÃO DE SAÍDA DE EMERGÊNCIA COM PICTOGRAMA EMERGÊNCIA COM PICTOGRAMA 240X120MM</t>
  </si>
  <si>
    <t>BASE 72554</t>
  </si>
  <si>
    <t>EXTINTOR PORTÁTIL  DE PÓ QUÍMICO SECO (PQS) - 12KG / 20-BC</t>
  </si>
  <si>
    <t>TOTAL ITEM:  16   </t>
  </si>
  <si>
    <t>COMUNICAÇÃO VISUAL E ACESSIBILIDADE</t>
  </si>
  <si>
    <t>17.01</t>
  </si>
  <si>
    <t>PLACA EM ACRÍLICO ADESIVADO DIMENSÕES: 20X20 cm CORES E FONTES PADRÃO TRT</t>
  </si>
  <si>
    <t>17.02</t>
  </si>
  <si>
    <t>PLACA EM ACRÍLICO ADESIVADO DIMENSÕES: 20X10 cm CORES E FONTES PADRÃO TRT</t>
  </si>
  <si>
    <t>17.03</t>
  </si>
  <si>
    <t>PLACA EM ACRÍLICO ADESIVADO DIMENSÕES: 20X20 cm CORES E FONTES PADRÃO TRT COM RELEVO EM BRAILE</t>
  </si>
  <si>
    <t>17.04</t>
  </si>
  <si>
    <t>PLACA EM ACRÍLICO ADESIVADO DIMENSÕES: 20X10 cm CORES E FONTES PADRÃO TRT COM RELEVO EM BRAILE</t>
  </si>
  <si>
    <t>17.05</t>
  </si>
  <si>
    <t>SINALIZAÇÃO VISUAL NAS BORDAS LATERAIS DO PISO DA ESCADA, DIMENSÕES IGUAIS A 3x20cm TIPO FAIXA EM BORRACHA LISA FIXADA POR COLA DE CONTATO COR AMARELA REF. ANDALUZ ACESSIBILIDADE OU EQUIVALENTE</t>
  </si>
  <si>
    <t>TOTAL ITEM:  17   </t>
  </si>
  <si>
    <t> </t>
  </si>
  <si>
    <t>SERVIÇOS FINAIS</t>
  </si>
  <si>
    <t>18.01</t>
  </si>
  <si>
    <t>LIMPEZA FINAL DA OBRA</t>
  </si>
  <si>
    <t>18.02</t>
  </si>
  <si>
    <t>EXECUÇÃO DE COMO CONSTRUÍDO ("AS BUILT") - INCLUI MATERIAL E MÃO DE OBRA</t>
  </si>
  <si>
    <t>18.03</t>
  </si>
  <si>
    <t>BASE AGETOP 270805</t>
  </si>
  <si>
    <t>PLACA DE INAUGURAÇÃO AÇO ESCOVADO - 40X60 CM</t>
  </si>
  <si>
    <t>TOTAL ITEM:  18   </t>
  </si>
  <si>
    <t>TOTAL SEM BDI</t>
  </si>
  <si>
    <t>TOTAIS</t>
  </si>
  <si>
    <t>TOTAL GERAL SEM BDI</t>
  </si>
  <si>
    <t>PERCENTUAIS DE BDI</t>
  </si>
  <si>
    <t>BDI</t>
  </si>
  <si>
    <t>TOTAIS COM BDI</t>
  </si>
  <si>
    <t>&lt;---- BDI SE FOSSE UNIFORMEMENTE APLICADO</t>
  </si>
  <si>
    <t>PODER JUDICIÁRIO DA UNIÃO
TRIBUNAL REGIONAL DO TRABALHO DA 18ª REGIÃO</t>
  </si>
  <si>
    <t>CRONOGRAMA FÍSICO-FINANCEIRO DESONERADO</t>
  </si>
  <si>
    <t>MEDIÇÃO DIRETA</t>
  </si>
  <si>
    <t>ITENS INDIRETOS</t>
  </si>
  <si>
    <t>ETAPAS
(para descrição completa, ver orçamento sintético)</t>
  </si>
  <si>
    <t>MEDIÇÕES / SUBETAPAS</t>
  </si>
  <si>
    <t>1ª MED</t>
  </si>
  <si>
    <t>2ª MED</t>
  </si>
  <si>
    <t>3ª MED</t>
  </si>
  <si>
    <t>4ª MED</t>
  </si>
  <si>
    <t>5ª MED</t>
  </si>
  <si>
    <t>6ª MED</t>
  </si>
  <si>
    <t>30 DIAS</t>
  </si>
  <si>
    <t>60 DIAS</t>
  </si>
  <si>
    <t>90 DIAS</t>
  </si>
  <si>
    <t>120 DIAS</t>
  </si>
  <si>
    <t>150 DIAS</t>
  </si>
  <si>
    <t>180 DIAS</t>
  </si>
  <si>
    <t>VERIFICAÇÕES CONSISTÊNCIA</t>
  </si>
  <si>
    <t>%</t>
  </si>
  <si>
    <t>*medido proporcionalmente à execução contratual</t>
  </si>
  <si>
    <t>R$</t>
  </si>
  <si>
    <t>TOTAIS DAS MEDIÇÕES</t>
  </si>
  <si>
    <t>TOTAIS ACUMULADOS</t>
  </si>
  <si>
    <t>%    </t>
  </si>
  <si>
    <t>RELATÓRIO DE COMPOSIÇÕES ANALÍTICAS - ORÇAMENTO DESONERADO</t>
  </si>
  <si>
    <t>Composição:  93565                    </t>
  </si>
  <si>
    <t>CU1380</t>
  </si>
  <si>
    <t>Item:   1. 01.                 </t>
  </si>
  <si>
    <t>Serviço:  ENGENHEIRO CIVIL DE OBRA JUNIOR COM ENCARGOS COMPLEMENTARES </t>
  </si>
  <si>
    <t>Unid: MÊS   </t>
  </si>
  <si>
    <t>Mão de Obra                   </t>
  </si>
  <si>
    <t>Unid           </t>
  </si>
  <si>
    <t>Qtde           </t>
  </si>
  <si>
    <t>Custo Unitário </t>
  </si>
  <si>
    <t>Custo Total    </t>
  </si>
  <si>
    <t>40811 - ENGENHEIRO CIVIL DE OBRA JUNIOR (MENSALISTA) </t>
  </si>
  <si>
    <t>MES   </t>
  </si>
  <si>
    <t>Total</t>
  </si>
  <si>
    <t>Materiais                     </t>
  </si>
  <si>
    <t>12893 - BOTA DE SEGURANCA COM BIQUEIRA DE ACO E COLARINHO ACOLCHOADO </t>
  </si>
  <si>
    <t>PAR   </t>
  </si>
  <si>
    <t>12892 - LUVA RASPA DE COURO, CANO CURTO (PUNHO *7* CM) </t>
  </si>
  <si>
    <t>36150 - AVENTAL DE SEGURANCA DE RASPA DE COURO 1,00 X 0,60 M </t>
  </si>
  <si>
    <t>UN    </t>
  </si>
  <si>
    <t>36146 - PROTETOR SOLAR FPS 30, EMBALAGEM 2 LITROS </t>
  </si>
  <si>
    <t>36144 - RESPIRADOR DESCARTAVEL SEM VALVULA DE EXALACAO, PFF 1 </t>
  </si>
  <si>
    <t>36153 - TALABARTE DE SEGURANCA, 2 MOSQUETOES TRAVA DUPLA *53* MM DE ABERTURA, COM ABSORVEDOR DE ENERGIA </t>
  </si>
  <si>
    <t>36149 - TRAVA-QUEDAS EM ACO PARA CORDA DE 12 MM, EXTENSOR DE 25 X 300 MM, COM MOSQUETAO TIPO GANCHO TRAVA DUPLA </t>
  </si>
  <si>
    <t>40863 - EXAMES - MENSALISTA (ENCARGOS COMPLEMENTARES (COLETADO CAIXA) </t>
  </si>
  <si>
    <t>40864 - SEGURO - MENSALISTA (ENCARGOS COMPLEMENTARES) (COLETADO CAIXA) </t>
  </si>
  <si>
    <t>Preço de Custo       </t>
  </si>
  <si>
    <t>Composição:  93572                    </t>
  </si>
  <si>
    <t>CU1387</t>
  </si>
  <si>
    <t>Item:   1. 02.                 </t>
  </si>
  <si>
    <t>Serviço:  ENCARREGADO GERAL DE OBRAS COM ENCARGOS COMPLEMENTARES </t>
  </si>
  <si>
    <t>40818 - ENCARREGADO GERAL DE OBRAS (MENSALISTA) </t>
  </si>
  <si>
    <t>40862 - ALIMENTACAO - MENSALISTA (ENCARGOS COMPLEMENTARES) (COLETADO CAIXA) </t>
  </si>
  <si>
    <t>40861 - TRANSPORTE - MENSALISTA (ENCARGOS COMPLEMENTARES) (COLETADO CAIXA) </t>
  </si>
  <si>
    <t>Composição:  COMPOSIÇÃO               </t>
  </si>
  <si>
    <t>CZ1424</t>
  </si>
  <si>
    <t>Item:   1. 03.                 </t>
  </si>
  <si>
    <t>Serviço:  DIÁRIO DE OBRAS ou LIVRO DE ORDEM - EM TAMANHO OFICIO - 33X3 - PREENCHIMENTO OBRIGATÓRIO PELA CONTRATADA </t>
  </si>
  <si>
    <t>Unid: UN    </t>
  </si>
  <si>
    <t>COTAÇÃO - DIÁRIO DE OBRAS ou LIVRO DE ORDEM - EM TAMANHO OFICIO - 33X3 - PREENCHIMENTO OBRIGATÓRIO PELA CONTRATADA </t>
  </si>
  <si>
    <t>CZ1425</t>
  </si>
  <si>
    <t>Item:   1. 04.                 </t>
  </si>
  <si>
    <t>Serviço:  ANOTAÇÃO/REGISTRO DE RESPONSABILIDADE TÉCNICA (ART OU RRT) - FAIXA 3 </t>
  </si>
  <si>
    <t>COTAÇÃO - ANOTAÇÃO/REGISTRO DE RESPONSABILIDADE TÉCNICA (ART OU RRT) - FAIXA 3 </t>
  </si>
  <si>
    <t>Composição:  74209/001                </t>
  </si>
  <si>
    <t>CB0006</t>
  </si>
  <si>
    <t>Item:   2. 01.                 </t>
  </si>
  <si>
    <t>Serviço:  PLACA DE OBRA EM CHAPA DE ACO GALVANIZADA </t>
  </si>
  <si>
    <t>Unid: M2    </t>
  </si>
  <si>
    <t>Equipamentos                  </t>
  </si>
  <si>
    <t>10535 - BETONEIRA CAPACIDADE NOMINAL 400 L, CAPACIDADE DE MISTURA 280 L, MOTOR ELETRICO TRIFASICO 220/380 V POTENCIA 2 CV, SEM CARREGADOR </t>
  </si>
  <si>
    <t>11359 - ESMERILHADEIRA ANGULAR ELETRICA, DIAMETRO DO DISCO 7 '' (180 MM), ROTACAO 8500 RPM, POTENCIA 2400 W </t>
  </si>
  <si>
    <t>01213 - CARPINTEIRO DE FORMAS </t>
  </si>
  <si>
    <t>H     </t>
  </si>
  <si>
    <t>06111 - SERVENTE </t>
  </si>
  <si>
    <t>37666 - OPERADOR DE BETONEIRA ESTACIONARIA/MISTURADOR </t>
  </si>
  <si>
    <t>370 - AREIA MEDIA - POSTO JAZIDA/FORNECEDOR (RETIRADO NA JAZIDA, SEM TRANSPORTE) </t>
  </si>
  <si>
    <t>M3    </t>
  </si>
  <si>
    <t>10 - BALDE PLASTICO CAPACIDADE *10* L </t>
  </si>
  <si>
    <t>02711 - CARRINHO DE MAO DE ACO CAPACIDADE 50 A 60 L, PNEU COM CAMARA </t>
  </si>
  <si>
    <t>1379 - CIMENTO PORTLAND COMPOSTO CP II-32 </t>
  </si>
  <si>
    <t>KG    </t>
  </si>
  <si>
    <t>12815 - FITA CREPE ROLO DE 25 MM X 50 M </t>
  </si>
  <si>
    <t>04417 - SARRAFO DE MADEIRA NAO APARELHADA *2,5 X 7* CM, MACARANDUBA, ANGELIM OU EQUIVALENTE DA REGIAO </t>
  </si>
  <si>
    <t>M     </t>
  </si>
  <si>
    <t>04491 - PECA DE MADEIRA NATIVA / REGIONAL 7,5 X 7,5CM (3X3) NAO APARELHADA (P/FORMA) </t>
  </si>
  <si>
    <t>4721 - PEDRA BRITADA N. 1 (9,5 a 19 MM) POSTO PEDREIRA/FORNECEDOR, SEM FRETE </t>
  </si>
  <si>
    <t>04813 - PLACA DE OBRA (PARA CONSTRUCAO CIVIL) EM CHAPA GALVANIZADA *N. 22*, DE *2,0 X 1,125* M </t>
  </si>
  <si>
    <t>M2    </t>
  </si>
  <si>
    <t>5075 - PREGO DE ACO POLIDO COM CABECA 18 X 30 (2 3/4 X 10) </t>
  </si>
  <si>
    <t>25966 - REDUTOR TIPO THINNER PARA ACABAMENTO </t>
  </si>
  <si>
    <t>L     </t>
  </si>
  <si>
    <t>37370 - ALIMENTACAO - HORISTA (ENCARGOS COMPLEMENTARES) (COLETADO CAIXA) </t>
  </si>
  <si>
    <t>37371 - TRANSPORTE - HORISTA (ENCARGOS COMPLEMENTARES) (COLETADO CAIXA) </t>
  </si>
  <si>
    <t>37372 - EXAMES - HORISTA (ENCARGOS COMPLEMENTARES) (COLETADO CAIXA) </t>
  </si>
  <si>
    <t>37373 - SEGURO - HORISTA (ENCARGOS COMPLEMENTARES) (COLETADO CAIXA) </t>
  </si>
  <si>
    <t>38413 - LIXADEIRA ELETRICA ANGULAR, PARA DISCO DE 7 " (180 MM), POTENCIA DE 2.200 W, *5.000* RPM, 220 V </t>
  </si>
  <si>
    <t>38399 - BOLSA DE LONA PARA FERRAMENTAS *50 X 35 X 25* CM </t>
  </si>
  <si>
    <t>38476 - ESCADA DUPLA DE ABRIR EM ALUMINIO, MODELO PINTOR, 8 DEGRAUS </t>
  </si>
  <si>
    <t>38477 - ESCADA EXTENSIVEL EM ALUMINIO COM 6,00 M ESTENDIDA </t>
  </si>
  <si>
    <t>38396 - SELADOR HORIZONTAL PARA FITA DE ACO 1 " </t>
  </si>
  <si>
    <t>38382 - LINHA DE PEDREIRO LISA 100 M </t>
  </si>
  <si>
    <t>38393 - ROLO DE ESPUMA POLIESTER 23 CM (SEM CABO) </t>
  </si>
  <si>
    <t>38390 - ROLO DE LA DE CARNEIRO 23 CM (SEM CABO) </t>
  </si>
  <si>
    <t>2705 - ENERGIA ELETRICA ATE 2000 KWH INDUSTRIAL, SEM DEMANDA </t>
  </si>
  <si>
    <t>KW/H  </t>
  </si>
  <si>
    <t>CZ0204</t>
  </si>
  <si>
    <t>Item:   2. 02.                 </t>
  </si>
  <si>
    <t>Serviço:  LOCACAO DE CONTAINER 2,30  X 6,00 M, ALT. 2,50 M, COM 1 SANITARIO, PARA ESCRITORIO, COMPLETO, SEM DIVISORIAS INTERNAS </t>
  </si>
  <si>
    <t>Unid: MES   </t>
  </si>
  <si>
    <t>10775 - LOCACAO DE CONTAINER 2,30 X 6,00 M, ALT. 2,50 M, COM 1 SANITARIO, PARA ESCRITORIO, COMPLETO, SEM DIVISORIAS INTERNAS </t>
  </si>
  <si>
    <t>04750 - PEDREIRO </t>
  </si>
  <si>
    <t>122 - ADESIVO PLASTICO PARA PVC, FRASCO COM 850 GR </t>
  </si>
  <si>
    <t>301 - ANEL BORRACHA PARA TUBO ESGOTO PREDIAL, DN 100 MM (NBR 5688) </t>
  </si>
  <si>
    <t>296 - ANEL BORRACHA PARA TUBO ESGOTO PREDIAL DN 50 MM (NBR 5688) </t>
  </si>
  <si>
    <t>11868 - CAIXA D'AGUA FIBRA DE VIDRO PARA 1000 LITROS, COM TAMPA </t>
  </si>
  <si>
    <t>6021 - REGISTRO PRESSAO COM ACABAMENTO E CANOPLA CROMADA, SIMPLES, BITOLA 1/2 " (REF 1416) </t>
  </si>
  <si>
    <t>20083 - SOLUCAO LIMPADORA PARA PVC, FRASCO COM 1000 CM3 </t>
  </si>
  <si>
    <t>9836 - TUBO PVC SERIE NORMAL, DN 100 MM, PARA ESGOTO PREDIAL (NBR 5688) </t>
  </si>
  <si>
    <t>9838 - TUBO PVC SERIE NORMAL, DN 50 MM, PARA ESGOTO PREDIAL (NBR 5688) </t>
  </si>
  <si>
    <t>38782 - LAMPADA FLUORESCENTE TUBULAR T5 DE 14 W, BIVOLT </t>
  </si>
  <si>
    <t>38779 - LAMPADA FLUORESCENTE TUBULAR T8 DE 32/36 W, BIVOLT </t>
  </si>
  <si>
    <t>40329 - TORNEIRA PLASTICA DE BOIA CONVENCIONAL PARA CAIXA DE AGUA, 3/4 ", COM HASTE METALICA E COM BALAO PLASTICO (PADRAO POPULAR) </t>
  </si>
  <si>
    <t>CZ0206</t>
  </si>
  <si>
    <t>Item:   2. 03.                 </t>
  </si>
  <si>
    <t>Serviço:  LOCACAO DE CONTAINER 6,00 X 2,30 X 2,50 M COM ISOLAMENTO TÉRMICO - REFEITÓRIO COMPLETO </t>
  </si>
  <si>
    <t>10776 - LOCACAO DE CONTAINER 2,30 X 6,00 M, ALT. 2,50 M, PARA ESCRITORIO, SEM DIVISORIAS INTERNAS E SEM SANITARIO </t>
  </si>
  <si>
    <t>COTAÇÃO - AQUECEDOR PARA 25 MARMITAS 60 X 90 CM - ELÉTRICO </t>
  </si>
  <si>
    <t>CZ0207</t>
  </si>
  <si>
    <t>Item:   2. 04.                 </t>
  </si>
  <si>
    <t>Serviço:  LOCACAO DE CONTAINER 2,30 X 4,30 M, ALT. 2,50 M, PARA SANITARIO, COM 3 BACIAS, 4 CHUVEIROS, 1 LAVATORIO E 1 MICTORIO </t>
  </si>
  <si>
    <t>10777 - LOCACAO DE CONTAINER 2,30 X 4,30 M, ALT. 2,50 M, PARA SANITARIO, COM 3 BACIAS, 4 CHUVEIROS, 1 LAVATORIO E 1 MICTORIO </t>
  </si>
  <si>
    <t>00246 - AUXILIAR DE ENCANADOR OU BOMBEIRO HIDRAULICO </t>
  </si>
  <si>
    <t>02696 - ENCANADOR OU BOMBEIRO HIDRAULICO </t>
  </si>
  <si>
    <t>1368 - CHUVEIRO COMUM EM PLASTICO BRANCO, COM CANO, 3 TEMPERATURAS, 5500 W (110/220 V) </t>
  </si>
  <si>
    <t>CZ1423</t>
  </si>
  <si>
    <t>Item:   2. 05.                 </t>
  </si>
  <si>
    <t>Serviço:  LOCACAO DE CONTAINER ALMOXARIFADO, DE *2,40* X *6,00* M, PADRAO SIMPLES, SEM REVESTIMENTO E SEM DIVISORIAS INTERNOS E SEM SANITARIO, PARA USO EM CANTEIRO DE OBRAS </t>
  </si>
  <si>
    <t>CT3351</t>
  </si>
  <si>
    <t>Item:   2. 06.                 </t>
  </si>
  <si>
    <t>Serviço:  LIMPEZA PERMANENTE DA OBRA                                   </t>
  </si>
  <si>
    <t>CZ1335</t>
  </si>
  <si>
    <t>Item:   2. 07.                 </t>
  </si>
  <si>
    <t>Serviço:  TRANSPORTE DE ENTULHO EM CAÇAMBA (5m³), INCLUSIVE CARGA MANUAL E ENTREGA EM BOTA FORA </t>
  </si>
  <si>
    <t>COTAÇÃO - TRANSPORTE EM CAÇAMBA (5m³) </t>
  </si>
  <si>
    <t>Composição:  AGETOP 021001            </t>
  </si>
  <si>
    <t>CZ1426</t>
  </si>
  <si>
    <t>Item:   3. 01.                 </t>
  </si>
  <si>
    <t>Serviço:  CONSTRUÇÃO DE BANDEJA SALVA VIDAS PRIMÁRIA DE MADEIRA - LARGURA 2,50M </t>
  </si>
  <si>
    <t>Unid: M     </t>
  </si>
  <si>
    <t>20 - ACO CA-25, 12,5 MM, VERGALHAO </t>
  </si>
  <si>
    <t>03989 - MADEIRA SERRADA APARELHADA DE MACARANDUBA, ANGELIM OU EQUIVALENTE DA REGIAO </t>
  </si>
  <si>
    <t>00430 - PARAFUSO M16 EM ACO GALVANIZADO, COMPRIMENTO = 125 MM, DIAMETRO = 16 MM, ROSCA MAQUINA, CABECA QUADRADA </t>
  </si>
  <si>
    <t>20213 - VIGA DE MADEIRA APARELHADA *6 X 12* CM, MACARANDUBA, ANGELIM OU EQUIVALENTE DA REGIAO </t>
  </si>
  <si>
    <t>5061 - PREGO DE ACO POLIDO COM CABECA 18 X 27 (2 1/2 X 10) </t>
  </si>
  <si>
    <t>06212 - TABUA MADEIRA 3A QUALIDADE 2,5 X 30,0CM (1 X 12 ) NAO APARELHADA </t>
  </si>
  <si>
    <t>Composição:  AGETOP 021002            </t>
  </si>
  <si>
    <t>CZ1427</t>
  </si>
  <si>
    <t>Item:   3. 02.                 </t>
  </si>
  <si>
    <t>Serviço:  CONSTRUÇÃO DE BANDEJA SALVA VIDAS SECUNDÁRIA DE MADEIRA - LARGURA 1,40M </t>
  </si>
  <si>
    <t>Composição:  97062                    </t>
  </si>
  <si>
    <t>CU1559</t>
  </si>
  <si>
    <t>Item:   3. 03.                 </t>
  </si>
  <si>
    <t>Serviço:  TELA DE PROTEÇÃO PARA FACHADA </t>
  </si>
  <si>
    <t>06117 - AUXILIAR DE CARPINTEIRO </t>
  </si>
  <si>
    <t>00411 - ABRACADEIRA DE NYLON PARA AMARRACAO DE CABOS, COMPRIMENTO DE 200 X *4,6* MM </t>
  </si>
  <si>
    <t>07170 - TELA FACHADEIRA EM POLIETILENO, ROLO DE 3 X 100 M (L X C), COR BRANCA, SEM LOGOMARCA - PARA PROTECAO DE OBRAS </t>
  </si>
  <si>
    <t>CZ1428</t>
  </si>
  <si>
    <t>Item:   3. 04.                 </t>
  </si>
  <si>
    <t>Serviço:  LOCACAO DE ANDAIME SUSPENSO OU BALANCIM MANUAL, CAPACIDADE DE CARGA TOTAL DE APROXIMADAMENTE 250 KG/M2, PLATAFORMA DE 1,50 M X 0,80 M (C X L), CABO DE 45 M </t>
  </si>
  <si>
    <t>41805 - LOCACAO DE ANDAIME SUSPENSO OU BALANCIM MANUAL, CAPACIDADE DE CARGA TOTAL DE APROXIMADAMENTE 250 KG/M2, PLATAFORMA DE 1,50 M X 0,80 M (C X L), CABO DE 45 M </t>
  </si>
  <si>
    <t>CZ1155</t>
  </si>
  <si>
    <t>Item:   3. 05.                 </t>
  </si>
  <si>
    <t>Serviço:  MONTAGEM/DESMONTAGEM ANDAIME DE MADEIRA 1 M2 ALVENARIA - APROVEITAMENTO 6 VEZES </t>
  </si>
  <si>
    <t>01214 - CARPINTEIRO DE ESQUADRIAS </t>
  </si>
  <si>
    <t>20198 - MADEIRA DE 1A. QUALIDADE (MADEIRA BRANCA), SERRADA E NAO APARELHADA, PARA FORMAS DE CONCRETO ARMADO </t>
  </si>
  <si>
    <t>CZ1127</t>
  </si>
  <si>
    <t>Item:   3. 06.                 </t>
  </si>
  <si>
    <t>Serviço:  CONSTRUÇÃO/MONTAGEM E DESMONTAGEM DE ANDAIME PARA REVESTIMENTO INTERNO DE FORROS </t>
  </si>
  <si>
    <t>3990 - TABUA DE MADEIRA APARELHADA *2,5 X 25* CM, MACARANDUBA, ANGELIM OU EQUIVALENTE DA REGIAO </t>
  </si>
  <si>
    <t>Composição:  97622                    </t>
  </si>
  <si>
    <t>CV0121</t>
  </si>
  <si>
    <t>Item:   4. 01.                 </t>
  </si>
  <si>
    <t>Serviço:  DEMOLIÇÃO DE ALVENARIA </t>
  </si>
  <si>
    <t>Unid: M3    </t>
  </si>
  <si>
    <t>Composição:  AGETOP 020106            </t>
  </si>
  <si>
    <t>CZ0045</t>
  </si>
  <si>
    <t>Item:   4. 02.                 </t>
  </si>
  <si>
    <t>Serviço:  REMOÇÃO DE ESQUADRIA </t>
  </si>
  <si>
    <t>CZ0041</t>
  </si>
  <si>
    <t>Item:   4. 03.                 </t>
  </si>
  <si>
    <t>Serviço:  DEMOLIÇÃO DE PISO EXISTENTE, INCLUSIVE CONTRAPISO </t>
  </si>
  <si>
    <t>Composição:  97628                    </t>
  </si>
  <si>
    <t>CV0127</t>
  </si>
  <si>
    <t>Item:   4. 04.                 </t>
  </si>
  <si>
    <t>Serviço:  DEMOLIÇÃO DE CONCRETO ARMADO </t>
  </si>
  <si>
    <t>CZ1587</t>
  </si>
  <si>
    <t>Item:   4. 05.                 </t>
  </si>
  <si>
    <t>Serviço:  DEMOLIÇÃO DA CENTRAL DE GAS                                  </t>
  </si>
  <si>
    <t>Composição:  74077/003                </t>
  </si>
  <si>
    <t>CW0092</t>
  </si>
  <si>
    <t>Item:   4. 07.                 </t>
  </si>
  <si>
    <t>Serviço:  LOCAÇÃO DA OBRA (GABARITO) </t>
  </si>
  <si>
    <t>337 - ARAME RECOZIDO 18 BWG, 1,25 MM (0,01 KG/M) </t>
  </si>
  <si>
    <t>10567 - TABUA MADEIRA 3A QUALIDADE 2,5 X 23,0CM (1 X 9") NAO APARELHADA </t>
  </si>
  <si>
    <t>CZ0292</t>
  </si>
  <si>
    <t>Item:   4. 08.                 </t>
  </si>
  <si>
    <t>Serviço:  ATERRO COMPACTADO COM PLACA VIBRATORIA </t>
  </si>
  <si>
    <t>13458 - COMPACTADOR DE SOLOS DE PERCURSAO (SOQUETE) COM MOTOR A GASOLINA 4 TEMPOS DE 4 HP (4 CV) </t>
  </si>
  <si>
    <t>04230 - OPERADOR DE MAQUINAS E EQUIPAMENTOS </t>
  </si>
  <si>
    <t>04222 - GASOLINA COMUM </t>
  </si>
  <si>
    <t>Composição:  73806/001                </t>
  </si>
  <si>
    <t>CU0051</t>
  </si>
  <si>
    <t>Item:   4. 09.                 </t>
  </si>
  <si>
    <t>Serviço:  LIMPEZA DE SUPERFICIES COM JATO DE ALTA PRESSAO DE AR E AGUA </t>
  </si>
  <si>
    <t>00746 - LAVADORA DE ALTA PRESSAO (LAVA-JATO) PARA AGUA FRIA, PRESSAO DE OPERACAO ENTRE 1400 E 1900 LIB/POL2, VAZAO MAXIMA ENTRE 400 E 700 L/H </t>
  </si>
  <si>
    <t>Composição:  73948/002                </t>
  </si>
  <si>
    <t>CU0053</t>
  </si>
  <si>
    <t>Item:   4. 10.                 </t>
  </si>
  <si>
    <t>Serviço:  LIMPEZA/PREPARO SUPERFICIE CONCRETO P/PINTURA </t>
  </si>
  <si>
    <t>00012 - ESCOVA DE ACO, COM CABO, *4 X 15* FILEIRAS DE CERDAS </t>
  </si>
  <si>
    <t>Composição:  93358                    </t>
  </si>
  <si>
    <t>CO0365</t>
  </si>
  <si>
    <t>Item:   5. 01. 01.             </t>
  </si>
  <si>
    <t>Serviço:  ESCAVAÇÃO MANUAL DE VALAS </t>
  </si>
  <si>
    <t>CZ0025</t>
  </si>
  <si>
    <t>Item:   5. 01. 02.             </t>
  </si>
  <si>
    <t>Serviço:  REGULARIZAÇÃO E COMPACTAÇÃO DE FUNDO DE VALA MANUAL - BLOCOS E CINTAS DE FUNDAÇÃO </t>
  </si>
  <si>
    <t>Composição:  93382                    </t>
  </si>
  <si>
    <t>CO0390</t>
  </si>
  <si>
    <t>Item:   5. 01. 03.             </t>
  </si>
  <si>
    <t>Serviço:  REATERRO MANUAL DE VALAS COM COMPACTAÇÃO MECANIZADA. AF_04/2016 </t>
  </si>
  <si>
    <t>37736 - TANQUE DE ACO CARBONO NAO REVESTIDO, PARA TRANSPORTE DE AGUA COM CAPACIDADE DE 10 M3, COM BOMBA CENTRIFUGA POR TOMADA DE FORCA, VAZAO MAXIMA *75* M3/H (INCLUI MONTAGEM, NAO INCLUI CAMINHAO) </t>
  </si>
  <si>
    <t>37747 - CAMINHAO TRUCADO, PESO BRUTO TOTAL 23000 KG, CARGA UTIL MAXIMA 15935 KG, DISTANCIA ENTRE EIXOS 4,80 M, POTENCIA 230 CV (INCLUI CABINE E CHASSI, NAO INCLUI CARROCERIA) </t>
  </si>
  <si>
    <t>04093 - MOTORISTA DE CAMINHAO </t>
  </si>
  <si>
    <t>04221 - OLEO DIESEL COMBUSTIVEL COMUM </t>
  </si>
  <si>
    <t>Composição:  96619                    </t>
  </si>
  <si>
    <t>CH0700</t>
  </si>
  <si>
    <t>Item:   5. 01. 05.             </t>
  </si>
  <si>
    <t>Serviço:  LASTRO DE CONCRETO MAGRO, APLICADO EM BLOCOS DE COROAMENTO OU SAPATAS,ESPESSURA DE 5 CM. AF_08/2017 </t>
  </si>
  <si>
    <t>36397 - BETONEIRA, CAPACIDADE NOMINAL 600 L, CAPACIDADE DE MISTURA 360L, MOTOR ELETRICO TRIFASICO 220/380V, POTENCIA 4CV, EXCLUSO CARREGADOR </t>
  </si>
  <si>
    <t>Composição:  96533                    </t>
  </si>
  <si>
    <t>CH0676</t>
  </si>
  <si>
    <t>Item:   5. 01. 06.             </t>
  </si>
  <si>
    <t>Serviço:  FABRICAÇÃO, MONTAGEM E DESMONTAGEM DE FÔRMA PARA VIGA BALDRAME, EM MADEIRA SERRADA, E=25 MM, 2 UTILIZAÇÕES. AF_06/2017 </t>
  </si>
  <si>
    <t>14618 - SERRA CIRCULAR DE BANCADA COM MOTOR ELETRICO, POTENCIA DE *1600* W, PARA DISCO DE DIAMETRO DE 10" (250 MM) </t>
  </si>
  <si>
    <t>2692 - DESMOLDANTE PROTETOR PARA FORMAS DE MADEIRA, DE BASE OLEOSA EMULSIONADA EM AGUA </t>
  </si>
  <si>
    <t>04517 - PECA DE MADEIRA NATIVA/REGIONAL 2,5 X 7,0 CM (SARRAFO-P/FORMA) </t>
  </si>
  <si>
    <t>05073 - PREGO DE ACO POLIDO COM CABECA 17 X 24 (2 1/4 X 11) </t>
  </si>
  <si>
    <t>06189 - TABUA MADEIRA 2A QUALIDADE 2,5 X 30,0CM (1 X 12") NAO APARELHADA </t>
  </si>
  <si>
    <t>40304 - PREGO DE ACO POLIDO COM CABECA DUPLA 17 X 27 (2 1/2 X 11) </t>
  </si>
  <si>
    <t>Composição:  96545                    </t>
  </si>
  <si>
    <t>CH0688</t>
  </si>
  <si>
    <t>Item:   5. 01. 07.             </t>
  </si>
  <si>
    <t>Serviço:  AÇO CA-50 8,0 MM </t>
  </si>
  <si>
    <t>Unid: KG    </t>
  </si>
  <si>
    <t>06114 - AJUDANTE DE ARMADOR </t>
  </si>
  <si>
    <t>00378 - ARMADOR </t>
  </si>
  <si>
    <t>00033 - ACO CA-50, 8,0 MM, VERGALHAO </t>
  </si>
  <si>
    <t>39017 - ESPACADOR / DISTANCIADOR CIRCULAR COM ENTRADA LATERAL, EM PLASTICO, PARA VERGALHAO *4,2 A 12,5* MM, COBRIMENTO 20 MM </t>
  </si>
  <si>
    <t>Composição:  BASE 96556               </t>
  </si>
  <si>
    <t>CZ1429</t>
  </si>
  <si>
    <t>Item:   5. 01. 08.             </t>
  </si>
  <si>
    <t>Serviço:  FORNECIMENTO E LANÇAMENTO DE CONCRETO ESTRUTURAL USINADO BOMBEADO FCK &gt;= 25 MPA </t>
  </si>
  <si>
    <t>13896 - VIBRADOR DE IMERSAO, DIAMETRO DA PONTEIRA DE *45* MM, COM MOTOR ELETRICO TRIFASICO DE 2 HP (2 CV) </t>
  </si>
  <si>
    <t>Composição:  98557                    </t>
  </si>
  <si>
    <t>CI0062</t>
  </si>
  <si>
    <t>Item:   5. 01. 09.             </t>
  </si>
  <si>
    <t>Serviço:  IMPERMEABILIZAÇÃO DE SUPERFÍCIE COM EMULSÃO ASFÁLTICA, 2 DEMÃOS </t>
  </si>
  <si>
    <t>00242 - AJUDANTE ESPECIALIZADO </t>
  </si>
  <si>
    <t>12873 - IMPERMEABILIZADOR </t>
  </si>
  <si>
    <t>00626 - MANTA LIQUIDA DE BASE ASFALTICA MODIFICADA COM A ADICAO DE ELASTOMEROS DILUIDOS EM SOLVENTE ORGANICO, APLICACAO A FRIO (MEMBRANA IMPERMEABILIZANTE ASFASTICA) </t>
  </si>
  <si>
    <t>Composição:  96543                    </t>
  </si>
  <si>
    <t>CH0686</t>
  </si>
  <si>
    <t>Item:   5. 02. 07.             </t>
  </si>
  <si>
    <t>Serviço:  AÇO CA-50 5,0 MM </t>
  </si>
  <si>
    <t>39 - ACO CA-60, 5,0 MM, VERGALHAO </t>
  </si>
  <si>
    <t>Composição:  96544                    </t>
  </si>
  <si>
    <t>CH0687</t>
  </si>
  <si>
    <t>Item:   5. 02. 08.             </t>
  </si>
  <si>
    <t>Serviço:  AÇO CA-50 6,3 MM </t>
  </si>
  <si>
    <t>00032 - ACO CA-50, 6,3 MM, VERGALHAO </t>
  </si>
  <si>
    <t>Composição:  96546                    </t>
  </si>
  <si>
    <t>CH0689</t>
  </si>
  <si>
    <t>Item:   5. 02. 10.             </t>
  </si>
  <si>
    <t>Serviço:  AÇO CA-50 10,0 MM </t>
  </si>
  <si>
    <t>34 - ACO CA-50, 10,0 MM, VERGALHAO </t>
  </si>
  <si>
    <t>Composição:  96547                    </t>
  </si>
  <si>
    <t>CH0690</t>
  </si>
  <si>
    <t>Item:   5. 02. 11.             </t>
  </si>
  <si>
    <t>Serviço:  AÇO CA-50 12,5 MM </t>
  </si>
  <si>
    <t>00031 - ACO CA-50, 12,5 MM, VERGALHAO </t>
  </si>
  <si>
    <t>Composição:  68053                    </t>
  </si>
  <si>
    <t>CI0004</t>
  </si>
  <si>
    <t>Item:   6. 01. 01.             </t>
  </si>
  <si>
    <t>Serviço:  LONA PLÁSTICA </t>
  </si>
  <si>
    <t>03777 - LONA PLASTICA PRETA, E= 150 MICRA </t>
  </si>
  <si>
    <t>Composição:  73994/001                </t>
  </si>
  <si>
    <t>CH0066</t>
  </si>
  <si>
    <t>Item:   6. 01. 02.             </t>
  </si>
  <si>
    <t>Serviço:  ARMACAO EM TELA DE ACO SOLDADA NERVURADA Q-138, ACO CA-60, 4,2MM, MALHA 10X10CM </t>
  </si>
  <si>
    <t>07154 - TELA DE ACO SOLDADA NERVURADA CA-60, Q-138, (2,20 KG/M2), DIAMETRO DO FIO = 4,2 MM, LARGURA = 2,45 X 120 M DE COMPRIMENTO, ESPACAMENTO DA MALHA = 10 X 10 CM </t>
  </si>
  <si>
    <t>Composição:  AGETOP 060203            </t>
  </si>
  <si>
    <t>CZ1430</t>
  </si>
  <si>
    <t>Item:   6. 02. 01.             </t>
  </si>
  <si>
    <t>Serviço:  FORMA- CH.COMPENSADA 12 MM UTILIZAÇÃO 3 VEZESFORMA </t>
  </si>
  <si>
    <t>1357 - CHAPA DE MADEIRA COMPENSADA RESINADA PARA FORMA DE CONCRETO, DE *2,2 X 1,1* M, E = 12 MM </t>
  </si>
  <si>
    <t>20206 - SARRAFO DE MADEIRA APARELHADA *2 X 10* CM, MACARANDUBA, ANGELIM OU EQUIVALENTE DA REGIAO </t>
  </si>
  <si>
    <t>02745 - MADEIRA ROLICA SEM TRATAMENTO, EUCALIPTO OU EQUIVALENTE DA REGIAO, H = 3 M, D = 8 A 11 CM (PARA ESCORAMENTO) </t>
  </si>
  <si>
    <t>05071 - PREGO DE ACO POLIDO COM CABECA 18 X 24 (2 1/4 X 10) </t>
  </si>
  <si>
    <t>Composição:  73301                    </t>
  </si>
  <si>
    <t>CU0621</t>
  </si>
  <si>
    <t>Item:   6. 02. 02.             </t>
  </si>
  <si>
    <t>Serviço:  ESCORAMENTO DE VIGAS E ESCADAS </t>
  </si>
  <si>
    <t>Composição:  92759                    </t>
  </si>
  <si>
    <t>CH0462</t>
  </si>
  <si>
    <t>Item:   6. 02. 03.             </t>
  </si>
  <si>
    <t>Composição:  92760                    </t>
  </si>
  <si>
    <t>CH0463</t>
  </si>
  <si>
    <t>Item:   6. 02. 04.             </t>
  </si>
  <si>
    <t>Composição:  92761                    </t>
  </si>
  <si>
    <t>CH0464</t>
  </si>
  <si>
    <t>Item:   6. 02. 05.             </t>
  </si>
  <si>
    <t>Composição:  92762                    </t>
  </si>
  <si>
    <t>CH0465</t>
  </si>
  <si>
    <t>Item:   6. 02. 06.             </t>
  </si>
  <si>
    <t>Composição:  92763                    </t>
  </si>
  <si>
    <t>CH0466</t>
  </si>
  <si>
    <t>Item:   6. 02. 07.             </t>
  </si>
  <si>
    <t>Composição:  CCOMPOSIÇÃO              </t>
  </si>
  <si>
    <t>CZ0265</t>
  </si>
  <si>
    <t>Item:   6. 02. 08.             </t>
  </si>
  <si>
    <t>1527 - CONCRETO USINADO BOMBEAVEL, CLASSE DE RESISTENCIA C25, COM BRITA 0 E 1, SLUMP = 100 +/- 20 MM, INCLUI SERVICO DE BOMBEAMENTO (NBR 8953) </t>
  </si>
  <si>
    <t>Composição:  BASE 74202/002           </t>
  </si>
  <si>
    <t>CZ1431</t>
  </si>
  <si>
    <t>Item:   6. 02. 09.             </t>
  </si>
  <si>
    <t>Serviço:  LAJE PRE MOLDADA SC 300KG/M2 CAPEAMENTO 4 CM, INCLUSVE ESCORAMENTO </t>
  </si>
  <si>
    <t>03737 - LAJE PRE-MOLDADA CONVENCIONAL (LAJOTAS + VIGOTAS) PARA PISO, UNIDIRECIONAL, SOBRECARGA DE 350 KG/M2, VAO ATE 4,50 M (SEM COLOCACAO) </t>
  </si>
  <si>
    <t>Composição:  98561                    </t>
  </si>
  <si>
    <t>CI0054</t>
  </si>
  <si>
    <t>Item:   7. 01.                 </t>
  </si>
  <si>
    <t>Serviço:  IMPERMEABILIZAÇÃO DE ALVENARIA COM SIKA 1 ATÉ 100 CM ACIMA DO SOLO </t>
  </si>
  <si>
    <t>01106 - CAL HIDRATADA CH-I PARA ARGAMASSAS </t>
  </si>
  <si>
    <t>07325 - ADITIVO IMPERMEABILIZANTE DE PEGA NORMAL PARA ARGAMASSAS E CONCRETOS SEM ARMACAO </t>
  </si>
  <si>
    <t>Composição:  BASE 98563               </t>
  </si>
  <si>
    <t>CZ1432</t>
  </si>
  <si>
    <t>Item:   7. 03.                 </t>
  </si>
  <si>
    <t>Serviço:  REGULARIZAÇÃO COM ARGAMASSA DE CIMENTO E AREIA 1:3 ESP 2 CM PARA RECEBIMENTO DE MANTA NA LAJE DE COBERTURA </t>
  </si>
  <si>
    <t>38365 - CAMADA SEPARADORA DE FILME DE POLIETILENO 20 A 25 MICRA </t>
  </si>
  <si>
    <t>CT3075</t>
  </si>
  <si>
    <t>Item:   7. 04.                 </t>
  </si>
  <si>
    <t>Serviço:  IMPERMEABILIZAÇÃO COM MANTA ASFALTICA 4 MMNA LAJE DE COBERTURA </t>
  </si>
  <si>
    <t>04015 - MANTA ASFALTICA ELASTOMERICA EM POLIESTER 4 MM, TIPO III, CLASSE B, ACABAMENTO PP (NBR 9952) </t>
  </si>
  <si>
    <t>00511 - PRIMER PARA MANTA ASFALTICA A BASE DE ASFALTO MODIFICADO DILUIDO EM SOLVENTE, APLICACAO A FRIO </t>
  </si>
  <si>
    <t>07319 - TINTA ASFALTICA IMPERMEABILIZANTE DISPERSA EM AGUA, PARA MATERIAIS CIMENTICIOS </t>
  </si>
  <si>
    <t>Composição:  98563                    </t>
  </si>
  <si>
    <t>CI0063</t>
  </si>
  <si>
    <t>Item:   7. 05.                 </t>
  </si>
  <si>
    <t>Serviço:  PROTEÇÃO MECANICA COM ARGAMASSA 1:3 NA LAJE DE COBERTURA </t>
  </si>
  <si>
    <t>CZ1588</t>
  </si>
  <si>
    <t>Item:   7. 06.                 </t>
  </si>
  <si>
    <t>Serviço:  PINGADEIRA EM CONCRETO PRE-MOLDADO TIPO "U" </t>
  </si>
  <si>
    <t>34356 - REJUNTE BRANCO, CIMENTICIO </t>
  </si>
  <si>
    <t>37595 - ARGAMASSA COLANTE TIPO ACIII </t>
  </si>
  <si>
    <t>IN4488 - PINGADEIRA EM CONCRETO PRE-MOLDADO TIPO "U" </t>
  </si>
  <si>
    <t>Composição:  87477                    </t>
  </si>
  <si>
    <t>CP0212</t>
  </si>
  <si>
    <t>Item:   8. 01.                 </t>
  </si>
  <si>
    <t>Serviço:  ALVENARIA DE TIJOLO CERAMICO 9X19X39CM ESP 9,0 </t>
  </si>
  <si>
    <t>34557 - TELA DE ACO SOLDADA GALVANIZADA/ZINCADA PARA ALVENARIA, FIO D = *1,20 A 1,70* MM, MALHA 15 X 15 MM, (C X L) *50 X 7,5* CM </t>
  </si>
  <si>
    <t>37592 - BLOCO CERAMICO DE VEDACAO COM FUROS NA VERTICAL, 9 X 19 X 39 CM - 4,5 MPA (NBR 15270) </t>
  </si>
  <si>
    <t>37395 - PINO DE ACO COM FURO, HASTE = 27 MM (ACAO DIRETA) </t>
  </si>
  <si>
    <t>CENTO </t>
  </si>
  <si>
    <t>Composição:  87479                    </t>
  </si>
  <si>
    <t>CP0214</t>
  </si>
  <si>
    <t>Item:   8. 02.                 </t>
  </si>
  <si>
    <t>Serviço:  ALVENARIA DE TIJOLO CERAMICO 14X19X39CM ESP 14 CM </t>
  </si>
  <si>
    <t>34547 - TELA DE ACO SOLDADA GALVANIZADA/ZINCADA PARA ALVENARIA, FIO D = *1,20 A 1,70* MM, MALHA 15 X 15 MM, (C X L) *50 X 12* CM </t>
  </si>
  <si>
    <t>37593 - BLOCO CERAMICO DE VEDACAO COM FUROS NA VERTICAL, 14 X 19 X 39 CM - 4,5 MPA (NBR 15270) </t>
  </si>
  <si>
    <t>Composição:  93203                    </t>
  </si>
  <si>
    <t>CH0713</t>
  </si>
  <si>
    <t>Item:   8. 03.                 </t>
  </si>
  <si>
    <t>Serviço:  ENCUNHAMENTO COM ARGAMASSA EXPANSIVA ALV 14 CM </t>
  </si>
  <si>
    <t>38124 - ESPUMA EXPANSIVA DE POLIURETANO, APLICACAO MANUAL - 500 ML </t>
  </si>
  <si>
    <t>Composição:  93184                    </t>
  </si>
  <si>
    <t>CH0548</t>
  </si>
  <si>
    <t>Item:   8. 04.                 </t>
  </si>
  <si>
    <t>Serviço:  VERGAS E CONTRA-VERGAS DE CONCRETO </t>
  </si>
  <si>
    <t>05068 - PREGO DE ACO POLIDO COM CABECA 17 X 21 (2 X 11) </t>
  </si>
  <si>
    <t>Composição:  87879                    </t>
  </si>
  <si>
    <t>CT0264</t>
  </si>
  <si>
    <t>Item:   9. 01. 01.             </t>
  </si>
  <si>
    <t>Serviço:  CHAPISCO APLICADO EM ALVENARIAS E ESTRUTURAS DE CONCRETO INTERNAS, COM COLHER DE PEDREIRO.  ARGAMASSA TRAÇO 1:3 </t>
  </si>
  <si>
    <t>00367 - AREIA GROSSA - POSTO JAZIDA/FORNECEDOR (RETIRADO NA JAZIDA, SEM TRANSPORTE) </t>
  </si>
  <si>
    <t>Composição:  87529                    </t>
  </si>
  <si>
    <t>CT0160</t>
  </si>
  <si>
    <t>Item:   9. 01. 02.             </t>
  </si>
  <si>
    <t>Serviço:  MASSA ÚNICA, PARA RECEBIMENTO DE PINTURA, EM ARGAMASSA TRAÇO 1:2:8, ESPESSURA DE 20MM, COM EXECUÇÃO DE TALISCAS </t>
  </si>
  <si>
    <t>Composição:  87528                    </t>
  </si>
  <si>
    <t>CT0159</t>
  </si>
  <si>
    <t>Item:   9. 01. 03.             </t>
  </si>
  <si>
    <t>Serviço:  EMBOÇO, PARA RECEBIMENTO DE CERÂMICA, EM ARGAMASSA TRAÇO 1:2:8, PREPARO MANUAL, APLICADO MANUALMENTE EM FACES INTERNAS DE PAREDES, PARA AMBIENTE COM ÁREA MENOR QUE 5M2, ESPESSURA DE 20MM, COM EXECUÇÃO DE TALISCAS. AF_06/2014 </t>
  </si>
  <si>
    <t>Composição:  87264                    </t>
  </si>
  <si>
    <t>CT0130</t>
  </si>
  <si>
    <t>Item:   9. 01. 04.             </t>
  </si>
  <si>
    <t>Serviço:  REVESTIMENTO CERÂMICO PARA PAREDES INTERNAS SIMILAR AO EXISTENTE </t>
  </si>
  <si>
    <t>04760 - AZULEJISTA OU LADRILHISTA </t>
  </si>
  <si>
    <t>1381 - ARGAMASSA COLANTE AC I PARA CERAMICAS </t>
  </si>
  <si>
    <t>00536 - REVESTIMENTO EM CERAMICA ESMALTADA EXTRA, PEI MENOR OU IGUAL A 3, FORMATO MENOR OU IGUAL A 2025 CM2 </t>
  </si>
  <si>
    <t>34357 - REJUNTE COLORIDO, CIMENTICIO </t>
  </si>
  <si>
    <t>Composição:  87894                    </t>
  </si>
  <si>
    <t>CT0277</t>
  </si>
  <si>
    <t>Item:   9. 02. 01.             </t>
  </si>
  <si>
    <t>Serviço:  CHAPISCO APLICADO EM ALVENARIA E ESTRUTURAS DE CONCRETO DE FACHADA, COM COLHER DE PEDREIRO.  ARGAMASSA TRAÇO 1:3 </t>
  </si>
  <si>
    <t>Composição:  87792                    </t>
  </si>
  <si>
    <t>CT0210</t>
  </si>
  <si>
    <t>Item:   9. 02. 02.             </t>
  </si>
  <si>
    <t>Serviço:  MASSA ÚNICA EM ARGAMASSA TRAÇO 1:2:8  ESPESSURA DE 25 MM </t>
  </si>
  <si>
    <t>37411 - TELA DE ACO SOLDADA GALVANIZADA/ZINCADA PARA ALVENARIA, FIO D = *1,24 MM, MALHA 25 X 25 MM </t>
  </si>
  <si>
    <t>Composição:  98680                    </t>
  </si>
  <si>
    <t>CS0424</t>
  </si>
  <si>
    <t>Item:  10. 01.                 </t>
  </si>
  <si>
    <t>Serviço:  PISO CIMENTADO NIVELADO COM NIVEL OPTICO </t>
  </si>
  <si>
    <t>03671 - JUNTA PLASTICA DE DILATACAO PARA PISOS, COR CINZA, 17 X 3 MM (ALTURA X ESPESSURA) </t>
  </si>
  <si>
    <t>CT3298</t>
  </si>
  <si>
    <t>Item:  10. 02.                 </t>
  </si>
  <si>
    <t>Serviço:  PISO TÁTIL DE ALERTA DO TIPO ELEMENTOS DISCRETOS  (PONTOS ISOLADOS) COM ALMA DE TPU REVESTIDOS COM AÇO INOX, FIXADOS COM FITA DUPLA FACE INTEGRADA (PRÓPRIA PARA ESTE FIM) COM AUXILIO DE GABARITO 25x25cm </t>
  </si>
  <si>
    <t>IN4484 - PISO TÁTIL DE ALERTA DO TIPO ELEMENTOS DISCRETOS  (PONTOS ISOLADOS) COM ALMA DE TPU REVESTIDOS COM AÇO INOX, FIXADOS COM FITA DUPLA FACE INTEGRADA (PRÓPRIA PARA ESTE FIM) COM AUXILIO DE GABARITO 25x25cm </t>
  </si>
  <si>
    <t>Composição:  BASE 84089               </t>
  </si>
  <si>
    <t>CZ1433</t>
  </si>
  <si>
    <t>Item:  11. 01.                 </t>
  </si>
  <si>
    <t>Serviço:  PEITORIL EM GRANITO CINZA ANDORINHA ESP 2 CM ASSENTADA COM ARGAMASSA ACII, COM REJUNTE CINZA CLARO LARGURA 22 CM </t>
  </si>
  <si>
    <t>04755 - MARMORISTA / GRANITEIRO </t>
  </si>
  <si>
    <t>10841 - PISO EM GRANITO, POLIDO, TIPO ANDORINHA/ QUARTZ/ CASTELO/ CORUMBA OU OUTROS EQUIVALENTES DA REGIAO, FORMATO MENOR OU IGUAL A 3025 CM2, E= *2* CM </t>
  </si>
  <si>
    <t>CZ1434</t>
  </si>
  <si>
    <t>Item:  11. 02.                 </t>
  </si>
  <si>
    <t>Serviço:  PEITORIL EM GRANITO CINZA ANDORINHA ESP 2 CM ASSENTADA COM ARGAMASSA ACII, COM REJUNTE CINZA CLARO LARGURA 15 CM </t>
  </si>
  <si>
    <t>Composição:  BASE 98689               </t>
  </si>
  <si>
    <t>CS0430</t>
  </si>
  <si>
    <t>Item:  11. 03.                 </t>
  </si>
  <si>
    <t>Serviço:  SOLEIRA EM GRANITO CINZA ANDORINHA ESP 2 CM ASSENTADA COM ARGAMASSA 1:3 , COM REJUNTE CINZA CLARO LARGURA 20 CM </t>
  </si>
  <si>
    <t>20232 - SOLEIRA EM GRANITO, POLIDO, TIPO ANDORINHA/ QUARTZ/ CASTELO/ CORUMBA OU OUTROS EQUIVALENTES DA REGIAO, L= *15* CM, E= *2,0* CM </t>
  </si>
  <si>
    <t>CT3181</t>
  </si>
  <si>
    <t>Item:  11. 04.                 </t>
  </si>
  <si>
    <t>Serviço:  RODAPE CIMENTADO H= 7 CM                                     </t>
  </si>
  <si>
    <t>Composição:  90838                    </t>
  </si>
  <si>
    <t>CF0226</t>
  </si>
  <si>
    <t>Item:  12. 01.                 </t>
  </si>
  <si>
    <t>Serviço:  PORTA CORTA-FOGO PARA SAIDA DE EMERGENCIA, COM FECHADURA, VAO LUZ DE 90 X 210 CM, CLASSE P-90 </t>
  </si>
  <si>
    <t>11154 - PORTA CORTA-FOGO PARA SAIDA DE EMERGENCIA, COM FECHADURA, VAO LUZ DE 90 X 210 CM, CLASSE P-90 (NBR 11742) </t>
  </si>
  <si>
    <t>Composição:  91341                    </t>
  </si>
  <si>
    <t>CF0289</t>
  </si>
  <si>
    <t>Item:  12. 02.                 </t>
  </si>
  <si>
    <t>Serviço:  PORTA ABRIR 90X210 EM VENEZIANA DE ALUMINIO </t>
  </si>
  <si>
    <t>7568 - BUCHA DE NYLON SEM ABA S10, COM PARAFUSO DE 6,10 X 65 MM EM ACO ZINCADO COM ROSCA SOBERBA, CABECA CHATA E FENDA PHILLIPS </t>
  </si>
  <si>
    <t>142 - SELANTE ELASTICO MONOCOMPONENTE A BASE DE POLIURETANO PARA JUNTAS DIVERSAS </t>
  </si>
  <si>
    <t>310ML </t>
  </si>
  <si>
    <t>39025 - PORTA DE ABRIR EM ALUMINIO TIPO VENEZIANA, ACABAMENTO ANODIZADO NATURAL, SEM GUARNICAO/ALIZAR/VISTA, 87 X 210 CM </t>
  </si>
  <si>
    <t>36888 - GUARNICAO/MOLDURA DE ACABAMENTO PARA ESQUADRIA DE ALUMINIO ANODIZADO NATURAL, PARA 1 FACE </t>
  </si>
  <si>
    <t>Composição:  74072/003                </t>
  </si>
  <si>
    <t>CF0066</t>
  </si>
  <si>
    <t>Item:  12. 03.                 </t>
  </si>
  <si>
    <t>Serviço:  CORRIMÃO EM TUBO DE AÇO Ø EXTERNO DE 1 1/ 2" E=2,25mm APOIO EM BARRA CHATA DE AÇO ?=1 /2" E=1 /4", CHAPA EM AÇO Ø=75mm E=3mm FUROS PARA PARAFUSOS Ø=7mm FIXADA COM PARAFUSO 10mm FIXADO COM PARABOLT </t>
  </si>
  <si>
    <t>06110 - SERRALHEIRO </t>
  </si>
  <si>
    <t>546 - BARRA DE FERRO RETANGULAR, BARRA CHATA (QUALQUER DIMENSAO) </t>
  </si>
  <si>
    <t>11027 - CHAPA DE ACO GALVANIZADA BITOLA GSG 16, E = 1,55 MM (12,40 KG/M2) </t>
  </si>
  <si>
    <t>11963 - PARAFUSO DE ACO TIPO CHUMBADOR PARABOLT, DIAMETRO 1/2", COMPRIMENTO 75 MM </t>
  </si>
  <si>
    <t>07697 - TUBO ACO GALVANIZADO COM COSTURA, CLASSE MEDIA, DN 1.1/2", E = *3,25* MM, PESO *3,61* KG/M (NBR 5580) </t>
  </si>
  <si>
    <t>Composição:  88485                    </t>
  </si>
  <si>
    <t>CR0131</t>
  </si>
  <si>
    <t>Item:  13. 01. 01.             </t>
  </si>
  <si>
    <t>Serviço:  APLICAÇÃO DE FUNDO SELADOR ACRÍLICO EM PAREDES, UMA DEMÃO </t>
  </si>
  <si>
    <t>04783 - PINTOR </t>
  </si>
  <si>
    <t>06085 - SELADOR ACRILICO PAREDES INTERNAS/EXTERNAS </t>
  </si>
  <si>
    <t>Composição:  88495                    </t>
  </si>
  <si>
    <t>CR0137</t>
  </si>
  <si>
    <t>Item:  13. 01. 02.             </t>
  </si>
  <si>
    <t>Serviço:  APLICAÇÃO E LIXAMENTO DE MASSA LÁTEX EM PAREDES, UMA DEMÃO </t>
  </si>
  <si>
    <t>3767 - LIXA EM FOLHA PARA PAREDE OU MADEIRA, NUMERO 120 (COR VERMELHA) </t>
  </si>
  <si>
    <t>04051 - MASSA CORRIDA PVA PARA PAREDES INTERNAS </t>
  </si>
  <si>
    <t>18L   </t>
  </si>
  <si>
    <t>Composição:  88489                    </t>
  </si>
  <si>
    <t>CR0135</t>
  </si>
  <si>
    <t>Item:  13. 01. 03.             </t>
  </si>
  <si>
    <t>Serviço:  APLICAÇÃO MANUAL DE PINTURA COM TINTA LÁTEX ACRÍLICA EM PAREDES, DUAS DEMÃOS </t>
  </si>
  <si>
    <t>07356 - TINTA ACRILICA PREMIUM, COR BRANCO FOSCO </t>
  </si>
  <si>
    <t>CZ1583</t>
  </si>
  <si>
    <t>Item:  13. 02. 01.             </t>
  </si>
  <si>
    <t>Serviço:  TRATAMENTO EM CONCRETO COM SELADOR ACRILICO </t>
  </si>
  <si>
    <t>03768 - LIXA EM FOLHA PARA FERRO, NUMERO 150 </t>
  </si>
  <si>
    <t>Composição:  88412                    </t>
  </si>
  <si>
    <t>CR0113</t>
  </si>
  <si>
    <t>Item:  13. 03. 01.             </t>
  </si>
  <si>
    <t>Serviço:  APLICAÇÃO MANUAL DE FUNDO SELADOR ACRÍLICO EM FACHADA </t>
  </si>
  <si>
    <t>Composição:  96127                    </t>
  </si>
  <si>
    <t>CR0155</t>
  </si>
  <si>
    <t>Item:  13. 03. 02.             </t>
  </si>
  <si>
    <t>Serviço:  APLICAÇÃO MANUAL DE MASSA ACRÍLICA EM PANOS DE FACHADA , UMA DEMÃO </t>
  </si>
  <si>
    <t>04056 - MASSA ACRILICA PARA PAREDES INTERIOR/EXTERIOR </t>
  </si>
  <si>
    <t>GL    </t>
  </si>
  <si>
    <t>Composição:  95623                    </t>
  </si>
  <si>
    <t>CR0150</t>
  </si>
  <si>
    <t>Item:  13. 03. 03.             </t>
  </si>
  <si>
    <t>Serviço:  APLICAÇÃO MANUAL DE TINTA LÁTEX ACRÍLICA EM FACHADA , DUAS DEMÃOS </t>
  </si>
  <si>
    <t>Composição:  84123                    </t>
  </si>
  <si>
    <t>CU0977</t>
  </si>
  <si>
    <t>Item:  13. 03. 04.             </t>
  </si>
  <si>
    <t>Serviço:  LIXAMENTO MAN C/ LIXA CALAFATE DE CONCR APARENTE ANTIGO </t>
  </si>
  <si>
    <t>Composição:  91514                    </t>
  </si>
  <si>
    <t>CT0349</t>
  </si>
  <si>
    <t>Item:  13. 03. 05.             </t>
  </si>
  <si>
    <t>Serviço:  ESTUCAMENTO DE PANOS DE FACHADA DO SISTEMA DE PAREDES DE CONCRETO </t>
  </si>
  <si>
    <t>34353 - ARGAMASSA COLANTE AC-II </t>
  </si>
  <si>
    <t>Composição:  74064/001                </t>
  </si>
  <si>
    <t>CR0037</t>
  </si>
  <si>
    <t>Item:  13. 04. 01.             </t>
  </si>
  <si>
    <t>Serviço:  FUNDO ANTICORROSIVO A BASE DE OXIDO DE FERRO (ZARCAO), DUAS DEMAOS </t>
  </si>
  <si>
    <t>7307 - FUNDO ANTICORROSIVO PARA METAIS FERROSOS (ZARCAO) </t>
  </si>
  <si>
    <t>CZ1435</t>
  </si>
  <si>
    <t>Item:  13. 04. 02.             </t>
  </si>
  <si>
    <t>Serviço:  PINTURA AUTOMOTIVA SOBRE FUNDO PREPARADOR </t>
  </si>
  <si>
    <t>05320 - REMOVEDOR DE TINTA OLEO/ESMALTE VERNIZ </t>
  </si>
  <si>
    <t>07306 - TINTA PROTETORA SUPERFICIE METALICA ALUMINIO </t>
  </si>
  <si>
    <t>11157 - WASH PRIMER PARA TINTA AUTOMOTIVA </t>
  </si>
  <si>
    <t>CZ1159</t>
  </si>
  <si>
    <t>Item:  14. 01.                 </t>
  </si>
  <si>
    <t>Serviço:  EXECUÇÃO DE VALA ENTERRADA, INCLUINDO ESCAVAÇÃO, REGULARIZAÇÃO E REATERRO </t>
  </si>
  <si>
    <t>Composição:  BASE 99253               </t>
  </si>
  <si>
    <t>CZ1449</t>
  </si>
  <si>
    <t>Item:  14. 02.                 </t>
  </si>
  <si>
    <t>Serviço:  CAIXA ENTERRADA HIDRÁULICA RETANGULAR EM ALVENARIA COM TIJOLOS CERÂMICOS MACIÇOS, DIMENSÕES INTERNAS: 0,6X0,6X0,6 M COM TAMPA EM FERRO FUNDIDO VAZADA </t>
  </si>
  <si>
    <t>36531 - RETROESCAVADEIRA SOBRE RODAS COM CARREGADEIRA, TRACAO 4 X 4, POTENCIA LIQUIDA 88 HP, PESO OPERACIONAL MINIMO DE 6674 KG, CAPACIDADE DA CARREGADEIRA DE 1,00 M3 E DA RETROESCAVADEIRA MINIMA DE 0,26 M3, PROFUNDIDADE DE ESCAVACAO MAXIMA DE 4,37 M </t>
  </si>
  <si>
    <t>04234 - OPERADOR DE ESCAVADEIRA </t>
  </si>
  <si>
    <t>00036 - ACO CA-60, 4,2 MM, VERGALHAO </t>
  </si>
  <si>
    <t>1358 - CHAPA DE MADEIRA COMPENSADA RESINADA PARA FORMA DE CONCRETO, DE *2,2 X 1,1* M, E = 17 MM </t>
  </si>
  <si>
    <t>20247 - PREGO DE ACO POLIDO COM CABECA 15 X 15 (1 1/4 X 13) </t>
  </si>
  <si>
    <t>21062 - RALO FOFO COM REQUADRO, QUADRADO 400 X 400 MM </t>
  </si>
  <si>
    <t>07258 - TIJOLO CERAMICO MACICO *5 X 10 X 20* CM </t>
  </si>
  <si>
    <t>Composição:  89800                    </t>
  </si>
  <si>
    <t>CL0733</t>
  </si>
  <si>
    <t>Item:  14. 03.                 </t>
  </si>
  <si>
    <t>Serviço:  TUBO PVC, SERIE NORMAL, ESGOTO PREDIAL, DN 100 MM </t>
  </si>
  <si>
    <t>38383 - LIXA D'AGUA EM FOLHA, GRAO 100 </t>
  </si>
  <si>
    <t>Composição:  89799                    </t>
  </si>
  <si>
    <t>CL0732</t>
  </si>
  <si>
    <t>Item:  14. 04.                 </t>
  </si>
  <si>
    <t>Serviço:  TUBO PVC, SERIE NORMAL, ESGOTO PREDIAL, DN 75 MM </t>
  </si>
  <si>
    <t>09837 - TUBO PVC SERIE NORMAL, DN 75 MM, PARA ESGOTO PREDIAL (NBR 5688) </t>
  </si>
  <si>
    <t>Composição:  89750                    </t>
  </si>
  <si>
    <t>CL0970</t>
  </si>
  <si>
    <t>Item:  14. 05.                 </t>
  </si>
  <si>
    <t>Serviço:  CURVA LONGA 90 GRAUS, PVC, SERIE NORMAL, ESGOTO PREDIAL, DN 100 MM </t>
  </si>
  <si>
    <t>01970 - CURVA PVC LONGA 90 GRAUS, 100 MM, PARA ESGOTO PREDIAL </t>
  </si>
  <si>
    <t>20078 - PASTA LUBRIFICANTE PARA TUBOS E CONEXOES COM JUNTA ELASTICA (USO EM PVC, ACO, POLIETILENO E OUTROS) ( DE *400* G) </t>
  </si>
  <si>
    <t>Composição:  89743                    </t>
  </si>
  <si>
    <t>CL0966</t>
  </si>
  <si>
    <t>Item:  14. 06.                 </t>
  </si>
  <si>
    <t>Serviço:  CURVA LONGA 90 GRAUS, PVC, SERIE NORMAL, ESGOTO PREDIAL, DN 75 MM </t>
  </si>
  <si>
    <t>297 - ANEL BORRACHA PARA TUBO ESGOTO PREDIAL DN 75 MM (NBR 5688) </t>
  </si>
  <si>
    <t>01969 - CURVA PVC LONGA 90 GRAUS, 75 MM, PARA ESGOTO PREDIAL </t>
  </si>
  <si>
    <t>Composição:  89746                    </t>
  </si>
  <si>
    <t>CL0968</t>
  </si>
  <si>
    <t>Item:  14. 07.                 </t>
  </si>
  <si>
    <t>Serviço:  JOELHO 45 GRAUS, PVC, SERIE NORMAL, ESGOTO PREDIAL, DN 100 MM </t>
  </si>
  <si>
    <t>03528 - JOELHO PVC, SOLDAVEL, PB, 45 GRAUS, DN 100 MM, PARA ESGOTO PREDIAL </t>
  </si>
  <si>
    <t>Composição:  89737                    </t>
  </si>
  <si>
    <t>CL0963</t>
  </si>
  <si>
    <t>Item:  14. 08.                 </t>
  </si>
  <si>
    <t>Serviço:  JOELHO 90 GRAUS, PVC, SERIE NORMAL, ESGOTO PREDIAL, DN 75 MM </t>
  </si>
  <si>
    <t>03509 - JOELHO PVC, SOLDAVEL, PB, 90 GRAUS, DN 75 MM, PARA ESGOTO PREDIAL </t>
  </si>
  <si>
    <t>Composição:  BASE 89778               </t>
  </si>
  <si>
    <t>CZ1436</t>
  </si>
  <si>
    <t>Item:  14. 09.                 </t>
  </si>
  <si>
    <t>Serviço:  LUVA REDUÇÃO, PVC, SERIE NORMAL, ESGOTO PREDIAL, DN 100X75 MM </t>
  </si>
  <si>
    <t>20044 - REDUCAO EXCENTRICA PVC P/ ESG PREDIAL DN 100 X 75MM </t>
  </si>
  <si>
    <t>Composição:  89778                    </t>
  </si>
  <si>
    <t>CL0976</t>
  </si>
  <si>
    <t>Item:  14. 10.                 </t>
  </si>
  <si>
    <t>Serviço:  LUVA SIMPLES, PVC, SERIE NORMAL, ESGOTO PREDIAL, DN 100 MM </t>
  </si>
  <si>
    <t>03899 - LUVA SIMPLES, PVC, SOLDAVEL, DN 100 MM, SERIE NORMAL, PARA ESGOTO PREDIAL </t>
  </si>
  <si>
    <t>Composição:  89774                    </t>
  </si>
  <si>
    <t>CL0974</t>
  </si>
  <si>
    <t>Item:  14. 11.                 </t>
  </si>
  <si>
    <t>Serviço:  LUVA SIMPLES, PVC, SERIE NORMAL, ESGOTO PREDIAL, DN 75 MM </t>
  </si>
  <si>
    <t>03898 - LUVA SIMPLES, PVC, SOLDAVEL, DN 75 MM, SERIE NORMAL, PARA ESGOTO PREDIAL </t>
  </si>
  <si>
    <t>Composição:  92309                    </t>
  </si>
  <si>
    <t>CL2194</t>
  </si>
  <si>
    <t>Item:  14. 12.                 </t>
  </si>
  <si>
    <t>Serviço:  TUBO DE COBRE 3/4" COM ISOLAMENTO PARA TUBULAÃO DE GÁS </t>
  </si>
  <si>
    <t>12743 - TUBO DE COBRE CLASSE "E", DN = 22 MM, PARA INSTALACAO HIDRAULICA PREDIAL </t>
  </si>
  <si>
    <t>39740 - TUBO DE BORRACHA ELASTOMERICA FLEXIVEL, PRETA, PARA ISOLAMENTO TERMICO DE TUBULACAO, DN 3/4" (18 MM), E= 32 MM, COEFICIENTE DE CONDUTIVIDADE TERMICA 0,036W/mK, VAPOR DE AGUA MAIOR OU IGUAL A 10.000 </t>
  </si>
  <si>
    <t>Composição:  BASE 91955               </t>
  </si>
  <si>
    <t>CZ1438</t>
  </si>
  <si>
    <t>Item:  15. 01. 01.             </t>
  </si>
  <si>
    <t>Serviço:  INTERRUPTOR COM SENSOR DE PRESENÇA TEMPORIZADO INCLUINDO SUPORTE E PLACA </t>
  </si>
  <si>
    <t>00247 - AJUDANTE DE ELETRICISTA </t>
  </si>
  <si>
    <t>02436 - ELETRICISTA </t>
  </si>
  <si>
    <t>38094 - ESPELHO / PLACA DE 3 POSTOS 4" X 2", PARA INSTALACAO DE TOMADAS E INTERRUPTORES </t>
  </si>
  <si>
    <t>38099 - SUPORTE DE FIXACAO PARA ESPELHO / PLACA 4" X 2", PARA 3 MODULOS, PARA INSTALACAO DE TOMADAS E INTERRUPTORES (SOMENTE SUPORTE) </t>
  </si>
  <si>
    <t>COTAÇÃO - INTERRUPTOR COM SENSOR DE PRESENÇA TEMPORIZADO </t>
  </si>
  <si>
    <t>Composição:  BASE 93661               </t>
  </si>
  <si>
    <t>CZ1439</t>
  </si>
  <si>
    <t>Item:  15. 01. 02.             </t>
  </si>
  <si>
    <t>Serviço:  DISJUNTOR SIEMENS 15 AMPERES </t>
  </si>
  <si>
    <t>01570 - TERMINAL A COMPRESSAO EM COBRE ESTANHADO PARA CABO 2,5 MM2, 1 FURO E 1 COMPRESSAO, PARA PARAFUSO DE FIXACAO M5 </t>
  </si>
  <si>
    <t>34709 - DISJUNTOR TIPO DIN/IEC, TRIPOLAR DE 10 ATE 50A </t>
  </si>
  <si>
    <t>Composição:  BASE 97590               </t>
  </si>
  <si>
    <t>CJ0818</t>
  </si>
  <si>
    <t>Item:  15. 01. 03.             </t>
  </si>
  <si>
    <t>Serviço:  LUMINÁRIA PLAFON LED  - TLPD LED 25W </t>
  </si>
  <si>
    <t>03803 - LUMINARIA PLAFON REDONDO COM VIDRO FOSCO DIAMETRO *25* CM, PARA 1 LAMPADA, BASE E27, POTENCIA MAXIMA 40/60 W (NAO INCLUI LAMPADA) </t>
  </si>
  <si>
    <t>COTAÇÃO - LAMPADA LED 25W                                              </t>
  </si>
  <si>
    <t>Composição:  90447                    </t>
  </si>
  <si>
    <t>CL1103</t>
  </si>
  <si>
    <t>Item:  15. 01. 04.             </t>
  </si>
  <si>
    <t>Serviço:  RASGO EM ALVENARIA PARA ELETRODUTOS COM DIAMETROS MENORES OU IGUAIS A 40 MM </t>
  </si>
  <si>
    <t>Composição:  91844                    </t>
  </si>
  <si>
    <t>CJ0492</t>
  </si>
  <si>
    <t>Item:  15. 01. 05.             </t>
  </si>
  <si>
    <t>Serviço:  ELETRODUTO FLEXÍVEL CORRUGADO, PVC, DN 25 MM (3/4"), PARA CIRCUITOS TERMINAIS, INSTALADO EM LAJE </t>
  </si>
  <si>
    <t>02688 - ELETRODUTO PVC FLEXIVEL CORRUGADO, COR AMARELA, DE 25 MM </t>
  </si>
  <si>
    <t>34562 - ARAME RECOZIDO 16 BWG, 1,60 MM (0,016 KG/M) </t>
  </si>
  <si>
    <t>Composição:  91854                    </t>
  </si>
  <si>
    <t>CJ0495</t>
  </si>
  <si>
    <t>Item:  15. 01. 06.             </t>
  </si>
  <si>
    <t>Serviço:  ELETRODUTO FLEXÍVEL CORRUGADO, PVC, DN 25 MM (3/4"), PARA CIRCUITOS TERMINAIS, INSTALADO EM PAREDE </t>
  </si>
  <si>
    <t>Composição:  91926                    </t>
  </si>
  <si>
    <t>CJ0547</t>
  </si>
  <si>
    <t>Item:  15. 01. 07.             </t>
  </si>
  <si>
    <t>Serviço:  CABO DE COBRE FLEXÍVEL ISOLADO, 2,5 MM², ANTI-CHAMA 450/750 V </t>
  </si>
  <si>
    <t>1014 - CABO DE COBRE, FLEXIVEL, CLASSE 4 OU 5, ISOLACAO EM PVC/A, ANTICHAMA BWF-B, 1 CONDUTOR, 450/750 V, SECAO NOMINAL 2,5 MM2 </t>
  </si>
  <si>
    <t>21127 - FITA ISOLANTE ADESIVA ANTICHAMA, USO ATE 750 V, EM ROLO DE 19 MM X 5 M </t>
  </si>
  <si>
    <t>Composição:  90466                    </t>
  </si>
  <si>
    <t>CL1065</t>
  </si>
  <si>
    <t>Item:  15. 01. 08.             </t>
  </si>
  <si>
    <t>Serviço:  CHUMBAMENTO LINEAR EM ALVENARIA </t>
  </si>
  <si>
    <t>CZ1584</t>
  </si>
  <si>
    <t>Item:  15. 01. 09.             </t>
  </si>
  <si>
    <t>Serviço:  EXAUSTOR MECÂNICO TIPO         VENTOKIT OU SIMILAR           </t>
  </si>
  <si>
    <t>IN4485 - EXAUSTOR MECÂNICO TIPO         VENTOKIT OU SIMILAR           </t>
  </si>
  <si>
    <t>CZ1586</t>
  </si>
  <si>
    <t>Item:  15. 01. 10.             </t>
  </si>
  <si>
    <t>Serviço:  BOTEIRA PARA ABERTURA DO PORTÃO DO ESTACIONAMENTO </t>
  </si>
  <si>
    <t>IN4487 - BOTEIRA PARA ABERTURA DO PORTÃO DO ESTACIONAMENTO </t>
  </si>
  <si>
    <t>Composição:  91856                    </t>
  </si>
  <si>
    <t>CJ0496</t>
  </si>
  <si>
    <t>Item:  15. 02. 02.             </t>
  </si>
  <si>
    <t>Serviço:  ELETRODUTO FLEXÍVEL CORRUGADO, PVC, DN 32 MM (1"), PARA CIRCUITOS TERMINAIS, INSTALADO EM PAREDE </t>
  </si>
  <si>
    <t>02690 - ELETRODUTO PVC FLEXIVEL CORRUGADO, COR AMARELA, DE 32 MM </t>
  </si>
  <si>
    <t>Composição:  91939                    </t>
  </si>
  <si>
    <t>CJ0559</t>
  </si>
  <si>
    <t>Item:  15. 02. 04.             </t>
  </si>
  <si>
    <t>Serviço:  CAIXA DE PASSAGEM 4X2 </t>
  </si>
  <si>
    <t>1872 - CAIXA DE PASSAGEM, EM PVC, DE 4" X 2", PARA ELETRODUTO FLEXIVEL CORRUGADO </t>
  </si>
  <si>
    <t>CZ1440</t>
  </si>
  <si>
    <t>Item:  15. 04. 01.             </t>
  </si>
  <si>
    <t>Serviço:  PROTEÇÃO DE VIDROS, INSTALAÇÕES E EQUIPAMENTOS INTERNOS COM LONA PLASTICA </t>
  </si>
  <si>
    <t>Composição:  9537                     </t>
  </si>
  <si>
    <t>CU0048</t>
  </si>
  <si>
    <t>Item:  15. 05. 01.             </t>
  </si>
  <si>
    <t>Serviço:  LIMPEZA DA ÁREA DE INTERVENÇÃO </t>
  </si>
  <si>
    <t>00003 - ACIDO MURIATICO, DILUICAO 10% A 12% PARA USO EM LIMPEZA </t>
  </si>
  <si>
    <t>Composição:  97599                    </t>
  </si>
  <si>
    <t>CJ0827</t>
  </si>
  <si>
    <t>Item:  16. 01.                 </t>
  </si>
  <si>
    <t>Serviço:  LUMINÁRIA DE EMERGÊNCIA - FORNECIMENTO E INSTALAÇÃO </t>
  </si>
  <si>
    <t>38774 - LUMINARIA DE EMERGENCIA 30 LEDS, POTENCIA 2 W, BATERIA DE LITIO, AUTONOMIA DE 6 HORAS </t>
  </si>
  <si>
    <t>CZ1447</t>
  </si>
  <si>
    <t>Item:  16. 02.                 </t>
  </si>
  <si>
    <t>Serviço:  PLACA DE SINALIZAÇÃO DE EMERGENCIA E5 - INDICAÇÃO LOCALIZAÇÃO EXTINTOR 240X120MM </t>
  </si>
  <si>
    <t>37539 - PLACA DE SINALIZACAO DE SEGURANCA CONTRA INCENDIO, FOTOLUMINESCENTE, RETANGULAR, *13 X 26* CM, EM PVC *2* MM ANTI-CHAMAS (SIMBOLOS, CORES E PICTOGRAMAS CONFORME NBR 13434) </t>
  </si>
  <si>
    <t>Composição:  BASE 72554               </t>
  </si>
  <si>
    <t>CZ1446</t>
  </si>
  <si>
    <t>Item:  16. 06.                 </t>
  </si>
  <si>
    <t>Serviço:  EXTINTOR PORTÁTIL  DE PÓ QUÍMICO SECO (PQS) - 12KG / 20-BC </t>
  </si>
  <si>
    <t>4350 - BUCHA DE NYLON, DIAMETRO DO FURO 8 MM, COMPRIMENTO 40 MM, COM PARAFUSO DE ROSCA SOBERBA, CABECA CHATA, FENDA SIMPLES, 4,8 X 50 MM </t>
  </si>
  <si>
    <t>10890 - EXTINTOR DE INCENDIO PORTATIL COM CARGA DE PO QUIMICO SECO (PQS) DE 12 KG, CLASSE BC </t>
  </si>
  <si>
    <t>CZ1442</t>
  </si>
  <si>
    <t>Item:  17. 01.                 </t>
  </si>
  <si>
    <t>Serviço:  PLACA EM ACRÍLICO ADESIVADO DIMENSÕES: 20X20 cm CORES E FONTES PADRÃO TRT </t>
  </si>
  <si>
    <t>COTAÇÃO - PLACA EM ACRÍLICO ADESIVADO DIMENSÕES: 20X20 cm CORES E FONTES PADRÃO TRT </t>
  </si>
  <si>
    <t>CZ1443</t>
  </si>
  <si>
    <t>Item:  17. 02.                 </t>
  </si>
  <si>
    <t>Serviço:  PLACA EM ACRÍLICO ADESIVADO DIMENSÕES: 20X10 cm CORES E FONTES PADRÃO TRT </t>
  </si>
  <si>
    <t>COTAÇÃO - PLACA EM ACRÍLICO ADESIVADO DIMENSÕES: 20X10 cm CORES E FONTES PADRÃO TRT </t>
  </si>
  <si>
    <t>CZ1444</t>
  </si>
  <si>
    <t>Item:  17. 03.                 </t>
  </si>
  <si>
    <t>Serviço:  PLACA EM ACRÍLICO ADESIVADO DIMENSÕES: 20X20 cm CORES E FONTES PADRÃO TRT COM RELEVO EM BRAILE </t>
  </si>
  <si>
    <t>COTAÇÃO - PLACA EM ACRÍLICO ADESIVADO DIMENSÕES: 20X20 cm CORES E FONTES PADRÃO TRT COM RELEVO EM BRAILE </t>
  </si>
  <si>
    <t>CZ1445</t>
  </si>
  <si>
    <t>Item:  17. 04.                 </t>
  </si>
  <si>
    <t>Serviço:  PLACA EM ACRÍLICO ADESIVADO DIMENSÕES: 20X10 cm CORES E FONTES PADRÃO TRT COM RELEVO EM BRAILE </t>
  </si>
  <si>
    <t>COTAÇÃO - PLACA EM ACRÍLICO ADESIVADO DIMENSÕES: 20X10 cm CORES E FONTES PADRÃO TRT COM RELEVO EM BRAILE </t>
  </si>
  <si>
    <t>CZ1585</t>
  </si>
  <si>
    <t>Item:  17. 05.                 </t>
  </si>
  <si>
    <t>Serviço:  SINALIZAÇÃO VISUAL NAS BORDAS LATERAIS DO PISO DA ESCADA, DIMENSÕES IGUAIS A 3x20cm TIPO FAIXA EM BORRACHA LISA FIXADA POR COLA DE CONTATO COR AMARELA REF. ANDALUZ ACESSIBILIDADE OU EQUIVALENTE </t>
  </si>
  <si>
    <t>IN4486 - FITA SINALIZADORA 3x20cm TIPO FAIXA EM BORRACHA LISA FIXADA POR COLA DE CONTATO COR AMARELA REF. ANDALUZ ACESSIBILIDADE OU EQUIVALENTE </t>
  </si>
  <si>
    <t>CZ1448</t>
  </si>
  <si>
    <t>Item:  18. 02.                 </t>
  </si>
  <si>
    <t>Serviço:  EXECUÇÃO DE COMO CONSTRUÍDO ("AS BUILT") - INCLUI MATERIAL E MÃO DE OBRA </t>
  </si>
  <si>
    <t>02359 - AUXILIAR DE DESENHISTA </t>
  </si>
  <si>
    <t>02358 - DESENHISTA PROJETISTA </t>
  </si>
  <si>
    <t>Composição:  BASE AGETOP 270805       </t>
  </si>
  <si>
    <t>CZ1441</t>
  </si>
  <si>
    <t>Item:  18. 03.                 </t>
  </si>
  <si>
    <t>Serviço:  PLACA DE INAUGURAÇÃO AÇO ESCOVADO - 40X60 CM </t>
  </si>
  <si>
    <t>11950 - BUCHA DE NYLON SEM ABA S6, COM PARAFUSO DE 4,20 X 40 MM EM ACO ZINCADO COM ROSCA SOBERBA, CABECA CHATA E FENDA PHILLIPS </t>
  </si>
  <si>
    <t>10848 - PLACA DE INAUGURACAO METALICA, *40* CM X *60* CM </t>
  </si>
  <si>
    <t>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</si>
  <si>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TIPO</t>
  </si>
  <si>
    <t>Descrição</t>
  </si>
  <si>
    <t>UNIDADE </t>
  </si>
  <si>
    <t>CUSTO ADOTADO</t>
  </si>
  <si>
    <t>MAT.</t>
  </si>
  <si>
    <t>CAÇAMBA</t>
  </si>
  <si>
    <t>EMPRESA</t>
  </si>
  <si>
    <t>TELEFONE</t>
  </si>
  <si>
    <t>ENDEREÇO/E-MAIL</t>
  </si>
  <si>
    <t>VALOR</t>
  </si>
  <si>
    <t>MÉDIA MERCADO</t>
  </si>
  <si>
    <t>CUSTOS ADOTADOS</t>
  </si>
  <si>
    <t>MATERIAL</t>
  </si>
  <si>
    <t>MÃO-DE-OBRA</t>
  </si>
  <si>
    <t>DISK CAÇAMBA DE ENTULHO E CONTAINER/ LÓGICA </t>
  </si>
  <si>
    <t>(62) 3313-1253</t>
  </si>
  <si>
    <t>logica_equipamentos@yahoo.com.br</t>
  </si>
  <si>
    <t>NÃO SE APLICA</t>
  </si>
  <si>
    <t>DISK CAÇAMBA ANÁPOLIS </t>
  </si>
  <si>
    <t>(62) 3315-1150</t>
  </si>
  <si>
    <t>diskcacamba1@hotmail.com</t>
  </si>
  <si>
    <t>DISK LIMP ENTULHO </t>
  </si>
  <si>
    <t>(62) 3319-6597</t>
  </si>
  <si>
    <t>disk.limp.entulho@hotmail.com</t>
  </si>
  <si>
    <t>LIMPA FOSSA, DESENTUPIDORA E CAÇAMBAS </t>
  </si>
  <si>
    <t>(62) 3313-5070</t>
  </si>
  <si>
    <t>limpafossa_anapoles@hotmail.com</t>
  </si>
  <si>
    <t>LIVRO DIÁRIO DE OBRAS / LIVRO DE ORDEM TAMANHO OFÍCIO 33 X 3 VIAS, CARBONADO</t>
  </si>
  <si>
    <t>PAPELARIA TRIBUNA </t>
  </si>
  <si>
    <t>(62) 3254-7500 </t>
  </si>
  <si>
    <t>soniatributaria@gmail.com</t>
  </si>
  <si>
    <t>PAPELARIA DINÂNICA</t>
  </si>
  <si>
    <t>(62) 3220-2222</t>
  </si>
  <si>
    <t>divino.silva@papelariadinamica.com.br</t>
  </si>
  <si>
    <t>PAPELARIA UNIVERSO </t>
  </si>
  <si>
    <t>(62) 3541-3634</t>
  </si>
  <si>
    <t>vendas4@universopapelaria.com.br</t>
  </si>
  <si>
    <t>ANOTAÇÃO/REGISTRO DE RESPONSABILIDADE TÉCNICA (ART OU RRT)</t>
  </si>
  <si>
    <t>CREA-GO</t>
  </si>
  <si>
    <t>(62) 3221-6200</t>
  </si>
  <si>
    <t>www.crea-go.org.br</t>
  </si>
  <si>
    <t>UNIDADE</t>
  </si>
  <si>
    <t>INTERRUPTOR COM SENSOR DE PRESENÇA</t>
  </si>
  <si>
    <t>AMERICANAS</t>
  </si>
  <si>
    <t>Online</t>
  </si>
  <si>
    <t>C&amp;C</t>
  </si>
  <si>
    <t>DKW STORE</t>
  </si>
  <si>
    <t>EXTRA</t>
  </si>
  <si>
    <t>LAMPADA LED 25W</t>
  </si>
  <si>
    <t>GOIÂNIA ACRÍLICO</t>
  </si>
  <si>
    <t>(62) 3945-0198</t>
  </si>
  <si>
    <t>goianiaacrilico@gmail.com</t>
  </si>
  <si>
    <t>SOLUÇÃO ACESSÍVEL</t>
  </si>
  <si>
    <t>(62) 4109-0036</t>
  </si>
  <si>
    <t>televendas1@solucaoacessivel.com.br</t>
  </si>
  <si>
    <t>IMPRILUX</t>
  </si>
  <si>
    <t>(62) 3203-1500</t>
  </si>
  <si>
    <t>valteir@imprilux.com.br</t>
  </si>
  <si>
    <t>VR MARCAS</t>
  </si>
  <si>
    <t>(62) 3941-6787</t>
  </si>
  <si>
    <t>vrmarcas@hotmail.com</t>
  </si>
  <si>
    <t>MASTER ACESSIBILIDADE</t>
  </si>
  <si>
    <t>(31) 3357-3921</t>
  </si>
  <si>
    <t>contato@masteracessibilidade.com.br</t>
  </si>
  <si>
    <t>BOTÃO EMERGÊNCIA </t>
  </si>
  <si>
    <t>ELETRO ASTRO</t>
  </si>
  <si>
    <t>FERRAMENTAS GERAIS</t>
  </si>
  <si>
    <t>LOJA ELÉTRICA</t>
  </si>
  <si>
    <t>EXAUSTOR MECÂNICO COM SENSOR DE PRESENÇA</t>
  </si>
  <si>
    <t>MAGAZINE LUIZA</t>
  </si>
  <si>
    <t>BELORI</t>
  </si>
  <si>
    <t>PISO TÁTIL DE ALERTA DO TIPO ELEMENTOS DISCRETOS COM ALMA DE TPU REVESTIDOS COM AÇO INOX</t>
  </si>
  <si>
    <t>TOTAL ACESSIBILIDADE</t>
  </si>
  <si>
    <t>(31) 4042-6009</t>
  </si>
  <si>
    <t>comercial.se@totalacessibilidade.com.br</t>
  </si>
  <si>
    <t>MOZAIK ACESSUS</t>
  </si>
  <si>
    <t>(31) 3264 - 6075</t>
  </si>
  <si>
    <t>pisostateis@mozaik.com.br</t>
  </si>
  <si>
    <t>PINGADEIRO DE CONCRETO PRE-MOLDADO TIPO "U"</t>
  </si>
  <si>
    <t>FAIXA AZUL LOCAÇÃO DE CONTÊINERES</t>
  </si>
  <si>
    <t>(62)3598-0892</t>
  </si>
  <si>
    <t>faixaazulcontainer@gmail.com</t>
  </si>
  <si>
    <t>PRÉ-MOLDADOS PLANALTO</t>
  </si>
  <si>
    <t>(62) 3287-7703</t>
  </si>
  <si>
    <t>premoldadosplanaltoltda@gmail.com</t>
  </si>
  <si>
    <t>CIA DAS PINGADEIRAS </t>
  </si>
  <si>
    <t>(62) 3581-8488</t>
  </si>
  <si>
    <t>contato@ciadasoingadeiras.com.br</t>
  </si>
  <si>
    <t>FITA SINALIZADORA PARA DEGRAU</t>
  </si>
  <si>
    <t>SETON</t>
  </si>
  <si>
    <t>SHOPPING DA ACESSIBILIDADE</t>
  </si>
  <si>
    <t>SHOPPING DO BRAILLE</t>
  </si>
  <si>
    <t>PODER JUDICIÁRIO DA UNIÃO</t>
  </si>
  <si>
    <t>DETALHAMENTO DE BDI PRESUMIDO COM DESONERAÇÃO</t>
  </si>
  <si>
    <t>CONSIDEROU-SE SERVIÇOS DE CONSTRUÇÃO CIVIL  A SEREM PRESTADOS POR EMPRESAS QUE GOZAM DE DESONERAÇÃO DE FOLHA DE PAGAMENTO.</t>
  </si>
  <si>
    <t>(FONTE: CÓDIGO TRIBUTÁRIO MUNICIPAL)</t>
  </si>
  <si>
    <t>ACÓRDÃO 2.622/2013 TCU</t>
  </si>
  <si>
    <t>MATERIAIS</t>
  </si>
  <si>
    <t>MÃO DE OBRA</t>
  </si>
  <si>
    <t>MERO FORNECIMENTO DE MATERIAIS E EQUIPAMENTOS</t>
  </si>
  <si>
    <t>1º QUARTIL</t>
  </si>
  <si>
    <t>MÉDIA</t>
  </si>
  <si>
    <t>3º QUARTIL</t>
  </si>
  <si>
    <t>ADMINISTRAÇÃO CENTRAL (AC)</t>
  </si>
  <si>
    <t>AC</t>
  </si>
  <si>
    <t>S+R+G</t>
  </si>
  <si>
    <t>SEGURO (S)</t>
  </si>
  <si>
    <t>GARANTIAS (G)</t>
  </si>
  <si>
    <t>S+G</t>
  </si>
  <si>
    <t>RISCOS (R)</t>
  </si>
  <si>
    <t>R</t>
  </si>
  <si>
    <t>ref. ao 1º fator</t>
  </si>
  <si>
    <t>DESPESAS FINANCEIRAS (DF)</t>
  </si>
  <si>
    <t>ref. ao 2º fator</t>
  </si>
  <si>
    <t>DF</t>
  </si>
  <si>
    <t>REMUNERAÇÃO BRUTA DO CONSTRUTOR (L)</t>
  </si>
  <si>
    <t>ref. ao 3º fator</t>
  </si>
  <si>
    <t>L</t>
  </si>
  <si>
    <t>(1+AC+S+R+G) x (1+DF) x (1+L)</t>
  </si>
  <si>
    <t>PIS</t>
  </si>
  <si>
    <t>COFINS</t>
  </si>
  <si>
    <t>(CÓDIGO TRIBUTÁRIO DO MUNICÍPIO) ISSQN</t>
  </si>
  <si>
    <t>(depende da legislação tributária municipal)</t>
  </si>
  <si>
    <t>(CONTRIB. PREV. SOBRE RECEITA BRUTA) CPRB</t>
  </si>
  <si>
    <t>( 1 – I )</t>
  </si>
  <si>
    <t>Fórmula utilizada:</t>
  </si>
  <si>
    <t>ESSES VALORES não INCLUIRAM O IPRB, CONFORME OBSERVA O próprio ACORDAO</t>
  </si>
  <si>
    <t>Fonte: 
BRASIL. Tribunal de Contas da União. Orientações para elaboração de planilhas orçamentárias de Obras Públicas. Brasília: TCU, 2014.(p.86)</t>
  </si>
  <si>
    <t>FONTE: CAIXA ECONOMICA FEDERAL</t>
  </si>
  <si>
    <t>CURVA ABC - ORÇAMENTO DESONERADO</t>
  </si>
  <si>
    <t>VERIFICA SE TOTAL BATE C PLAN</t>
  </si>
  <si>
    <t>PERCENTUAIS</t>
  </si>
  <si>
    <t>PREÇO UNIT</t>
  </si>
  <si>
    <t>TOTAL</t>
  </si>
  <si>
    <t>ACUM</t>
  </si>
  <si>
    <t>(05)</t>
  </si>
  <si>
    <t>ENGENHEIRO CIVIL DE OBRA JUNIOR COM ENCARGOS COMPLEMENTARES  </t>
  </si>
  <si>
    <t>MÊS   </t>
  </si>
  <si>
    <t>ENCARREGADO GERAL DE OBRAS COM ENCARGOS COMPLEMENTARES  </t>
  </si>
  <si>
    <t>AGETOP 060203      </t>
  </si>
  <si>
    <t>FORMA- CH.COMPENSADA 12 MM UTILIZAÇÃO 3 VEZESFORMA  </t>
  </si>
  <si>
    <t>ALVENARIA DE TIJOLO CERAMICO 14X19X39CM ESP 14 CM  </t>
  </si>
  <si>
    <t>MASSA ÚNICA, PARA RECEBIMENTO DE PINTURA, EM ARGAMASSA TRAÇO 1:2:8, ESPESSURA DE 20MM, COM EXECUÇÃO DE TALISCAS  </t>
  </si>
  <si>
    <t>APLICAÇÃO MANUAL DE TINTA LÁTEX ACRÍLICA EM FACHADA , DUAS DEMÃOS  </t>
  </si>
  <si>
    <t>COMPOSIÇÃO         </t>
  </si>
  <si>
    <t>TRANSPORTE DE ENTULHO EM CAÇAMBA (5m³), INCLUSIVE CARGA MANUAL E ENTREGA EM BOTA FORA  </t>
  </si>
  <si>
    <t>SUDECAP 40.19.01   </t>
  </si>
  <si>
    <t>FORNECIMENTO E LANÇAMENTO DE CONCRETO ESTRUTURAL USINADO BOMBEADO FCK &gt;= 25 MPA  </t>
  </si>
  <si>
    <t>PORTA CORTA-FOGO PARA SAIDA DE EMERGENCIA, COM FECHADURA, VAO LUZ DE 90 X 210 CM, CLASSE P-90  </t>
  </si>
  <si>
    <t>LIMPEZA PERMANENTE DA OBRA                                    </t>
  </si>
  <si>
    <t>74072/003          </t>
  </si>
  <si>
    <t>CORRIMÃO EM TUBO DE AÇO Ø EXTERNO DE 1 1/ 2" E=2,25mm APOIO EM BARRA CHATA DE AÇO ?=1 /2" E=1 /4", CHAPA EM AÇO Ø=75mm E=3mm FUROS PARA PARAFUSOS Ø=7mm FIXADA COM PARAFUSO 10mm FIXADO COM PARABOLT  </t>
  </si>
  <si>
    <t>APLICAÇÃO MANUAL DE PINTURA COM TINTA LÁTEX ACRÍLICA EM PAREDES, DUAS DEMÃOS  </t>
  </si>
  <si>
    <t>MASSA ÚNICA EM ARGAMASSA TRAÇO 1:2:8  ESPESSURA DE 25 MM  </t>
  </si>
  <si>
    <t>AÇO CA-50 12,5 MM  </t>
  </si>
  <si>
    <t>APLICAÇÃO E LIXAMENTO DE MASSA LÁTEX EM PAREDES, UMA DEMÃO  </t>
  </si>
  <si>
    <t>BASE 74202/002     </t>
  </si>
  <si>
    <t>LAJE PRE MOLDADA SC 300KG/M2 CAPEAMENTO 4 CM, INCLUSVE ESCORAMENTO  </t>
  </si>
  <si>
    <t>SETOP IIO-CON-030  </t>
  </si>
  <si>
    <t>LOCACAO DE CONTAINER 2,30 X 4,30 M, ALT. 2,50 M, PARA SANITARIO, COM 3 BACIAS, 4 CHUVEIROS, 1 LAVATORIO E 1 MICTORIO  </t>
  </si>
  <si>
    <t>ESCAVAÇÃO MANUAL DE VALAS  </t>
  </si>
  <si>
    <t>ALVENARIA DE TIJOLO CERAMICO 9X19X39CM ESP 9,0  </t>
  </si>
  <si>
    <t>IMPERMEABILIZAÇÃO DE SUPERFÍCIE COM EMULSÃO ASFÁLTICA, 2 DEMÃOS  </t>
  </si>
  <si>
    <t>AGETOP 021001      </t>
  </si>
  <si>
    <t>CONSTRUÇÃO DE BANDEJA SALVA VIDAS PRIMÁRIA DE MADEIRA - LARGURA 2,50M  </t>
  </si>
  <si>
    <t>SETOP IIO-CON-015  </t>
  </si>
  <si>
    <t>LOCACAO DE CONTAINER 2,30  X 6,00 M, ALT. 2,50 M, COM 1 SANITARIO, PARA ESCRITORIO, COMPLETO, SEM DIVISORIAS INTERNAS  </t>
  </si>
  <si>
    <t>EXAUSTOR MECÂNICO TIPO         VENTOKIT OU SIMILAR            </t>
  </si>
  <si>
    <t>PISO CIMENTADO NIVELADO COM NIVEL OPTICO  </t>
  </si>
  <si>
    <t>BASE 96556         </t>
  </si>
  <si>
    <t>AGETOP 021002      </t>
  </si>
  <si>
    <t>CONSTRUÇÃO DE BANDEJA SALVA VIDAS SECUNDÁRIA DE MADEIRA - LARGURA 1,40M  </t>
  </si>
  <si>
    <t>SETOP AND-FOR-005  </t>
  </si>
  <si>
    <t>CONSTRUÇÃO/MONTAGEM E DESMONTAGEM DE ANDAIME PARA REVESTIMENTO INTERNO DE FORROS  </t>
  </si>
  <si>
    <t>73806/001          </t>
  </si>
  <si>
    <t>LIMPEZA DE SUPERFICIES COM JATO DE ALTA PRESSAO DE AR E AGUA  </t>
  </si>
  <si>
    <t>FABRICAÇÃO, MONTAGEM E DESMONTAGEM DE FÔRMA PARA VIGA BALDRAME, EM MADEIRA SERRADA, E=25 MM, 2 UTILIZAÇÕES. AF_06/2017  </t>
  </si>
  <si>
    <t>SETOP IIO-CON-040  </t>
  </si>
  <si>
    <t>LOCACAO DE CONTAINER 6,00 X 2,30 X 2,50 M COM ISOLAMENTO TÉRMICO - REFEITÓRIO COMPLETO  </t>
  </si>
  <si>
    <t>LOCACAO DE CONTAINER ALMOXARIFADO, DE *2,40* X *6,00* M, PADRAO SIMPLES, SEM REVESTIMENTO E SEM DIVISORIAS INTERNOS E SEM SANITARIO, PARA USO EM CANTEIRO DE OBRAS  </t>
  </si>
  <si>
    <t>SETOP AND-ALV-005  </t>
  </si>
  <si>
    <t>MONTAGEM/DESMONTAGEM ANDAIME DE MADEIRA 1 M2 ALVENARIA - APROVEITAMENTO 6 VEZES  </t>
  </si>
  <si>
    <t>74209/001          </t>
  </si>
  <si>
    <t>PLACA DE OBRA EM CHAPA DE ACO GALVANIZADA  </t>
  </si>
  <si>
    <t>AÇO CA-50 5,0 MM  </t>
  </si>
  <si>
    <t>APLICAÇÃO MANUAL DE MASSA ACRÍLICA EM PANOS DE FACHADA , UMA DEMÃO  </t>
  </si>
  <si>
    <t>TELA DE PROTEÇÃO PARA FACHADA  </t>
  </si>
  <si>
    <t>ESCORAMENTO DE VIGAS E ESCADAS  </t>
  </si>
  <si>
    <t>PISO TÁTIL DE ALERTA DO TIPO ELEMENTOS DISCRETOS  (PONTOS ISOLADOS) COM ALMA DE TPU REVESTIDOS COM AÇO INOX, FIXADOS COM FITA DUPLA FACE INTEGRADA (PRÓPRIA PARA ESTE FIM) COM AUXILIO DE GABARITO 25x25cm  </t>
  </si>
  <si>
    <t>IMPERMEABILIZAÇÃO COM MANTA ASFALTICA 4 MMNA LAJE DE COBERTURA  </t>
  </si>
  <si>
    <t>REATERRO MANUAL DE VALAS COM COMPACTAÇÃO MECANIZADA. AF_04/2016  </t>
  </si>
  <si>
    <t>AÇO CA-50 10,0 MM  </t>
  </si>
  <si>
    <t>LUMINÁRIA PLAFON LED  - TLPD LED 25W  </t>
  </si>
  <si>
    <t>TRATAMENTO EM CONCRETO COM SELADOR ACRILICO  </t>
  </si>
  <si>
    <t>CABO DE COBRE FLEXÍVEL ISOLADO, 2,5 MM², ANTI-CHAMA 450/750 V  </t>
  </si>
  <si>
    <t>CHAPISCO APLICADO EM ALVENARIAS E ESTRUTURAS DE CONCRETO INTERNAS, COM COLHER DE PEDREIRO.  ARGAMASSA TRAÇO 1:3  </t>
  </si>
  <si>
    <t>INTERRUPTOR COM SENSOR DE PRESENÇA TEMPORIZADO INCLUINDO SUPORTE E PLACA  </t>
  </si>
  <si>
    <t>ENCUNHAMENTO COM ARGAMASSA EXPANSIVA ALV 14 CM  </t>
  </si>
  <si>
    <t>EXTINTOR PORTÁTIL  DE PÓ QUÍMICO SECO (PQS) - 12KG / 20-BC  </t>
  </si>
  <si>
    <t>LOCACAO DE ANDAIME SUSPENSO OU BALANCIM MANUAL, CAPACIDADE DE CARGA TOTAL DE APROXIMADAMENTE 250 KG/M2, PLATAFORMA DE 1,50 M X 0,80 M (C X L), CABO DE 45 M  </t>
  </si>
  <si>
    <t>SINALIZAÇÃO VISUAL NAS BORDAS LATERAIS DO PISO DA ESCADA, DIMENSÕES IGUAIS A 3x20cm TIPO FAIXA EM BORRACHA LISA FIXADA POR COLA DE CONTATO COR AMARELA REF. ANDALUZ ACESSIBILIDADE OU EQUIVALENTE  </t>
  </si>
  <si>
    <t>LIMPEZA DA ÁREA DE INTERVENÇÃO  </t>
  </si>
  <si>
    <t>74064/001          </t>
  </si>
  <si>
    <t>FUNDO ANTICORROSIVO A BASE DE OXIDO DE FERRO (ZARCAO), DUAS DEMAOS  </t>
  </si>
  <si>
    <t>AÇO CA-50 8,0 MM  </t>
  </si>
  <si>
    <t>PINTURA AUTOMOTIVA SOBRE FUNDO PREPARADOR  </t>
  </si>
  <si>
    <t>RODAPE CIMENTADO H= 7 CM                                      </t>
  </si>
  <si>
    <t>REVESTIMENTO CERÂMICO PARA PAREDES INTERNAS SIMILAR AO EXISTENTE  </t>
  </si>
  <si>
    <t>PORTA ABRIR 90X210 EM VENEZIANA DE ALUMINIO  </t>
  </si>
  <si>
    <t>APLICAÇÃO DE FUNDO SELADOR ACRÍLICO EM PAREDES, UMA DEMÃO  </t>
  </si>
  <si>
    <t>BASE 99253         </t>
  </si>
  <si>
    <t>CAIXA ENTERRADA HIDRÁULICA RETANGULAR EM ALVENARIA COM TIJOLOS CERÂMICOS MACIÇOS, DIMENSÕES INTERNAS: 0,6X0,6X0,6 M COM TAMPA EM FERRO FUNDIDO VAZADA  </t>
  </si>
  <si>
    <t>CHAPISCO APLICADO EM ALVENARIA E ESTRUTURAS DE CONCRETO DE FACHADA, COM COLHER DE PEDREIRO.  ARGAMASSA TRAÇO 1:3  </t>
  </si>
  <si>
    <t>TUBO DE COBRE 3/4" COM ISOLAMENTO PARA TUBULAÃO DE GÁS  </t>
  </si>
  <si>
    <t>DEMOLIÇÃO DE CONCRETO ARMADO  </t>
  </si>
  <si>
    <t>PROTEÇÃO DE VIDROS, INSTALAÇÕES E EQUIPAMENTOS INTERNOS COM LONA PLASTICA  </t>
  </si>
  <si>
    <t>73948/002          </t>
  </si>
  <si>
    <t>LIMPEZA/PREPARO SUPERFICIE CONCRETO P/PINTURA  </t>
  </si>
  <si>
    <t>CHUMBAMENTO LINEAR EM ALVENARIA  </t>
  </si>
  <si>
    <t>EMBOÇO, PARA RECEBIMENTO DE CERÂMICA, EM ARGAMASSA TRAÇO 1:2:8, PREPARO MANUAL, APLICADO MANUALMENTE EM FACES INTERNAS DE PAREDES, PARA AMBIENTE COM ÁREA MENOR QUE 5M2, ESPESSURA DE 20MM, COM EXECUÇÃO DE TALISCAS. AF_06/2014  </t>
  </si>
  <si>
    <t>PLACA DE SINALIZAÇÃO DE EMERGENCIA E5 - INDICAÇÃO LOCALIZAÇÃO EXTINTOR 240X120MM  </t>
  </si>
  <si>
    <t>PINGADEIRA EM CONCRETO PRE-MOLDADO TIPO "U"  </t>
  </si>
  <si>
    <t>EXECUÇÃO DE COMO CONSTRUÍDO ("AS BUILT") - INCLUI MATERIAL E MÃO DE OBRA  </t>
  </si>
  <si>
    <t>TUBO PVC, SERIE NORMAL, ESGOTO PREDIAL, DN 100 MM  </t>
  </si>
  <si>
    <t>IMPERMEABILIZAÇÃO DE ALVENARIA COM SIKA 1 ATÉ 100 CM ACIMA DO SOLO  </t>
  </si>
  <si>
    <t>PLACA DE INAUGURAÇÃO AÇO ESCOVADO - 40X60 CM  </t>
  </si>
  <si>
    <t>SOLEIRA EM GRANITO CINZA ANDORINHA ESP 2 CM ASSENTADA COM ARGAMASSA 1:3 , COM REJUNTE CINZA CLARO LARGURA 20 CM  </t>
  </si>
  <si>
    <t>EXECUÇÃO DE VALA ENTERRADA, INCLUINDO ESCAVAÇÃO, REGULARIZAÇÃO E REATERRO  </t>
  </si>
  <si>
    <t>AÇO CA-50 6,3 MM  </t>
  </si>
  <si>
    <t>PROTEÇÃO MECANICA COM ARGAMASSA 1:3 NA LAJE DE COBERTURA  </t>
  </si>
  <si>
    <t>BASE 98563         </t>
  </si>
  <si>
    <t>REGULARIZAÇÃO COM ARGAMASSA DE CIMENTO E AREIA 1:3 ESP 2 CM PARA RECEBIMENTO DE MANTA NA LAJE DE COBERTURA  </t>
  </si>
  <si>
    <t>SETOP DEM-POR-030  </t>
  </si>
  <si>
    <t>REMOÇÃO DE ESQUADRIA  </t>
  </si>
  <si>
    <t>SUDECAP 03.15.02   </t>
  </si>
  <si>
    <t>ATERRO COMPACTADO COM PLACA VIBRATORIA  </t>
  </si>
  <si>
    <t>RASGO EM ALVENARIA PARA ELETRODUTOS COM DIAMETROS MENORES OU IGUAIS A 40 MM  </t>
  </si>
  <si>
    <t>PLACA EM ACRÍLICO ADESIVADO DIMENSÕES: 20X20 cm CORES E FONTES PADRÃO TRT COM RELEVO EM BRAILE  </t>
  </si>
  <si>
    <t>ELETRODUTO FLEXÍVEL CORRUGADO, PVC, DN 32 MM (1"), PARA CIRCUITOS TERMINAIS, INSTALADO EM PAREDE  </t>
  </si>
  <si>
    <t>LIXAMENTO MAN C/ LIXA CALAFATE DE CONCR APARENTE ANTIGO  </t>
  </si>
  <si>
    <t>APLICAÇÃO MANUAL DE FUNDO SELADOR ACRÍLICO EM FACHADA  </t>
  </si>
  <si>
    <t>ELETRODUTO FLEXÍVEL CORRUGADO, PVC, DN 25 MM (3/4"), PARA CIRCUITOS TERMINAIS, INSTALADO EM LAJE  </t>
  </si>
  <si>
    <t>ELETRODUTO FLEXÍVEL CORRUGADO, PVC, DN 25 MM (3/4"), PARA CIRCUITOS TERMINAIS, INSTALADO EM PAREDE  </t>
  </si>
  <si>
    <t>ESTUCAMENTO DE PANOS DE FACHADA DO SISTEMA DE PAREDES DE CONCRETO  </t>
  </si>
  <si>
    <t>73994/001          </t>
  </si>
  <si>
    <t>ARMACAO EM TELA DE ACO SOLDADA NERVURADA Q-138, ACO CA-60, 4,2MM, MALHA 10X10CM  </t>
  </si>
  <si>
    <t>PLACA EM ACRÍLICO ADESIVADO DIMENSÕES: 20X10 cm CORES E FONTES PADRÃO TRT COM RELEVO EM BRAILE  </t>
  </si>
  <si>
    <t>PEITORIL EM GRANITO CINZA ANDORINHA ESP 2 CM ASSENTADA COM ARGAMASSA ACII, COM REJUNTE CINZA CLARO LARGURA 22 CM  </t>
  </si>
  <si>
    <t>SETOP  DEM-PIS-010 </t>
  </si>
  <si>
    <t>DEMOLIÇÃO DE PISO EXISTENTE, INCLUSIVE CONTRAPISO  </t>
  </si>
  <si>
    <t>PLACA EM ACRÍLICO ADESIVADO DIMENSÕES: 20X20 cm CORES E FONTES PADRÃO TRT  </t>
  </si>
  <si>
    <t>VERGAS E CONTRA-VERGAS DE CONCRETO  </t>
  </si>
  <si>
    <t>ANOTAÇÃO/REGISTRO DE RESPONSABILIDADE TÉCNICA (ART OU RRT) - FAIXA 3  </t>
  </si>
  <si>
    <t>DEMOLIÇÃO DE ALVENARIA  </t>
  </si>
  <si>
    <t>DEMOLIÇÃO DA CENTRAL DE GAS                                   </t>
  </si>
  <si>
    <t>LUMINÁRIA DE EMERGÊNCIA - FORNECIMENTO E INSTALAÇÃO  </t>
  </si>
  <si>
    <t>PEITORIL EM GRANITO CINZA ANDORINHA ESP 2 CM ASSENTADA COM ARGAMASSA ACII, COM REJUNTE CINZA CLARO LARGURA 15 CM  </t>
  </si>
  <si>
    <t>CAIXA DE PASSAGEM 4X2  </t>
  </si>
  <si>
    <t>PLACA EM ACRÍLICO ADESIVADO DIMENSÕES: 20X10 cm CORES E FONTES PADRÃO TRT  </t>
  </si>
  <si>
    <t>DIÁRIO DE OBRAS ou LIVRO DE ORDEM - EM TAMANHO OFICIO - 33X3 - PREENCHIMENTO OBRIGATÓRIO PELA CONTRATADA  </t>
  </si>
  <si>
    <t>TUBO PVC, SERIE NORMAL, ESGOTO PREDIAL, DN 75 MM  </t>
  </si>
  <si>
    <t>LONA PLÁSTICA  </t>
  </si>
  <si>
    <t>74077/003          </t>
  </si>
  <si>
    <t>LOCAÇÃO DA OBRA (GABARITO)  </t>
  </si>
  <si>
    <t>LUVA SIMPLES, PVC, SERIE NORMAL, ESGOTO PREDIAL, DN 75 MM  </t>
  </si>
  <si>
    <t>SUDECAP 40.32.22   </t>
  </si>
  <si>
    <t>REGULARIZAÇÃO E COMPACTAÇÃO DE FUNDO DE VALA MANUAL - BLOCOS E CINTAS DE FUNDAÇÃO  </t>
  </si>
  <si>
    <t>LUVA SIMPLES, PVC, SERIE NORMAL, ESGOTO PREDIAL, DN 100 MM  </t>
  </si>
  <si>
    <t>DISJUNTOR SIEMENS 15 AMPERES  </t>
  </si>
  <si>
    <t>BOTEIRA PARA ABERTURA DO PORTÃO DO ESTACIONAMENTO  </t>
  </si>
  <si>
    <t>CURVA LONGA 90 GRAUS, PVC, SERIE NORMAL, ESGOTO PREDIAL, DN 100 MM  </t>
  </si>
  <si>
    <t>JOELHO 90 GRAUS, PVC, SERIE NORMAL, ESGOTO PREDIAL, DN 75 MM  </t>
  </si>
  <si>
    <t>CURVA LONGA 90 GRAUS, PVC, SERIE NORMAL, ESGOTO PREDIAL, DN 75 MM  </t>
  </si>
  <si>
    <t>LASTRO DE CONCRETO MAGRO, APLICADO EM BLOCOS DE COROAMENTO OU SAPATAS,ESPESSURA DE 5 CM. AF_08/2017  </t>
  </si>
  <si>
    <t>JOELHO 45 GRAUS, PVC, SERIE NORMAL, ESGOTO PREDIAL, DN 100 MM  </t>
  </si>
  <si>
    <t>BASE 89778         </t>
  </si>
  <si>
    <t>LUVA REDUÇÃO, PVC, SERIE NORMAL, ESGOTO PREDIAL, DN 100X75 MM  </t>
  </si>
  <si>
    <t>CURVA ABC DE INSUMOS EMPREGADOS NAS COMPOSIÇÕES ANALÍTICAS</t>
  </si>
  <si>
    <t>NÃO IMPRIMIR NÃO FAZ PARTE DA DOCUMENTAÇÃO</t>
  </si>
  <si>
    <t>DESCRIÇÃO</t>
  </si>
  <si>
    <t>CLASS</t>
  </si>
  <si>
    <t>QUANT.</t>
  </si>
  <si>
    <t>PR.UNIT(R$)</t>
  </si>
  <si>
    <t>PR. TOTAL</t>
  </si>
  <si>
    <t>ENGENHEIRO CIVIL DE OBRA JUNIOR (MENSALISTA)  </t>
  </si>
  <si>
    <t>SERVENTE  </t>
  </si>
  <si>
    <t>ENCARREGADO GERAL DE OBRAS (MENSALISTA)  </t>
  </si>
  <si>
    <t>PEDREIRO  </t>
  </si>
  <si>
    <t>ALIMENTACAO - HORISTA (ENCARGOS COMPLEMENTARES) (COLETADO CAIXA)  </t>
  </si>
  <si>
    <t>PINTOR  </t>
  </si>
  <si>
    <t>TINTA ACRILICA PREMIUM, COR BRANCO FOSCO  </t>
  </si>
  <si>
    <t>COTAÇÃO</t>
  </si>
  <si>
    <t>TRANSPORTE EM CAÇAMBA (5m³)  </t>
  </si>
  <si>
    <t>CARPINTEIRO DE FORMAS  </t>
  </si>
  <si>
    <t>BLOCO CERAMICO DE VEDACAO COM FUROS NA VERTICAL, 14 X 19 X 39 CM - 4,5 MPA (NBR 15270)  </t>
  </si>
  <si>
    <t>PORTA CORTA-FOGO PARA SAIDA DE EMERGENCIA, COM FECHADURA, VAO LUZ DE 90 X 210 CM, CLASSE P-90 (NBR 11742)  </t>
  </si>
  <si>
    <t>CONCRETO USINADO BOMBEAVEL, CLASSE DE RESISTENCIA C25, COM BRITA 0 E 1, SLUMP = 100 +/- 20 MM, INCLUI SERVICO DE BOMBEAMENTO (NBR 8953)  </t>
  </si>
  <si>
    <t>CIMENTO PORTLAND COMPOSTO CP II-32  </t>
  </si>
  <si>
    <t>TRANSPORTE - HORISTA (ENCARGOS COMPLEMENTARES) (COLETADO CAIXA)  </t>
  </si>
  <si>
    <t>LOCACAO DE CONTAINER 2,30 X 6,00 M, ALT. 2,50 M, PARA ESCRITORIO, SEM DIVISORIAS INTERNAS E SEM SANITARIO  </t>
  </si>
  <si>
    <t>ACO CA-50, 12,5 MM, VERGALHAO  </t>
  </si>
  <si>
    <t>AUXILIAR DE CARPINTEIRO  </t>
  </si>
  <si>
    <t>CAL HIDRATADA CH-I PARA ARGAMASSAS  </t>
  </si>
  <si>
    <t>OPERADOR DE BETONEIRA ESTACIONARIA/MISTURADOR  </t>
  </si>
  <si>
    <t>TABUA MADEIRA 2A QUALIDADE 2,5 X 30,0CM (1 X 12") NAO APARELHADA  </t>
  </si>
  <si>
    <t>AREIA MEDIA - POSTO JAZIDA/FORNECEDOR (RETIRADO NA JAZIDA, SEM TRANSPORTE)  </t>
  </si>
  <si>
    <t>IN4485</t>
  </si>
  <si>
    <t>EXAUSTOR MECÂNICO TIPO         VENTOKIT OU SIMILAR           </t>
  </si>
  <si>
    <t>TABUA MADEIRA 3A QUALIDADE 2,5 X 30,0CM (1 X 12 ) NAO APARELHADA  </t>
  </si>
  <si>
    <t>LOCACAO DE CONTAINER 2,30 X 6,00 M, ALT. 2,50 M, COM 1 SANITARIO, PARA ESCRITORIO, COMPLETO, SEM DIVISORIAS INTERNAS  </t>
  </si>
  <si>
    <t>MANTA LIQUIDA DE BASE ASFALTICA MODIFICADA COM A ADICAO DE ELASTOMEROS DILUIDOS EM SOLVENTE ORGANICO, APLICACAO A FRIO (MEMBRANA IMPERMEABILIZANTE ASFASTICA)  </t>
  </si>
  <si>
    <t>TUBO ACO GALVANIZADO COM COSTURA, CLASSE MEDIA, DN 1.1/2", E = *3,25* MM, PESO *3,61* KG/M (NBR 5580)  </t>
  </si>
  <si>
    <t>EXAMES - HORISTA (ENCARGOS COMPLEMENTARES) (COLETADO CAIXA)  </t>
  </si>
  <si>
    <t>LAJE PRE-MOLDADA CONVENCIONAL (LAJOTAS + VIGOTAS) PARA PISO, UNIDIRECIONAL, SOBRECARGA DE 350 KG/M2, VAO ATE 4,50 M (SEM COLOCACAO)  </t>
  </si>
  <si>
    <t>BLOCO CERAMICO DE VEDACAO COM FUROS NA VERTICAL, 9 X 19 X 39 CM - 4,5 MPA (NBR 15270)  </t>
  </si>
  <si>
    <t>ALIMENTACAO - MENSALISTA (ENCARGOS COMPLEMENTARES) (COLETADO CAIXA)  </t>
  </si>
  <si>
    <t>ARMADOR  </t>
  </si>
  <si>
    <t>IN4484</t>
  </si>
  <si>
    <t>PARAFUSO DE ACO TIPO CHUMBADOR PARABOLT, DIAMETRO 1/2", COMPRIMENTO 75 MM  </t>
  </si>
  <si>
    <t>CHAPA DE MADEIRA COMPENSADA RESINADA PARA FORMA DE CONCRETO, DE *2,2 X 1,1* M, E = 12 MM  </t>
  </si>
  <si>
    <t>PLACA DE OBRA (PARA CONSTRUCAO CIVIL) EM CHAPA GALVANIZADA *N. 22*, DE *2,0 X 1,125* M  </t>
  </si>
  <si>
    <t>PROTETOR SOLAR FPS 30, EMBALAGEM 2 LITROS  </t>
  </si>
  <si>
    <t>SARRAFO DE MADEIRA APARELHADA *2 X 10* CM, MACARANDUBA, ANGELIM OU EQUIVALENTE DA REGIAO  </t>
  </si>
  <si>
    <t>MASSA CORRIDA PVA PARA PAREDES INTERNAS  </t>
  </si>
  <si>
    <t>IMPERMEABILIZADOR  </t>
  </si>
  <si>
    <t>ELETRICISTA  </t>
  </si>
  <si>
    <t>ACO CA-60, 5,0 MM, VERGALHAO  </t>
  </si>
  <si>
    <t>ACO CA-50, 10,0 MM, VERGALHAO  </t>
  </si>
  <si>
    <t>CARPINTEIRO DE ESQUADRIAS  </t>
  </si>
  <si>
    <t>EXTINTOR DE INCENDIO PORTATIL COM CARGA DE PO QUIMICO SECO (PQS) DE 12 KG, CLASSE BC  </t>
  </si>
  <si>
    <t>ACO CA-50, 8,0 MM, VERGALHAO  </t>
  </si>
  <si>
    <t>MANTA ASFALTICA ELASTOMERICA EM POLIESTER 4 MM, TIPO III, CLASSE B, ACABAMENTO PP (NBR 9952)  </t>
  </si>
  <si>
    <t>ESPUMA EXPANSIVA DE POLIURETANO, APLICACAO MANUAL - 500 ML  </t>
  </si>
  <si>
    <t>INTERRUPTOR COM SENSOR DE PRESENÇA TEMPORIZADO  </t>
  </si>
  <si>
    <t>TELA FACHADEIRA EM POLIETILENO, ROLO DE 3 X 100 M (L X C), COR BRANCA, SEM LOGOMARCA - PARA PROTECAO DE OBRAS  </t>
  </si>
  <si>
    <t>SELADOR ACRILICO PAREDES INTERNAS/EXTERNAS  </t>
  </si>
  <si>
    <t>PECA DE MADEIRA NATIVA / REGIONAL 7,5 X 7,5CM (3X3) NAO APARELHADA (P/FORMA)  </t>
  </si>
  <si>
    <t>IN4486</t>
  </si>
  <si>
    <t>FITA SINALIZADORA 3x20cm TIPO FAIXA EM BORRACHA LISA FIXADA POR COLA DE CONTATO COR AMARELA REF. ANDALUZ ACESSIBILIDADE OU EQUIVALENTE  </t>
  </si>
  <si>
    <t>OPERADOR DE MAQUINAS E EQUIPAMENTOS  </t>
  </si>
  <si>
    <t>PREGO DE ACO POLIDO COM CABECA 18 X 30 (2 3/4 X 10)  </t>
  </si>
  <si>
    <t>SERRALHEIRO  </t>
  </si>
  <si>
    <t>MADEIRA SERRADA APARELHADA DE MACARANDUBA, ANGELIM OU EQUIVALENTE DA REGIAO  </t>
  </si>
  <si>
    <t>TALABARTE DE SEGURANCA, 2 MOSQUETOES TRAVA DUPLA *53* MM DE ABERTURA, COM ABSORVEDOR DE ENERGIA  </t>
  </si>
  <si>
    <t>LAMPADA LED 25W                                              </t>
  </si>
  <si>
    <t>MASSA ACRILICA PARA PAREDES INTERIOR/EXTERIOR  </t>
  </si>
  <si>
    <t>CABO DE COBRE, FLEXIVEL, CLASSE 4 OU 5, ISOLACAO EM PVC/A, ANTICHAMA BWF-B, 1 CONDUTOR, 450/750 V, SECAO NOMINAL 2,5 MM2  </t>
  </si>
  <si>
    <t>PREGO DE ACO POLIDO COM CABECA 18 X 24 (2 1/4 X 10)  </t>
  </si>
  <si>
    <t>VIGA DE MADEIRA APARELHADA *6 X 12* CM, MACARANDUBA, ANGELIM OU EQUIVALENTE DA REGIAO  </t>
  </si>
  <si>
    <t>RESPIRADOR DESCARTAVEL SEM VALVULA DE EXALACAO, PFF 1  </t>
  </si>
  <si>
    <t>LUVA RASPA DE COURO, CANO CURTO (PUNHO *7* CM)  </t>
  </si>
  <si>
    <t>PORTA DE ABRIR EM ALUMINIO TIPO VENEZIANA, ACABAMENTO ANODIZADO NATURAL, SEM GUARNICAO/ALIZAR/VISTA, 87 X 210 CM  </t>
  </si>
  <si>
    <t>TRANSPORTE - MENSALISTA (ENCARGOS COMPLEMENTARES) (COLETADO CAIXA)  </t>
  </si>
  <si>
    <t>ENCANADOR OU BOMBEIRO HIDRAULICO  </t>
  </si>
  <si>
    <t>AJUDANTE DE ELETRICISTA  </t>
  </si>
  <si>
    <t>PLACA DE SINALIZACAO DE SEGURANCA CONTRA INCENDIO, FOTOLUMINESCENTE, RETANGULAR, *13 X 26* CM, EM PVC *2* MM ANTI-CHAMAS (SIMBOLOS, CORES E PICTOGRAMAS CONFORME NBR 13434)  </t>
  </si>
  <si>
    <t>MADEIRA ROLICA SEM TRATAMENTO, EUCALIPTO OU EQUIVALENTE DA REGIAO, H = 3 M, D = 8 A 11 CM (PARA ESCORAMENTO)  </t>
  </si>
  <si>
    <t>PLACA DE INAUGURACAO METALICA, *40* CM X *60* CM  </t>
  </si>
  <si>
    <t>TUBO DE BORRACHA ELASTOMERICA FLEXIVEL, PRETA, PARA ISOLAMENTO TERMICO DE TUBULACAO, DN 3/4" (18 MM), E= 32 MM, COEFICIENTE DE CONDUTIVIDADE TERMICA 0,036W/mK, VAPOR DE AGUA MAIOR OU IGUAL A 10.000  </t>
  </si>
  <si>
    <t>EXAMES - MENSALISTA (ENCARGOS COMPLEMENTARES (COLETADO CAIXA)  </t>
  </si>
  <si>
    <t>IN4488</t>
  </si>
  <si>
    <t>TRAVA-QUEDAS EM ACO PARA CORDA DE 12 MM, EXTENSOR DE 25 X 300 MM, COM MOSQUETAO TIPO GANCHO TRAVA DUPLA  </t>
  </si>
  <si>
    <t>SOLUCAO LIMPADORA PARA PVC, FRASCO COM 1000 CM3  </t>
  </si>
  <si>
    <t>REVESTIMENTO EM CERAMICA ESMALTADA EXTRA, PEI MENOR OU IGUAL A 3, FORMATO MENOR OU IGUAL A 2025 CM2  </t>
  </si>
  <si>
    <t>AUXILIAR DE DESENHISTA  </t>
  </si>
  <si>
    <t>TABUA DE MADEIRA APARELHADA *2,5 X 25* CM, MACARANDUBA, ANGELIM OU EQUIVALENTE DA REGIAO  </t>
  </si>
  <si>
    <t>AVENTAL DE SEGURANCA DE RASPA DE COURO 1,00 X 0,60 M  </t>
  </si>
  <si>
    <t>LUMINARIA PLAFON REDONDO COM VIDRO FOSCO DIAMETRO *25* CM, PARA 1 LAMPADA, BASE E27, POTENCIA MAXIMA 40/60 W (NAO INCLUI LAMPADA)  </t>
  </si>
  <si>
    <t>BOTA DE SEGURANCA COM BIQUEIRA DE ACO E COLARINHO ACOLCHOADO  </t>
  </si>
  <si>
    <t>BALDE PLASTICO CAPACIDADE *10* L  </t>
  </si>
  <si>
    <t>REGISTRO PRESSAO COM ACABAMENTO E CANOPLA CROMADA, SIMPLES, BITOLA 1/2 " (REF 1416)  </t>
  </si>
  <si>
    <t>ACO CA-50, 6,3 MM, VERGALHAO  </t>
  </si>
  <si>
    <t>SOLEIRA EM GRANITO, POLIDO, TIPO ANDORINHA/ QUARTZ/ CASTELO/ CORUMBA OU OUTROS EQUIVALENTES DA REGIAO, L= *15* CM, E= *2,0* CM  </t>
  </si>
  <si>
    <t>CARRINHO DE MAO DE ACO CAPACIDADE 50 A 60 L, PNEU COM CAMARA  </t>
  </si>
  <si>
    <t>PEDRA BRITADA N. 1 (9,5 a 19 MM) POSTO PEDREIRA/FORNECEDOR, SEM FRETE  </t>
  </si>
  <si>
    <t>PARAFUSO M16 EM ACO GALVANIZADO, COMPRIMENTO = 125 MM, DIAMETRO = 16 MM, ROSCA MAQUINA, CABECA QUADRADA  </t>
  </si>
  <si>
    <t>TUBO PVC SERIE NORMAL, DN 100 MM, PARA ESGOTO PREDIAL (NBR 5688)  </t>
  </si>
  <si>
    <t>TELA DE ACO SOLDADA GALVANIZADA/ZINCADA PARA ALVENARIA, FIO D = *1,24 MM, MALHA 25 X 25 MM  </t>
  </si>
  <si>
    <t>FUNDO ANTICORROSIVO PARA METAIS FERROSOS (ZARCAO)  </t>
  </si>
  <si>
    <t>ARAME RECOZIDO 18 BWG, 1,25 MM (0,01 KG/M)  </t>
  </si>
  <si>
    <t>LONA PLASTICA PRETA, E= 150 MICRA  </t>
  </si>
  <si>
    <t>TELA DE ACO SOLDADA GALVANIZADA/ZINCADA PARA ALVENARIA, FIO D = *1,20 A 1,70* MM, MALHA 15 X 15 MM, (C X L) *50 X 12* CM  </t>
  </si>
  <si>
    <t>FITA CREPE ROLO DE 25 MM X 50 M  </t>
  </si>
  <si>
    <t>SEGURO - HORISTA (ENCARGOS COMPLEMENTARES) (COLETADO CAIXA)  </t>
  </si>
  <si>
    <t>AJUDANTE ESPECIALIZADO  </t>
  </si>
  <si>
    <t>TUBO DE COBRE CLASSE "E", DN = 22 MM, PARA INSTALACAO HIDRAULICA PREDIAL  </t>
  </si>
  <si>
    <t>TABUA MADEIRA 3A QUALIDADE 2,5 X 23,0CM (1 X 9") NAO APARELHADA  </t>
  </si>
  <si>
    <t>RALO FOFO COM REQUADRO, QUADRADO 400 X 400 MM  </t>
  </si>
  <si>
    <t>PISO EM GRANITO, POLIDO, TIPO ANDORINHA/ QUARTZ/ CASTELO/ CORUMBA OU OUTROS EQUIVALENTES DA REGIAO, FORMATO MENOR OU IGUAL A 3025 CM2, E= *2* CM  </t>
  </si>
  <si>
    <t>TELA DE ACO SOLDADA NERVURADA CA-60, Q-138, (2,20 KG/M2), DIAMETRO DO FIO = 4,2 MM, LARGURA = 2,45 X 120 M DE COMPRIMENTO, ESPACAMENTO DA MALHA = 10 X 10 CM  </t>
  </si>
  <si>
    <t>AZULEJISTA OU LADRILHISTA  </t>
  </si>
  <si>
    <t>MADEIRA DE 1A. QUALIDADE (MADEIRA BRANCA), SERRADA E NAO APARELHADA, PARA FORMAS DE CONCRETO ARMADO  </t>
  </si>
  <si>
    <t>AJUDANTE DE ARMADOR  </t>
  </si>
  <si>
    <t>ESCADA DUPLA DE ABRIR EM ALUMINIO, MODELO PINTOR, 8 DEGRAUS  </t>
  </si>
  <si>
    <t>TINTA PROTETORA SUPERFICIE METALICA ALUMINIO  </t>
  </si>
  <si>
    <t>AREIA GROSSA - POSTO JAZIDA/FORNECEDOR (RETIRADO NA JAZIDA, SEM TRANSPORTE)  </t>
  </si>
  <si>
    <t>AUXILIAR DE ENCANADOR OU BOMBEIRO HIDRAULICO  </t>
  </si>
  <si>
    <t>ESMERILHADEIRA ANGULAR ELETRICA, DIAMETRO DO DISCO 7 '' (180 MM), ROTACAO 8500 RPM, POTENCIA 2400 W  </t>
  </si>
  <si>
    <t>JUNTA PLASTICA DE DILATACAO PARA PISOS, COR CINZA, 17 X 3 MM (ALTURA X ESPESSURA)  </t>
  </si>
  <si>
    <t>CHAPA DE ACO GALVANIZADA BITOLA GSG 16, E = 1,55 MM (12,40 KG/M2)  </t>
  </si>
  <si>
    <t>BOLSA DE LONA PARA FERRAMENTAS *50 X 35 X 25* CM  </t>
  </si>
  <si>
    <t>ROLO DE LA DE CARNEIRO 23 CM (SEM CABO)  </t>
  </si>
  <si>
    <t>LUMINARIA DE EMERGENCIA 30 LEDS, POTENCIA 2 W, BATERIA DE LITIO, AUTONOMIA DE 6 HORAS  </t>
  </si>
  <si>
    <t>ELETRODUTO PVC FLEXIVEL CORRUGADO, COR AMARELA, DE 25 MM  </t>
  </si>
  <si>
    <t>DESMOLDANTE PROTETOR PARA FORMAS DE MADEIRA, DE BASE OLEOSA EMULSIONADA EM AGUA  </t>
  </si>
  <si>
    <t>MARMORISTA / GRANITEIRO  </t>
  </si>
  <si>
    <t>WASH PRIMER PARA TINTA AUTOMOTIVA  </t>
  </si>
  <si>
    <t>GUARNICAO/MOLDURA DE ACABAMENTO PARA ESQUADRIA DE ALUMINIO ANODIZADO NATURAL, PARA 1 FACE  </t>
  </si>
  <si>
    <t>ACO CA-25, 12,5 MM, VERGALHAO  </t>
  </si>
  <si>
    <t>PRIMER PARA MANTA ASFALTICA A BASE DE ASFALTO MODIFICADO DILUIDO EM SOLVENTE, APLICACAO A FRIO  </t>
  </si>
  <si>
    <t>PINO DE ACO COM FURO, HASTE = 27 MM (ACAO DIRETA)  </t>
  </si>
  <si>
    <t>CAIXA D'AGUA FIBRA DE VIDRO PARA 1000 LITROS, COM TAMPA  </t>
  </si>
  <si>
    <t>ESPACADOR / DISTANCIADOR CIRCULAR COM ENTRADA LATERAL, EM PLASTICO, PARA VERGALHAO *4,2 A 12,5* MM, COBRIMENTO 20 MM  </t>
  </si>
  <si>
    <t>LIXADEIRA ELETRICA ANGULAR, PARA DISCO DE 7 " (180 MM), POTENCIA DE 2.200 W, *5.000* RPM, 220 V  </t>
  </si>
  <si>
    <t>LAVADORA DE ALTA PRESSAO (LAVA-JATO) PARA AGUA FRIA, PRESSAO DE OPERACAO ENTRE 1400 E 1900 LIB/POL2, VAZAO MAXIMA ENTRE 400 E 700 L/H  </t>
  </si>
  <si>
    <t>ESCADA EXTENSIVEL EM ALUMINIO COM 6,00 M ESTENDIDA  </t>
  </si>
  <si>
    <t>ARGAMASSA COLANTE TIPO ACIII  </t>
  </si>
  <si>
    <t>TIJOLO CERAMICO MACICO *5 X 10 X 20* CM  </t>
  </si>
  <si>
    <t>ACIDO MURIATICO, DILUICAO 10% A 12% PARA USO EM LIMPEZA  </t>
  </si>
  <si>
    <t>TINTA ASFALTICA IMPERMEABILIZANTE DISPERSA EM AGUA, PARA MATERIAIS CIMENTICIOS  </t>
  </si>
  <si>
    <t>BARRA DE FERRO RETANGULAR, BARRA CHATA (QUALQUER DIMENSAO)  </t>
  </si>
  <si>
    <t>ELETRODUTO PVC FLEXIVEL CORRUGADO, COR AMARELA, DE 32 MM  </t>
  </si>
  <si>
    <t>REDUTOR TIPO THINNER PARA ACABAMENTO  </t>
  </si>
  <si>
    <t>LINHA DE PEDREIRO LISA 100 M  </t>
  </si>
  <si>
    <t>SEGURO - MENSALISTA (ENCARGOS COMPLEMENTARES) (COLETADO CAIXA)  </t>
  </si>
  <si>
    <t>TUBO PVC SERIE NORMAL, DN 75 MM, PARA ESGOTO PREDIAL (NBR 5688)  </t>
  </si>
  <si>
    <t>PECA DE MADEIRA NATIVA/REGIONAL 2,5 X 7,0 CM (SARRAFO-P/FORMA)  </t>
  </si>
  <si>
    <t>GASOLINA COMUM  </t>
  </si>
  <si>
    <t>TELA DE ACO SOLDADA GALVANIZADA/ZINCADA PARA ALVENARIA, FIO D = *1,20 A 1,70* MM, MALHA 15 X 15 MM, (C X L) *50 X 7,5* CM  </t>
  </si>
  <si>
    <t>COMPACTADOR DE SOLOS DE PERCURSAO (SOQUETE) COM MOTOR A GASOLINA 4 TEMPOS DE 4 HP (4 CV)  </t>
  </si>
  <si>
    <t>REMOVEDOR DE TINTA OLEO/ESMALTE VERNIZ  </t>
  </si>
  <si>
    <t>CHUVEIRO COMUM EM PLASTICO BRANCO, COM CANO, 3 TEMPERATURAS, 5500 W (110/220 V)  </t>
  </si>
  <si>
    <t>ENERGIA ELETRICA ATE 2000 KWH INDUSTRIAL, SEM DEMANDA  </t>
  </si>
  <si>
    <t>LAMPADA FLUORESCENTE TUBULAR T8 DE 32/36 W, BIVOLT  </t>
  </si>
  <si>
    <t>CAMADA SEPARADORA DE FILME DE POLIETILENO 20 A 25 MICRA  </t>
  </si>
  <si>
    <t>PREGO DE ACO POLIDO COM CABECA 18 X 27 (2 1/2 X 10)  </t>
  </si>
  <si>
    <t>LAMPADA FLUORESCENTE TUBULAR T5 DE 14 W, BIVOLT  </t>
  </si>
  <si>
    <t>DISJUNTOR TIPO DIN/IEC, TRIPOLAR DE 10 ATE 50A  </t>
  </si>
  <si>
    <t>ROLO DE ESPUMA POLIESTER 23 CM (SEM CABO)  </t>
  </si>
  <si>
    <t>DESENHISTA PROJETISTA  </t>
  </si>
  <si>
    <t>OLEO DIESEL COMBUSTIVEL COMUM  </t>
  </si>
  <si>
    <t>SELADOR HORIZONTAL PARA FITA DE ACO 1 "  </t>
  </si>
  <si>
    <t>ARGAMASSA COLANTE AC I PARA CERAMICAS  </t>
  </si>
  <si>
    <t>ESCOVA DE ACO, COM CABO, *4 X 15* FILEIRAS DE CERDAS  </t>
  </si>
  <si>
    <t>BETONEIRA CAPACIDADE NOMINAL 400 L, CAPACIDADE DE MISTURA 280 L, MOTOR ELETRICO TRIFASICO 220/380 V POTENCIA 2 CV, SEM CARREGADOR  </t>
  </si>
  <si>
    <t>ADITIVO IMPERMEABILIZANTE DE PEGA NORMAL PARA ARGAMASSAS E CONCRETOS SEM ARMACAO  </t>
  </si>
  <si>
    <t>LIXA EM FOLHA PARA FERRO, NUMERO 150  </t>
  </si>
  <si>
    <t>SELANTE ELASTICO MONOCOMPONENTE A BASE DE POLIURETANO PARA JUNTAS DIVERSAS  </t>
  </si>
  <si>
    <t>ABRACADEIRA DE NYLON PARA AMARRACAO DE CABOS, COMPRIMENTO DE 200 X *4,6* MM  </t>
  </si>
  <si>
    <t>AQUECEDOR PARA 25 MARMITAS 60 X 90 CM - ELÉTRICO  </t>
  </si>
  <si>
    <t>REJUNTE COLORIDO, CIMENTICIO  </t>
  </si>
  <si>
    <t>IN4487</t>
  </si>
  <si>
    <t>LUVA SIMPLES, PVC, SOLDAVEL, DN 75 MM, SERIE NORMAL, PARA ESGOTO PREDIAL  </t>
  </si>
  <si>
    <t>ADESIVO PLASTICO PARA PVC, FRASCO COM 850 GR  </t>
  </si>
  <si>
    <t>LIXA EM FOLHA PARA PAREDE OU MADEIRA, NUMERO 120 (COR VERMELHA)  </t>
  </si>
  <si>
    <t>ESPELHO / PLACA DE 3 POSTOS 4" X 2", PARA INSTALACAO DE TOMADAS E INTERRUPTORES  </t>
  </si>
  <si>
    <t>PREGO DE ACO POLIDO COM CABECA 17 X 24 (2 1/4 X 11)  </t>
  </si>
  <si>
    <t>CURVA PVC LONGA 90 GRAUS, 100 MM, PARA ESGOTO PREDIAL  </t>
  </si>
  <si>
    <t>SARRAFO DE MADEIRA NAO APARELHADA *2,5 X 7* CM, MACARANDUBA, ANGELIM OU EQUIVALENTE DA REGIAO  </t>
  </si>
  <si>
    <t>PREGO DE ACO POLIDO COM CABECA DUPLA 17 X 27 (2 1/2 X 11)  </t>
  </si>
  <si>
    <t>LUVA SIMPLES, PVC, SOLDAVEL, DN 100 MM, SERIE NORMAL, PARA ESGOTO PREDIAL  </t>
  </si>
  <si>
    <t>ANEL BORRACHA PARA TUBO ESGOTO PREDIAL, DN 100 MM (NBR 5688)  </t>
  </si>
  <si>
    <t>FITA ISOLANTE ADESIVA ANTICHAMA, USO ATE 750 V, EM ROLO DE 19 MM X 5 M  </t>
  </si>
  <si>
    <t>CURVA PVC LONGA 90 GRAUS, 75 MM, PARA ESGOTO PREDIAL  </t>
  </si>
  <si>
    <t>ANEL BORRACHA PARA TUBO ESGOTO PREDIAL DN 75 MM (NBR 5688)  </t>
  </si>
  <si>
    <t>VIBRADOR DE IMERSAO, DIAMETRO DA PONTEIRA DE *45* MM, COM MOTOR ELETRICO TRIFASICO DE 2 HP (2 CV)  </t>
  </si>
  <si>
    <t>CAMINHAO TRUCADO, PESO BRUTO TOTAL 23000 KG, CARGA UTIL MAXIMA 15935 KG, DISTANCIA ENTRE EIXOS 4,80 M, POTENCIA 230 CV (INCLUI CABINE E CHASSI, NAO INCLUI CARROCERIA)  </t>
  </si>
  <si>
    <t>CAIXA DE PASSAGEM, EM PVC, DE 4" X 2", PARA ELETRODUTO FLEXIVEL CORRUGADO  </t>
  </si>
  <si>
    <t>MOTORISTA DE CAMINHAO  </t>
  </si>
  <si>
    <t>SUPORTE DE FIXACAO PARA ESPELHO / PLACA 4" X 2", PARA 3 MODULOS, PARA INSTALACAO DE TOMADAS E INTERRUPTORES (SOMENTE SUPORTE)  </t>
  </si>
  <si>
    <t>PASTA LUBRIFICANTE PARA TUBOS E CONEXOES COM JUNTA ELASTICA (USO EM PVC, ACO, POLIETILENO E OUTROS) ( DE *400* G)  </t>
  </si>
  <si>
    <t>ACO CA-60, 4,2 MM, VERGALHAO  </t>
  </si>
  <si>
    <t>TORNEIRA PLASTICA DE BOIA CONVENCIONAL PARA CAIXA DE AGUA, 3/4 ", COM HASTE METALICA E COM BALAO PLASTICO (PADRAO POPULAR)  </t>
  </si>
  <si>
    <t>JOELHO PVC, SOLDAVEL, PB, 90 GRAUS, DN 75 MM, PARA ESGOTO PREDIAL  </t>
  </si>
  <si>
    <t>TUBO PVC SERIE NORMAL, DN 50 MM, PARA ESGOTO PREDIAL (NBR 5688)  </t>
  </si>
  <si>
    <t>ARGAMASSA COLANTE AC-II  </t>
  </si>
  <si>
    <t>REDUCAO EXCENTRICA PVC P/ ESG PREDIAL DN 100 X 75MM  </t>
  </si>
  <si>
    <t>JOELHO PVC, SOLDAVEL, PB, 45 GRAUS, DN 100 MM, PARA ESGOTO PREDIAL  </t>
  </si>
  <si>
    <t>LIXA D'AGUA EM FOLHA, GRAO 100  </t>
  </si>
  <si>
    <t>BUCHA DE NYLON SEM ABA S10, COM PARAFUSO DE 6,10 X 65 MM EM ACO ZINCADO COM ROSCA SOBERBA, CABECA CHATA E FENDA PHILLIPS  </t>
  </si>
  <si>
    <t>REJUNTE BRANCO, CIMENTICIO  </t>
  </si>
  <si>
    <t>TANQUE DE ACO CARBONO NAO REVESTIDO, PARA TRANSPORTE DE AGUA COM CAPACIDADE DE 10 M3, COM BOMBA CENTRIFUGA POR TOMADA DE FORCA, VAZAO MAXIMA *75* M3/H (INCLUI MONTAGEM, NAO INCLUI CAMINHAO)  </t>
  </si>
  <si>
    <t>CHAPA DE MADEIRA COMPENSADA RESINADA PARA FORMA DE CONCRETO, DE *2,2 X 1,1* M, E = 17 MM  </t>
  </si>
  <si>
    <t>OPERADOR DE ESCAVADEIRA  </t>
  </si>
  <si>
    <t>BUCHA DE NYLON, DIAMETRO DO FURO 8 MM, COMPRIMENTO 40 MM, COM PARAFUSO DE ROSCA SOBERBA, CABECA CHATA, FENDA SIMPLES, 4,8 X 50 MM  </t>
  </si>
  <si>
    <t>ANEL BORRACHA PARA TUBO ESGOTO PREDIAL DN 50 MM (NBR 5688)  </t>
  </si>
  <si>
    <t>ARAME RECOZIDO 16 BWG, 1,60 MM (0,016 KG/M)  </t>
  </si>
  <si>
    <t>RETROESCAVADEIRA SOBRE RODAS COM CARREGADEIRA, TRACAO 4 X 4, POTENCIA LIQUIDA 88 HP, PESO OPERACIONAL MINIMO DE 6674 KG, CAPACIDADE DA CARREGADEIRA DE 1,00 M3 E DA RETROESCAVADEIRA MINIMA DE 0,26 M3, PROFUNDIDADE DE ESCAVACAO MAXIMA DE 4,37 M  </t>
  </si>
  <si>
    <t>TERMINAL A COMPRESSAO EM COBRE ESTANHADO PARA CABO 2,5 MM2, 1 FURO E 1 COMPRESSAO, PARA PARAFUSO DE FIXACAO M5  </t>
  </si>
  <si>
    <t>BETONEIRA, CAPACIDADE NOMINAL 600 L, CAPACIDADE DE MISTURA 360L, MOTOR ELETRICO TRIFASICO 220/380V, POTENCIA 4CV, EXCLUSO CARREGADOR  </t>
  </si>
  <si>
    <t>BUCHA DE NYLON SEM ABA S6, COM PARAFUSO DE 4,20 X 40 MM EM ACO ZINCADO COM ROSCA SOBERBA, CABECA CHATA E FENDA PHILLIPS  </t>
  </si>
  <si>
    <t>PREGO DE ACO POLIDO COM CABECA 17 X 21 (2 X 11)  </t>
  </si>
  <si>
    <t>PREGO DE ACO POLIDO COM CABECA 15 X 15 (1 1/4 X 13)  </t>
  </si>
  <si>
    <t>SERRA CIRCULAR DE BANCADA COM MOTOR ELETRICO, POTENCIA DE *1600* W, PARA DISCO DE DIAMETRO DE 10" (250 MM)  </t>
  </si>
</sst>
</file>

<file path=xl/styles.xml><?xml version="1.0" encoding="utf-8"?>
<styleSheet xmlns="http://schemas.openxmlformats.org/spreadsheetml/2006/main">
  <numFmts count="32">
    <numFmt numFmtId="164" formatCode="GENERAL"/>
    <numFmt numFmtId="165" formatCode="#,##0.00"/>
    <numFmt numFmtId="166" formatCode="&quot; R$ &quot;#,##0.00\ ;&quot;-R$ &quot;#,##0.00\ ;&quot; R$ -&quot;#\ ;@\ "/>
    <numFmt numFmtId="167" formatCode="_-&quot;R$ &quot;* #,##0.00_-;&quot;-R$ &quot;* #,##0.00_-;_-&quot;R$ &quot;* \-??_-;_-@_-"/>
    <numFmt numFmtId="168" formatCode="&quot; R$ &quot;#,##0.00\ ;&quot; R$ (&quot;#,##0.00\);&quot; R$ -&quot;#\ ;@\ "/>
    <numFmt numFmtId="169" formatCode="0%"/>
    <numFmt numFmtId="170" formatCode="[$R$-416]\ #,##0.00;[RED]\-[$R$-416]\ #,##0.00"/>
    <numFmt numFmtId="171" formatCode="#,##0.00\ ;&quot; (&quot;#,##0.00\);&quot; -&quot;#\ ;@\ "/>
    <numFmt numFmtId="172" formatCode="#,##0.00\ ;\-#,##0.00\ ;&quot; -&quot;#\ ;@\ "/>
    <numFmt numFmtId="173" formatCode="_-* #,##0.00_-;\-* #,##0.00_-;_-* \-??_-;_-@_-"/>
    <numFmt numFmtId="174" formatCode="#,##0.00\ ;&quot; (&quot;#,##0.00\);&quot; -&quot;#\ ;@\ "/>
    <numFmt numFmtId="175" formatCode="_(* #,##0.00_);_(* \(#,##0.00\);_(* \-??_);_(@_)"/>
    <numFmt numFmtId="176" formatCode="_(* #,##0.00_);_(* \(#,##0.00\);_(* \-??_);_(@_)"/>
    <numFmt numFmtId="177" formatCode="D/M/YYYY"/>
    <numFmt numFmtId="178" formatCode="MMM/YY"/>
    <numFmt numFmtId="179" formatCode="@"/>
    <numFmt numFmtId="180" formatCode="&quot;R$ &quot;#,##0.00"/>
    <numFmt numFmtId="181" formatCode="0.00"/>
    <numFmt numFmtId="182" formatCode="&quot;R$ &quot;#,##0.00000"/>
    <numFmt numFmtId="183" formatCode="0.00%"/>
    <numFmt numFmtId="184" formatCode="0.000%"/>
    <numFmt numFmtId="185" formatCode="00&quot; dias&quot;"/>
    <numFmt numFmtId="186" formatCode="&quot;R$ &quot;#,##0.00"/>
    <numFmt numFmtId="187" formatCode="_-* #,##0.000000_-;\-* #,##0.000000_-;_-* \-??_-;_-@_-"/>
    <numFmt numFmtId="188" formatCode="&quot;MAT&quot;"/>
    <numFmt numFmtId="189" formatCode="_-&quot;R$ &quot;* #,##0.00_-;&quot;-R$ &quot;* #,##0.00_-;_-&quot;R$ &quot;* \-??_-;_-@_-"/>
    <numFmt numFmtId="190" formatCode="&quot;ISS do MUNICIPIO: &quot;0%"/>
    <numFmt numFmtId="191" formatCode="&quot;AC+S+R+G = &quot;0.00%"/>
    <numFmt numFmtId="192" formatCode="&quot;DF = &quot;0.00%"/>
    <numFmt numFmtId="193" formatCode="&quot;L = &quot;0.00%"/>
    <numFmt numFmtId="194" formatCode="&quot; = &quot;0.00"/>
    <numFmt numFmtId="195" formatCode="&quot;BDI = &quot;0.00%"/>
  </numFmts>
  <fonts count="52">
    <font>
      <sz val="11"/>
      <color rgb="FF000000"/>
      <name val="Calibri"/>
      <family val="2"/>
      <charset val="1"/>
    </font>
    <font>
      <sz val="10"/>
      <name val="Arial"/>
      <family val="0"/>
    </font>
    <font>
      <sz val="10"/>
      <name val="Arial"/>
      <family val="0"/>
    </font>
    <font>
      <sz val="10"/>
      <name val="Arial"/>
      <family val="0"/>
    </font>
    <font>
      <sz val="10"/>
      <color rgb="FF000000"/>
      <name val="Arial1"/>
      <family val="0"/>
      <charset val="1"/>
    </font>
    <font>
      <sz val="10"/>
      <name val="Arial"/>
      <family val="2"/>
      <charset val="1"/>
    </font>
    <font>
      <b val="true"/>
      <i val="true"/>
      <sz val="16"/>
      <color rgb="FF000000"/>
      <name val="Calibri"/>
      <family val="2"/>
      <charset val="1"/>
    </font>
    <font>
      <u val="single"/>
      <sz val="11"/>
      <color rgb="FF0000FF"/>
      <name val="Calibri"/>
      <family val="2"/>
      <charset val="1"/>
    </font>
    <font>
      <sz val="10"/>
      <name val="SimSun"/>
      <family val="2"/>
      <charset val="1"/>
    </font>
    <font>
      <sz val="11"/>
      <name val="Arial"/>
      <family val="2"/>
      <charset val="1"/>
    </font>
    <font>
      <b val="true"/>
      <i val="true"/>
      <u val="single"/>
      <sz val="11"/>
      <color rgb="FF000000"/>
      <name val="Calibri"/>
      <family val="2"/>
      <charset val="1"/>
    </font>
    <font>
      <sz val="11"/>
      <color rgb="FF000000"/>
      <name val="Arial2"/>
      <family val="0"/>
      <charset val="1"/>
    </font>
    <font>
      <b val="true"/>
      <sz val="11"/>
      <color rgb="FF000000"/>
      <name val="Calibri"/>
      <family val="2"/>
      <charset val="1"/>
    </font>
    <font>
      <b val="true"/>
      <sz val="11"/>
      <color rgb="FF000000"/>
      <name val="Arial3"/>
      <family val="0"/>
      <charset val="1"/>
    </font>
    <font>
      <b val="true"/>
      <sz val="11"/>
      <color rgb="FF000000"/>
      <name val="Courier New"/>
      <family val="3"/>
      <charset val="1"/>
    </font>
    <font>
      <b val="true"/>
      <sz val="11"/>
      <name val="Courier New"/>
      <family val="3"/>
      <charset val="1"/>
    </font>
    <font>
      <b val="true"/>
      <sz val="18"/>
      <color rgb="FF333399"/>
      <name val="Cambria"/>
      <family val="1"/>
      <charset val="1"/>
    </font>
    <font>
      <b val="true"/>
      <sz val="15"/>
      <color rgb="FF333399"/>
      <name val="Calibri"/>
      <family val="2"/>
      <charset val="1"/>
    </font>
    <font>
      <b val="true"/>
      <sz val="18"/>
      <color rgb="FF333399"/>
      <name val="Cambria"/>
      <family val="2"/>
      <charset val="1"/>
    </font>
    <font>
      <b val="true"/>
      <sz val="12"/>
      <color rgb="FF000000"/>
      <name val="Calibri"/>
      <family val="2"/>
      <charset val="1"/>
    </font>
    <font>
      <b val="true"/>
      <i val="true"/>
      <u val="single"/>
      <sz val="10"/>
      <color rgb="FF000000"/>
      <name val="Calibri"/>
      <family val="2"/>
      <charset val="1"/>
    </font>
    <font>
      <b val="true"/>
      <sz val="14"/>
      <color rgb="FF000000"/>
      <name val="Arial"/>
      <family val="2"/>
      <charset val="1"/>
    </font>
    <font>
      <b val="true"/>
      <sz val="12"/>
      <color rgb="FF000000"/>
      <name val="Arial"/>
      <family val="2"/>
      <charset val="1"/>
    </font>
    <font>
      <sz val="14"/>
      <color rgb="FF000000"/>
      <name val="Arial"/>
      <family val="2"/>
      <charset val="1"/>
    </font>
    <font>
      <sz val="12"/>
      <color rgb="FF000000"/>
      <name val="Arial"/>
      <family val="2"/>
      <charset val="1"/>
    </font>
    <font>
      <b val="true"/>
      <sz val="10"/>
      <color rgb="FF000000"/>
      <name val="Arial"/>
      <family val="2"/>
      <charset val="1"/>
    </font>
    <font>
      <b val="true"/>
      <sz val="11"/>
      <color rgb="FF000000"/>
      <name val="Arial"/>
      <family val="2"/>
      <charset val="1"/>
    </font>
    <font>
      <sz val="10"/>
      <color rgb="FF000000"/>
      <name val="Arial"/>
      <family val="2"/>
      <charset val="1"/>
    </font>
    <font>
      <sz val="11"/>
      <color rgb="FF000000"/>
      <name val="Arial"/>
      <family val="2"/>
      <charset val="1"/>
    </font>
    <font>
      <sz val="10"/>
      <color rgb="FFFFFFFF"/>
      <name val="Arial"/>
      <family val="2"/>
      <charset val="1"/>
    </font>
    <font>
      <sz val="10"/>
      <name val="Courier New"/>
      <family val="3"/>
      <charset val="1"/>
    </font>
    <font>
      <b val="true"/>
      <sz val="10"/>
      <color rgb="FF000000"/>
      <name val="Arial"/>
      <family val="2"/>
    </font>
    <font>
      <sz val="10"/>
      <color rgb="FF000000"/>
      <name val="Arial"/>
      <family val="2"/>
    </font>
    <font>
      <b val="true"/>
      <sz val="11"/>
      <name val="Arial"/>
      <family val="2"/>
      <charset val="1"/>
    </font>
    <font>
      <b val="true"/>
      <sz val="9"/>
      <color rgb="FF000000"/>
      <name val="Tahoma"/>
      <family val="2"/>
      <charset val="1"/>
    </font>
    <font>
      <sz val="9"/>
      <color rgb="FF000000"/>
      <name val="Tahoma"/>
      <family val="2"/>
      <charset val="1"/>
    </font>
    <font>
      <b val="true"/>
      <sz val="12"/>
      <name val="Arial"/>
      <family val="2"/>
      <charset val="1"/>
    </font>
    <font>
      <b val="true"/>
      <sz val="10"/>
      <name val="Arial"/>
      <family val="2"/>
      <charset val="1"/>
    </font>
    <font>
      <sz val="9"/>
      <name val="Arial"/>
      <family val="2"/>
      <charset val="1"/>
    </font>
    <font>
      <sz val="11"/>
      <color rgb="FFFFFFFF"/>
      <name val="Calibri"/>
      <family val="2"/>
      <charset val="1"/>
    </font>
    <font>
      <i val="true"/>
      <sz val="11"/>
      <color rgb="FF7F7F7F"/>
      <name val="Calibri"/>
      <family val="2"/>
      <charset val="1"/>
    </font>
    <font>
      <i val="true"/>
      <sz val="10"/>
      <color rgb="FF000000"/>
      <name val="Arial"/>
      <family val="2"/>
      <charset val="1"/>
    </font>
    <font>
      <b val="true"/>
      <i val="true"/>
      <sz val="11"/>
      <color rgb="FF000000"/>
      <name val="Arial"/>
      <family val="2"/>
      <charset val="1"/>
    </font>
    <font>
      <sz val="8"/>
      <color rgb="FF000000"/>
      <name val="Arial"/>
      <family val="2"/>
      <charset val="1"/>
    </font>
    <font>
      <sz val="11"/>
      <color rgb="FF000000"/>
      <name val="Cambria Math"/>
      <family val="0"/>
    </font>
    <font>
      <sz val="11"/>
      <color rgb="FF000000"/>
      <name val="Calibri"/>
      <family val="2"/>
    </font>
    <font>
      <sz val="12"/>
      <name val="Arial"/>
      <family val="2"/>
      <charset val="1"/>
    </font>
    <font>
      <b val="true"/>
      <sz val="14"/>
      <name val="Arial"/>
      <family val="2"/>
      <charset val="1"/>
    </font>
    <font>
      <b val="true"/>
      <sz val="8"/>
      <name val="Arial"/>
      <family val="2"/>
      <charset val="1"/>
    </font>
    <font>
      <sz val="8"/>
      <color rgb="FF000000"/>
      <name val="Verdana"/>
      <family val="2"/>
      <charset val="1"/>
    </font>
    <font>
      <sz val="8"/>
      <name val="Arial"/>
      <family val="2"/>
      <charset val="1"/>
    </font>
    <font>
      <sz val="8"/>
      <color rgb="FF003366"/>
      <name val="Verdana"/>
      <family val="2"/>
      <charset val="1"/>
    </font>
  </fonts>
  <fills count="16">
    <fill>
      <patternFill patternType="none"/>
    </fill>
    <fill>
      <patternFill patternType="gray125"/>
    </fill>
    <fill>
      <patternFill patternType="solid">
        <fgColor rgb="FFFF0000"/>
        <bgColor rgb="FF993300"/>
      </patternFill>
    </fill>
    <fill>
      <patternFill patternType="solid">
        <fgColor rgb="FFB3B3B3"/>
        <bgColor rgb="FFBFBFBF"/>
      </patternFill>
    </fill>
    <fill>
      <patternFill patternType="solid">
        <fgColor rgb="FFC0C0C0"/>
        <bgColor rgb="FFBFBFBF"/>
      </patternFill>
    </fill>
    <fill>
      <patternFill patternType="solid">
        <fgColor rgb="FFCCCCCC"/>
        <bgColor rgb="FFC0C0C0"/>
      </patternFill>
    </fill>
    <fill>
      <patternFill patternType="solid">
        <fgColor rgb="FFE6E6E6"/>
        <bgColor rgb="FFE6E6FF"/>
      </patternFill>
    </fill>
    <fill>
      <patternFill patternType="solid">
        <fgColor rgb="FFFFFFFF"/>
        <bgColor rgb="FFE6E6FF"/>
      </patternFill>
    </fill>
    <fill>
      <patternFill patternType="solid">
        <fgColor rgb="FFCCCCFF"/>
        <bgColor rgb="FFCCCCCC"/>
      </patternFill>
    </fill>
    <fill>
      <patternFill patternType="solid">
        <fgColor rgb="FFD9D9D9"/>
        <bgColor rgb="FFE6E6E6"/>
      </patternFill>
    </fill>
    <fill>
      <patternFill patternType="solid">
        <fgColor rgb="FFFFFF00"/>
        <bgColor rgb="FFFFFF00"/>
      </patternFill>
    </fill>
    <fill>
      <patternFill patternType="solid">
        <fgColor rgb="FFFAC090"/>
        <bgColor rgb="FFCCCCCC"/>
      </patternFill>
    </fill>
    <fill>
      <patternFill patternType="solid">
        <fgColor rgb="FF00B0F0"/>
        <bgColor rgb="FF33CCCC"/>
      </patternFill>
    </fill>
    <fill>
      <patternFill patternType="solid">
        <fgColor rgb="FFE46C0A"/>
        <bgColor rgb="FFFF9900"/>
      </patternFill>
    </fill>
    <fill>
      <patternFill patternType="solid">
        <fgColor rgb="FFE6E6FF"/>
        <bgColor rgb="FFE6E6E6"/>
      </patternFill>
    </fill>
    <fill>
      <patternFill patternType="solid">
        <fgColor rgb="FF93CDDD"/>
        <bgColor rgb="FFBFBFBF"/>
      </patternFill>
    </fill>
  </fills>
  <borders count="42">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bottom style="thin">
        <color rgb="FF33CCCC"/>
      </bottom>
      <diagonal/>
    </border>
    <border diagonalUp="false" diagonalDown="false">
      <left/>
      <right/>
      <top/>
      <bottom style="thick">
        <color rgb="FF33CCCC"/>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style="thin"/>
      <right style="hair"/>
      <top style="thin"/>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hair"/>
      <right style="thin"/>
      <top style="thin"/>
      <bottom style="hair"/>
      <diagonal/>
    </border>
    <border diagonalUp="false" diagonalDown="false">
      <left style="thin"/>
      <right style="thin"/>
      <top style="hair"/>
      <bottom style="thin"/>
      <diagonal/>
    </border>
    <border diagonalUp="false" diagonalDown="false">
      <left/>
      <right style="hair"/>
      <top style="hair"/>
      <bottom style="thin"/>
      <diagonal/>
    </border>
    <border diagonalUp="false" diagonalDown="false">
      <left style="hair"/>
      <right/>
      <top style="hair"/>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5" fontId="4" fillId="0" borderId="1" applyFont="true" applyBorder="true" applyAlignment="true" applyProtection="true">
      <alignment horizontal="right" vertical="center" textRotation="0" wrapText="true" indent="0" shrinkToFit="false"/>
      <protection locked="true" hidden="false"/>
    </xf>
    <xf numFmtId="165" fontId="5" fillId="0" borderId="2" applyFont="true" applyBorder="true" applyAlignment="true" applyProtection="false">
      <alignment horizontal="right" vertical="center" textRotation="0" wrapText="true" indent="0" shrinkToFit="false"/>
    </xf>
    <xf numFmtId="164" fontId="6" fillId="0" borderId="0" applyFont="true" applyBorder="true" applyAlignment="true" applyProtection="true">
      <alignment horizontal="center" vertical="bottom" textRotation="0" wrapText="false" indent="0" shrinkToFit="false"/>
      <protection locked="true" hidden="false"/>
    </xf>
    <xf numFmtId="164" fontId="6" fillId="0" borderId="0" applyFont="true" applyBorder="true" applyAlignment="true" applyProtection="true">
      <alignment horizontal="center" vertical="bottom" textRotation="90" wrapText="false" indent="0" shrinkToFit="false"/>
      <protection locked="true" hidden="false"/>
    </xf>
    <xf numFmtId="164" fontId="7" fillId="0" borderId="0" applyFont="true" applyBorder="false" applyAlignment="true" applyProtection="false">
      <alignment horizontal="general" vertical="bottom" textRotation="0" wrapText="false" indent="0" shrinkToFit="false"/>
    </xf>
    <xf numFmtId="166" fontId="8"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6" fontId="0" fillId="0" borderId="0" applyFont="true" applyBorder="true" applyAlignment="true" applyProtection="true">
      <alignment horizontal="general" vertical="bottom" textRotation="0" wrapText="false" indent="0" shrinkToFit="false"/>
      <protection locked="true" hidden="false"/>
    </xf>
    <xf numFmtId="168" fontId="5"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9" fontId="8" fillId="0" borderId="0" applyFont="true" applyBorder="false" applyAlignment="true" applyProtection="false">
      <alignment horizontal="general" vertical="bottom" textRotation="0" wrapText="false" indent="0" shrinkToFit="false"/>
    </xf>
    <xf numFmtId="169" fontId="4" fillId="0" borderId="0" applyFont="true" applyBorder="true" applyAlignment="true" applyProtection="true">
      <alignment horizontal="general" vertical="bottom" textRotation="0" wrapText="false" indent="0" shrinkToFit="false"/>
      <protection locked="true" hidden="false"/>
    </xf>
    <xf numFmtId="169" fontId="5" fillId="0" borderId="0" applyFont="true" applyBorder="false" applyAlignment="true" applyProtection="false">
      <alignment horizontal="general" vertical="bottom" textRotation="0" wrapText="false" indent="0" shrinkToFit="false"/>
    </xf>
    <xf numFmtId="164" fontId="10" fillId="0" borderId="0" applyFont="true" applyBorder="true" applyAlignment="true" applyProtection="true">
      <alignment horizontal="general" vertical="bottom" textRotation="0" wrapText="false" indent="0" shrinkToFit="false"/>
      <protection locked="true" hidden="false"/>
    </xf>
    <xf numFmtId="170" fontId="10" fillId="0"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11" fillId="3" borderId="0" applyFont="true" applyBorder="true" applyAlignment="true" applyProtection="true">
      <alignment horizontal="general" vertical="bottom" textRotation="0" wrapText="false" indent="0" shrinkToFit="false"/>
      <protection locked="true" hidden="false"/>
    </xf>
    <xf numFmtId="164" fontId="11" fillId="0" borderId="1"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5" fontId="11" fillId="4" borderId="0" applyFont="true" applyBorder="true" applyAlignment="true" applyProtection="true">
      <alignment horizontal="general" vertical="bottom" textRotation="0" wrapText="false" indent="0" shrinkToFit="false"/>
      <protection locked="true" hidden="false"/>
    </xf>
    <xf numFmtId="164" fontId="12" fillId="4" borderId="0" applyFont="true" applyBorder="true" applyAlignment="true" applyProtection="true">
      <alignment horizontal="general" vertical="bottom" textRotation="0" wrapText="false" indent="0" shrinkToFit="false"/>
      <protection locked="true" hidden="false"/>
    </xf>
    <xf numFmtId="164" fontId="13" fillId="5"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64" fontId="4" fillId="6" borderId="0" applyFont="true" applyBorder="true" applyAlignment="true" applyProtection="true">
      <alignment horizontal="general" vertical="bottom" textRotation="0" wrapText="false" indent="0" shrinkToFit="false"/>
      <protection locked="true" hidden="false"/>
    </xf>
    <xf numFmtId="164" fontId="5" fillId="7" borderId="0" applyFont="true" applyBorder="false" applyAlignment="true" applyProtection="false">
      <alignment horizontal="general" vertical="bottom" textRotation="0" wrapText="false" indent="0" shrinkToFit="false"/>
    </xf>
    <xf numFmtId="164" fontId="14" fillId="5" borderId="0" applyFont="true" applyBorder="true" applyAlignment="true" applyProtection="true">
      <alignment horizontal="left" vertical="bottom" textRotation="0" wrapText="false" indent="0" shrinkToFit="false"/>
      <protection locked="true" hidden="false"/>
    </xf>
    <xf numFmtId="164" fontId="15" fillId="8" borderId="0" applyFont="true" applyBorder="false" applyAlignment="true" applyProtection="false">
      <alignment horizontal="left" vertical="bottom" textRotation="0" wrapText="false" indent="0" shrinkToFit="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7" fillId="0" borderId="3" applyFont="true" applyBorder="true" applyAlignment="true" applyProtection="true">
      <alignment horizontal="general" vertical="bottom" textRotation="0" wrapText="false" indent="0" shrinkToFit="false"/>
      <protection locked="true" hidden="false"/>
    </xf>
    <xf numFmtId="164" fontId="17" fillId="0" borderId="4" applyFont="true" applyBorder="tru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72" fontId="0" fillId="0" borderId="0" applyFont="true" applyBorder="true" applyAlignment="true" applyProtection="true">
      <alignment horizontal="general" vertical="bottom" textRotation="0" wrapText="false" indent="0" shrinkToFit="false"/>
      <protection locked="true" hidden="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5" fontId="5"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74" fontId="4" fillId="0" borderId="0" applyFont="true" applyBorder="true" applyAlignment="true" applyProtection="true">
      <alignment horizontal="general" vertical="bottom" textRotation="0" wrapText="false" indent="0" shrinkToFit="false"/>
      <protection locked="true" hidden="false"/>
    </xf>
    <xf numFmtId="171" fontId="5"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4" fontId="40" fillId="0" borderId="0" applyFont="true" applyBorder="false" applyAlignment="true" applyProtection="false">
      <alignment horizontal="general" vertical="bottom" textRotation="0" wrapText="false" indent="0" shrinkToFit="false"/>
    </xf>
  </cellStyleXfs>
  <cellXfs count="37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19" fillId="0" borderId="8" xfId="0" applyFont="true" applyBorder="true" applyAlignment="true" applyProtection="false">
      <alignment horizontal="center"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20" fillId="0" borderId="9"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12" fillId="0" borderId="0"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77" fontId="12" fillId="0" borderId="0" xfId="0" applyFont="true" applyBorder="true" applyAlignment="true" applyProtection="false">
      <alignment horizontal="left" vertical="bottom" textRotation="0" wrapText="false" indent="0" shrinkToFit="false"/>
      <protection locked="true" hidden="false"/>
    </xf>
    <xf numFmtId="178" fontId="0" fillId="0" borderId="0" xfId="0" applyFont="true" applyBorder="true" applyAlignment="true" applyProtection="false">
      <alignment horizontal="left"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79"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80" fontId="23" fillId="0" borderId="1"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77" fontId="23" fillId="0" borderId="1" xfId="0" applyFont="true" applyBorder="true" applyAlignment="true" applyProtection="false">
      <alignment horizontal="center" vertical="center" textRotation="0" wrapText="false" indent="0" shrinkToFit="false"/>
      <protection locked="true" hidden="false"/>
    </xf>
    <xf numFmtId="177" fontId="23" fillId="0" borderId="0" xfId="0" applyFont="true" applyBorder="false" applyAlignment="true" applyProtection="false">
      <alignment horizontal="general" vertical="center" textRotation="0" wrapText="false" indent="0" shrinkToFit="false"/>
      <protection locked="true" hidden="false"/>
    </xf>
    <xf numFmtId="180" fontId="24" fillId="0" borderId="1" xfId="0" applyFont="true" applyBorder="true" applyAlignment="true" applyProtection="false">
      <alignment horizontal="center" vertical="center" textRotation="0" wrapText="false" indent="0" shrinkToFit="false"/>
      <protection locked="true" hidden="false"/>
    </xf>
    <xf numFmtId="179" fontId="25" fillId="0" borderId="1"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81" fontId="25" fillId="0" borderId="1" xfId="0" applyFont="true" applyBorder="true" applyAlignment="true" applyProtection="false">
      <alignment horizontal="center" vertical="center" textRotation="0" wrapText="false" indent="0" shrinkToFit="false"/>
      <protection locked="true" hidden="false"/>
    </xf>
    <xf numFmtId="180" fontId="25" fillId="0" borderId="1"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79" fontId="27" fillId="0" borderId="1"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81" fontId="27" fillId="0" borderId="1" xfId="0" applyFont="true" applyBorder="true" applyAlignment="true" applyProtection="false">
      <alignment horizontal="center" vertical="center" textRotation="0" wrapText="false" indent="0" shrinkToFit="false"/>
      <protection locked="true" hidden="false"/>
    </xf>
    <xf numFmtId="180" fontId="27" fillId="0" borderId="1" xfId="0" applyFont="true" applyBorder="true" applyAlignment="true" applyProtection="false">
      <alignment horizontal="center"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79" fontId="27" fillId="9" borderId="1" xfId="0" applyFont="true" applyBorder="true" applyAlignment="true" applyProtection="true">
      <alignment horizontal="center" vertical="center" textRotation="0" wrapText="false" indent="0" shrinkToFit="false"/>
      <protection locked="false" hidden="false"/>
    </xf>
    <xf numFmtId="164" fontId="27" fillId="9" borderId="1" xfId="0" applyFont="true" applyBorder="true" applyAlignment="true" applyProtection="false">
      <alignment horizontal="general" vertical="bottom" textRotation="0" wrapText="true" indent="0" shrinkToFit="false"/>
      <protection locked="true" hidden="false"/>
    </xf>
    <xf numFmtId="164" fontId="27" fillId="0" borderId="1" xfId="0" applyFont="true" applyBorder="true" applyAlignment="true" applyProtection="false">
      <alignment horizontal="left" vertical="top" textRotation="0" wrapText="true" indent="0" shrinkToFit="false"/>
      <protection locked="true" hidden="false"/>
    </xf>
    <xf numFmtId="164" fontId="27" fillId="9" borderId="1" xfId="0" applyFont="true" applyBorder="true" applyAlignment="true" applyProtection="false">
      <alignment horizontal="center" vertical="bottom" textRotation="0" wrapText="false" indent="0" shrinkToFit="false"/>
      <protection locked="true" hidden="false"/>
    </xf>
    <xf numFmtId="181" fontId="27" fillId="9" borderId="1" xfId="0" applyFont="true" applyBorder="true" applyAlignment="true" applyProtection="false">
      <alignment horizontal="center" vertical="bottom" textRotation="0" wrapText="false" indent="0" shrinkToFit="false"/>
      <protection locked="true" hidden="false"/>
    </xf>
    <xf numFmtId="180" fontId="27" fillId="9" borderId="1" xfId="0" applyFont="true" applyBorder="true" applyAlignment="true" applyProtection="false">
      <alignment horizontal="center" vertical="bottom" textRotation="0" wrapText="false" indent="0" shrinkToFit="false"/>
      <protection locked="true" hidden="false"/>
    </xf>
    <xf numFmtId="179" fontId="27" fillId="0" borderId="1" xfId="0" applyFont="true" applyBorder="true" applyAlignment="true" applyProtection="true">
      <alignment horizontal="center" vertical="center" textRotation="0" wrapText="false" indent="0" shrinkToFit="false"/>
      <protection locked="false" hidden="false"/>
    </xf>
    <xf numFmtId="164" fontId="27" fillId="0" borderId="1" xfId="0" applyFont="true" applyBorder="true" applyAlignment="true" applyProtection="false">
      <alignment horizontal="center" vertical="bottom" textRotation="0" wrapText="true" indent="0" shrinkToFit="false"/>
      <protection locked="true" hidden="false"/>
    </xf>
    <xf numFmtId="164" fontId="27" fillId="0" borderId="1" xfId="0" applyFont="true" applyBorder="true" applyAlignment="true" applyProtection="false">
      <alignment horizontal="center" vertical="bottom" textRotation="0" wrapText="false" indent="0" shrinkToFit="false"/>
      <protection locked="true" hidden="false"/>
    </xf>
    <xf numFmtId="181" fontId="27" fillId="0" borderId="1" xfId="0" applyFont="true" applyBorder="true" applyAlignment="true" applyProtection="false">
      <alignment horizontal="center" vertical="bottom" textRotation="0" wrapText="false" indent="0" shrinkToFit="false"/>
      <protection locked="true" hidden="false"/>
    </xf>
    <xf numFmtId="180" fontId="27" fillId="0" borderId="1" xfId="0" applyFont="true" applyBorder="true" applyAlignment="true" applyProtection="false">
      <alignment horizontal="center" vertical="bottom" textRotation="0" wrapText="false" indent="0" shrinkToFit="false"/>
      <protection locked="true" hidden="false"/>
    </xf>
    <xf numFmtId="179" fontId="27" fillId="0" borderId="14" xfId="0" applyFont="true" applyBorder="true" applyAlignment="true" applyProtection="true">
      <alignment horizontal="center" vertical="center" textRotation="0" wrapText="false" indent="0" shrinkToFit="false"/>
      <protection locked="false" hidden="false"/>
    </xf>
    <xf numFmtId="164" fontId="27"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left" vertical="top"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81" fontId="27" fillId="0" borderId="14" xfId="0" applyFont="true" applyBorder="true" applyAlignment="true" applyProtection="false">
      <alignment horizontal="center" vertical="bottom" textRotation="0" wrapText="false" indent="0" shrinkToFit="false"/>
      <protection locked="true" hidden="false"/>
    </xf>
    <xf numFmtId="180" fontId="27" fillId="0" borderId="14" xfId="0" applyFont="true" applyBorder="true" applyAlignment="true" applyProtection="false">
      <alignment horizontal="center" vertical="center" textRotation="0" wrapText="false" indent="0" shrinkToFit="false"/>
      <protection locked="true" hidden="false"/>
    </xf>
    <xf numFmtId="180" fontId="27" fillId="0" borderId="14" xfId="0" applyFont="true" applyBorder="true" applyAlignment="true" applyProtection="false">
      <alignment horizontal="center" vertical="bottom" textRotation="0" wrapText="false" indent="0" shrinkToFit="false"/>
      <protection locked="true" hidden="false"/>
    </xf>
    <xf numFmtId="179" fontId="27" fillId="0" borderId="15" xfId="0" applyFont="true" applyBorder="true" applyAlignment="true" applyProtection="true">
      <alignment horizontal="center" vertical="center" textRotation="0" wrapText="false" indent="0" shrinkToFit="false"/>
      <protection locked="false" hidden="false"/>
    </xf>
    <xf numFmtId="164" fontId="27" fillId="0" borderId="15" xfId="0" applyFont="true" applyBorder="true" applyAlignment="true" applyProtection="false">
      <alignment horizontal="center" vertical="bottom" textRotation="0" wrapText="true" indent="0" shrinkToFit="false"/>
      <protection locked="true" hidden="false"/>
    </xf>
    <xf numFmtId="164" fontId="29" fillId="0" borderId="15" xfId="0" applyFont="true" applyBorder="true" applyAlignment="true" applyProtection="false">
      <alignment horizontal="left" vertical="top" textRotation="0" wrapText="true" indent="0" shrinkToFit="false"/>
      <protection locked="true" hidden="false"/>
    </xf>
    <xf numFmtId="164" fontId="27" fillId="0" borderId="15" xfId="0" applyFont="true" applyBorder="true" applyAlignment="true" applyProtection="false">
      <alignment horizontal="center" vertical="bottom" textRotation="0" wrapText="false" indent="0" shrinkToFit="false"/>
      <protection locked="true" hidden="false"/>
    </xf>
    <xf numFmtId="181" fontId="27" fillId="0" borderId="15" xfId="0" applyFont="true" applyBorder="true" applyAlignment="true" applyProtection="false">
      <alignment horizontal="center" vertical="bottom" textRotation="0" wrapText="false" indent="0" shrinkToFit="false"/>
      <protection locked="true" hidden="false"/>
    </xf>
    <xf numFmtId="180" fontId="27" fillId="0" borderId="15" xfId="0" applyFont="true" applyBorder="true" applyAlignment="true" applyProtection="false">
      <alignment horizontal="center" vertical="center" textRotation="0" wrapText="false" indent="0" shrinkToFit="false"/>
      <protection locked="true" hidden="false"/>
    </xf>
    <xf numFmtId="180" fontId="27" fillId="0" borderId="15" xfId="0" applyFont="true" applyBorder="true" applyAlignment="true" applyProtection="false">
      <alignment horizontal="center" vertical="bottom" textRotation="0" wrapText="false" indent="0" shrinkToFit="false"/>
      <protection locked="true" hidden="false"/>
    </xf>
    <xf numFmtId="179" fontId="27" fillId="0" borderId="16" xfId="0" applyFont="true" applyBorder="true" applyAlignment="true" applyProtection="true">
      <alignment horizontal="center" vertical="center" textRotation="0" wrapText="false" indent="0" shrinkToFit="false"/>
      <protection locked="false" hidden="false"/>
    </xf>
    <xf numFmtId="164" fontId="27" fillId="0" borderId="16" xfId="0" applyFont="true" applyBorder="true" applyAlignment="true" applyProtection="false">
      <alignment horizontal="center" vertical="bottom" textRotation="0" wrapText="true" indent="0" shrinkToFit="false"/>
      <protection locked="true" hidden="false"/>
    </xf>
    <xf numFmtId="164" fontId="27" fillId="0" borderId="16" xfId="0" applyFont="true" applyBorder="true" applyAlignment="true" applyProtection="false">
      <alignment horizontal="left" vertical="top" textRotation="0" wrapText="true" indent="0" shrinkToFit="false"/>
      <protection locked="true" hidden="false"/>
    </xf>
    <xf numFmtId="164" fontId="27" fillId="0" borderId="16" xfId="0" applyFont="true" applyBorder="true" applyAlignment="true" applyProtection="false">
      <alignment horizontal="center" vertical="bottom" textRotation="0" wrapText="false" indent="0" shrinkToFit="false"/>
      <protection locked="true" hidden="false"/>
    </xf>
    <xf numFmtId="181" fontId="27" fillId="0" borderId="16" xfId="0" applyFont="true" applyBorder="true" applyAlignment="true" applyProtection="false">
      <alignment horizontal="center" vertical="bottom" textRotation="0" wrapText="false" indent="0" shrinkToFit="false"/>
      <protection locked="true" hidden="false"/>
    </xf>
    <xf numFmtId="180" fontId="27" fillId="0" borderId="16" xfId="0" applyFont="true" applyBorder="true" applyAlignment="true" applyProtection="false">
      <alignment horizontal="center" vertical="bottom" textRotation="0" wrapText="false" indent="0" shrinkToFit="false"/>
      <protection locked="true" hidden="false"/>
    </xf>
    <xf numFmtId="164" fontId="27" fillId="9" borderId="1" xfId="0" applyFont="true" applyBorder="true" applyAlignment="true" applyProtection="true">
      <alignment horizontal="center" vertical="center" textRotation="0" wrapText="false" indent="0" shrinkToFit="false"/>
      <protection locked="false" hidden="false"/>
    </xf>
    <xf numFmtId="164" fontId="5" fillId="0" borderId="16" xfId="31"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center" vertical="bottom" textRotation="0" wrapText="false" indent="0" shrinkToFit="false"/>
      <protection locked="true" hidden="false"/>
    </xf>
    <xf numFmtId="164" fontId="27" fillId="9" borderId="1" xfId="0" applyFont="true" applyBorder="true" applyAlignment="true" applyProtection="false">
      <alignment horizontal="center" vertical="center" textRotation="0" wrapText="false" indent="0" shrinkToFit="false"/>
      <protection locked="true" hidden="false"/>
    </xf>
    <xf numFmtId="182" fontId="27" fillId="0" borderId="14" xfId="0" applyFont="true" applyBorder="true" applyAlignment="true" applyProtection="false">
      <alignment horizontal="center" vertical="center" textRotation="0" wrapText="false" indent="0" shrinkToFit="false"/>
      <protection locked="true" hidden="false"/>
    </xf>
    <xf numFmtId="164" fontId="27" fillId="10" borderId="1" xfId="0" applyFont="true" applyBorder="true" applyAlignment="true" applyProtection="false">
      <alignment horizontal="left" vertical="top" textRotation="0" wrapText="true" indent="0" shrinkToFit="false"/>
      <protection locked="true" hidden="false"/>
    </xf>
    <xf numFmtId="164" fontId="27" fillId="9" borderId="1" xfId="0" applyFont="true" applyBorder="true" applyAlignment="true" applyProtection="false">
      <alignment horizontal="center" vertical="bottom" textRotation="0" wrapText="true" indent="0" shrinkToFit="false"/>
      <protection locked="true" hidden="false"/>
    </xf>
    <xf numFmtId="164" fontId="27" fillId="9" borderId="1" xfId="0" applyFont="true" applyBorder="true" applyAlignment="true" applyProtection="false">
      <alignment horizontal="left" vertical="top" textRotation="0" wrapText="true" indent="0" shrinkToFit="false"/>
      <protection locked="true" hidden="false"/>
    </xf>
    <xf numFmtId="164" fontId="27" fillId="0" borderId="1" xfId="0" applyFont="true" applyBorder="true" applyAlignment="true" applyProtection="false">
      <alignment horizontal="general" vertical="bottom" textRotation="0" wrapText="false" indent="0" shrinkToFit="false"/>
      <protection locked="true" hidden="false"/>
    </xf>
    <xf numFmtId="164" fontId="29" fillId="0" borderId="1" xfId="0" applyFont="true" applyBorder="true" applyAlignment="true" applyProtection="false">
      <alignment horizontal="left" vertical="top" textRotation="0" wrapText="true" indent="0" shrinkToFit="false"/>
      <protection locked="true" hidden="false"/>
    </xf>
    <xf numFmtId="179" fontId="27" fillId="0" borderId="17" xfId="0" applyFont="true" applyBorder="true" applyAlignment="true" applyProtection="false">
      <alignment horizontal="general" vertical="center" textRotation="0" wrapText="false" indent="0" shrinkToFit="false"/>
      <protection locked="true" hidden="false"/>
    </xf>
    <xf numFmtId="164" fontId="27" fillId="0" borderId="18" xfId="0" applyFont="true" applyBorder="true" applyAlignment="true" applyProtection="false">
      <alignment horizontal="general" vertical="center" textRotation="0" wrapText="false" indent="0" shrinkToFit="false"/>
      <protection locked="true" hidden="false"/>
    </xf>
    <xf numFmtId="164" fontId="27" fillId="0" borderId="18" xfId="0" applyFont="true" applyBorder="true" applyAlignment="true" applyProtection="false">
      <alignment horizontal="center" vertical="center" textRotation="0" wrapText="false" indent="0" shrinkToFit="false"/>
      <protection locked="true" hidden="false"/>
    </xf>
    <xf numFmtId="181" fontId="27" fillId="0" borderId="18" xfId="0" applyFont="true" applyBorder="true" applyAlignment="true" applyProtection="false">
      <alignment horizontal="center" vertical="center" textRotation="0" wrapText="false" indent="0" shrinkToFit="false"/>
      <protection locked="true" hidden="false"/>
    </xf>
    <xf numFmtId="180" fontId="27" fillId="0" borderId="18" xfId="0" applyFont="true" applyBorder="true" applyAlignment="true" applyProtection="false">
      <alignment horizontal="center" vertical="center" textRotation="0" wrapText="false" indent="0" shrinkToFit="false"/>
      <protection locked="true" hidden="false"/>
    </xf>
    <xf numFmtId="180" fontId="27" fillId="0" borderId="19" xfId="0" applyFont="true" applyBorder="true" applyAlignment="true" applyProtection="false">
      <alignment horizontal="center" vertical="center" textRotation="0" wrapText="false" indent="0" shrinkToFit="false"/>
      <protection locked="true" hidden="false"/>
    </xf>
    <xf numFmtId="180" fontId="25" fillId="0" borderId="1" xfId="0" applyFont="true" applyBorder="true" applyAlignment="true" applyProtection="false">
      <alignment horizontal="right" vertical="center" textRotation="0" wrapText="false" indent="0" shrinkToFit="false"/>
      <protection locked="true" hidden="false"/>
    </xf>
    <xf numFmtId="180" fontId="26" fillId="0" borderId="0" xfId="0" applyFont="true" applyBorder="fals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83" fontId="25" fillId="0" borderId="1" xfId="0" applyFont="true" applyBorder="true" applyAlignment="true" applyProtection="false">
      <alignment horizontal="center" vertical="center" textRotation="0" wrapText="false" indent="0" shrinkToFit="false"/>
      <protection locked="true" hidden="false"/>
    </xf>
    <xf numFmtId="179" fontId="25" fillId="0" borderId="0" xfId="0" applyFont="true" applyBorder="fals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tru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5" fontId="27" fillId="0" borderId="0" xfId="0" applyFont="true" applyBorder="false" applyAlignment="true" applyProtection="false">
      <alignment horizontal="left" vertical="center" textRotation="0" wrapText="false" indent="0" shrinkToFit="false"/>
      <protection locked="true" hidden="false"/>
    </xf>
    <xf numFmtId="180" fontId="28" fillId="0" borderId="0" xfId="0" applyFont="true" applyBorder="fals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84" fontId="28" fillId="0" borderId="0" xfId="19" applyFont="true" applyBorder="true" applyAlignment="true" applyProtection="true">
      <alignment horizontal="left" vertical="center" textRotation="0" wrapText="false" indent="0" shrinkToFit="false"/>
      <protection locked="true" hidden="false"/>
    </xf>
    <xf numFmtId="164" fontId="5" fillId="0" borderId="0" xfId="29" applyFont="false" applyBorder="false" applyAlignment="false" applyProtection="false">
      <alignment horizontal="general" vertical="bottom" textRotation="0" wrapText="false" indent="0" shrinkToFit="false"/>
      <protection locked="true" hidden="false"/>
    </xf>
    <xf numFmtId="164" fontId="21" fillId="0" borderId="1" xfId="52" applyFont="true" applyBorder="true" applyAlignment="true" applyProtection="false">
      <alignment horizontal="center" vertical="center" textRotation="0" wrapText="true" indent="0" shrinkToFit="false"/>
      <protection locked="true" hidden="false"/>
    </xf>
    <xf numFmtId="164" fontId="22" fillId="0" borderId="1" xfId="52" applyFont="true" applyBorder="true" applyAlignment="true" applyProtection="false">
      <alignment horizontal="center" vertical="center" textRotation="0" wrapText="fals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64" fontId="24" fillId="0" borderId="17" xfId="52" applyFont="true" applyBorder="true" applyAlignment="true" applyProtection="false">
      <alignment horizontal="left" vertical="top" textRotation="0" wrapText="true" indent="0" shrinkToFit="false"/>
      <protection locked="true" hidden="false"/>
    </xf>
    <xf numFmtId="164" fontId="24" fillId="0" borderId="20" xfId="52" applyFont="true" applyBorder="true" applyAlignment="true" applyProtection="false">
      <alignment horizontal="left" vertical="top" textRotation="0" wrapText="true" indent="0" shrinkToFit="false"/>
      <protection locked="true" hidden="false"/>
    </xf>
    <xf numFmtId="177" fontId="24" fillId="0" borderId="1" xfId="52" applyFont="true" applyBorder="tru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24" fillId="0" borderId="21" xfId="52" applyFont="true" applyBorder="true" applyAlignment="true" applyProtection="false">
      <alignment horizontal="left" vertical="top" textRotation="0" wrapText="true" indent="0" shrinkToFit="false"/>
      <protection locked="true" hidden="false"/>
    </xf>
    <xf numFmtId="164" fontId="24" fillId="0" borderId="1" xfId="52" applyFont="true" applyBorder="true" applyAlignment="true" applyProtection="false">
      <alignment horizontal="center" vertical="center" textRotation="0" wrapText="false" indent="0" shrinkToFit="false"/>
      <protection locked="true" hidden="false"/>
    </xf>
    <xf numFmtId="164" fontId="28" fillId="0" borderId="0" xfId="29" applyFont="true" applyBorder="true" applyAlignment="false" applyProtection="false">
      <alignment horizontal="general" vertical="bottom" textRotation="0" wrapText="false" indent="0" shrinkToFit="false"/>
      <protection locked="true" hidden="false"/>
    </xf>
    <xf numFmtId="164" fontId="26" fillId="0" borderId="0" xfId="29" applyFont="true" applyBorder="true" applyAlignment="false" applyProtection="false">
      <alignment horizontal="general" vertical="bottom" textRotation="0" wrapText="false" indent="0" shrinkToFit="false"/>
      <protection locked="true" hidden="false"/>
    </xf>
    <xf numFmtId="166" fontId="28" fillId="0" borderId="0" xfId="29" applyFont="true" applyBorder="true" applyAlignment="true" applyProtection="false">
      <alignment horizontal="center" vertical="bottom" textRotation="0" wrapText="false" indent="0" shrinkToFit="false"/>
      <protection locked="true" hidden="false"/>
    </xf>
    <xf numFmtId="183" fontId="28" fillId="0" borderId="0" xfId="38" applyFont="true" applyBorder="true" applyAlignment="true" applyProtection="true">
      <alignment horizontal="center" vertical="bottom" textRotation="0" wrapText="false" indent="0" shrinkToFit="false"/>
      <protection locked="true" hidden="false"/>
    </xf>
    <xf numFmtId="166" fontId="28" fillId="0" borderId="0" xfId="29" applyFont="true" applyBorder="true" applyAlignment="true" applyProtection="false">
      <alignment horizontal="center" vertical="center" textRotation="0" wrapText="false" indent="0" shrinkToFit="false"/>
      <protection locked="true" hidden="false"/>
    </xf>
    <xf numFmtId="166" fontId="28" fillId="0" borderId="0" xfId="29" applyFont="true" applyBorder="true" applyAlignment="true" applyProtection="false">
      <alignment horizontal="center" vertical="bottom" textRotation="0" wrapText="false" indent="0" shrinkToFit="false"/>
      <protection locked="true" hidden="false"/>
    </xf>
    <xf numFmtId="166" fontId="28" fillId="0" borderId="0" xfId="29" applyFont="true" applyBorder="true" applyAlignment="false" applyProtection="false">
      <alignment horizontal="general" vertical="bottom" textRotation="0" wrapText="false" indent="0" shrinkToFit="false"/>
      <protection locked="true" hidden="false"/>
    </xf>
    <xf numFmtId="164" fontId="28" fillId="0" borderId="0" xfId="29" applyFont="true" applyBorder="false" applyAlignment="false" applyProtection="false">
      <alignment horizontal="general" vertical="bottom" textRotation="0" wrapText="false" indent="0" shrinkToFit="false"/>
      <protection locked="true" hidden="false"/>
    </xf>
    <xf numFmtId="164" fontId="26" fillId="0" borderId="14" xfId="29" applyFont="true" applyBorder="true" applyAlignment="true" applyProtection="false">
      <alignment horizontal="center" vertical="center" textRotation="0" wrapText="false" indent="0" shrinkToFit="false"/>
      <protection locked="true" hidden="false"/>
    </xf>
    <xf numFmtId="164" fontId="26" fillId="0" borderId="22" xfId="29" applyFont="true" applyBorder="true" applyAlignment="true" applyProtection="false">
      <alignment horizontal="center" vertical="center" textRotation="0" wrapText="true" indent="0" shrinkToFit="false"/>
      <protection locked="true" hidden="false"/>
    </xf>
    <xf numFmtId="164" fontId="26" fillId="0" borderId="1" xfId="29" applyFont="true" applyBorder="true" applyAlignment="true" applyProtection="false">
      <alignment horizontal="center" vertical="center" textRotation="0" wrapText="false" indent="0" shrinkToFit="false"/>
      <protection locked="true" hidden="false"/>
    </xf>
    <xf numFmtId="164" fontId="26" fillId="0" borderId="0" xfId="29" applyFont="true" applyBorder="true" applyAlignment="true" applyProtection="false">
      <alignment horizontal="center" vertical="center" textRotation="0" wrapText="false" indent="0" shrinkToFit="false"/>
      <protection locked="true" hidden="false"/>
    </xf>
    <xf numFmtId="164" fontId="28" fillId="0" borderId="0" xfId="29" applyFont="true" applyBorder="true" applyAlignment="true" applyProtection="false">
      <alignment horizontal="center" vertical="bottom" textRotation="0" wrapText="false" indent="0" shrinkToFit="false"/>
      <protection locked="true" hidden="false"/>
    </xf>
    <xf numFmtId="164" fontId="28" fillId="0" borderId="0" xfId="29" applyFont="true" applyBorder="true" applyAlignment="false" applyProtection="false">
      <alignment horizontal="general" vertical="bottom" textRotation="0" wrapText="false" indent="0" shrinkToFit="false"/>
      <protection locked="true" hidden="false"/>
    </xf>
    <xf numFmtId="164" fontId="28" fillId="0" borderId="0" xfId="29" applyFont="true" applyBorder="false" applyAlignment="true" applyProtection="false">
      <alignment horizontal="general" vertical="bottom" textRotation="0" wrapText="true" indent="0" shrinkToFit="false"/>
      <protection locked="true" hidden="false"/>
    </xf>
    <xf numFmtId="164" fontId="26" fillId="0" borderId="1" xfId="29" applyFont="true" applyBorder="true" applyAlignment="true" applyProtection="false">
      <alignment horizontal="center" vertical="center" textRotation="0" wrapText="true" indent="0" shrinkToFit="false"/>
      <protection locked="true" hidden="false"/>
    </xf>
    <xf numFmtId="164" fontId="26" fillId="0" borderId="0" xfId="29" applyFont="true" applyBorder="true" applyAlignment="true" applyProtection="false">
      <alignment horizontal="center" vertical="center" textRotation="0" wrapText="true" indent="0" shrinkToFit="false"/>
      <protection locked="true" hidden="false"/>
    </xf>
    <xf numFmtId="164" fontId="28" fillId="0" borderId="0" xfId="29" applyFont="true" applyBorder="true" applyAlignment="true" applyProtection="false">
      <alignment horizontal="center" vertical="bottom" textRotation="0" wrapText="true" indent="0" shrinkToFit="false"/>
      <protection locked="true" hidden="false"/>
    </xf>
    <xf numFmtId="164" fontId="28" fillId="0" borderId="0" xfId="29" applyFont="true" applyBorder="true" applyAlignment="true" applyProtection="false">
      <alignment horizontal="general" vertical="bottom" textRotation="0" wrapText="true" indent="0" shrinkToFit="false"/>
      <protection locked="true" hidden="false"/>
    </xf>
    <xf numFmtId="185" fontId="26" fillId="0" borderId="14" xfId="29" applyFont="true" applyBorder="true" applyAlignment="true" applyProtection="false">
      <alignment horizontal="center" vertical="center" textRotation="0" wrapText="true" indent="0" shrinkToFit="false"/>
      <protection locked="true" hidden="false"/>
    </xf>
    <xf numFmtId="185" fontId="26" fillId="0" borderId="0" xfId="29" applyFont="true" applyBorder="true" applyAlignment="true" applyProtection="false">
      <alignment horizontal="center" vertical="center" textRotation="0" wrapText="true" indent="0" shrinkToFit="false"/>
      <protection locked="true" hidden="false"/>
    </xf>
    <xf numFmtId="164" fontId="28" fillId="0" borderId="0" xfId="29" applyFont="true" applyBorder="true" applyAlignment="true" applyProtection="false">
      <alignment horizontal="general" vertical="bottom" textRotation="0" wrapText="true" indent="0" shrinkToFit="false"/>
      <protection locked="true" hidden="false"/>
    </xf>
    <xf numFmtId="164" fontId="26" fillId="0" borderId="17" xfId="29" applyFont="true" applyBorder="true" applyAlignment="true" applyProtection="false">
      <alignment horizontal="general" vertical="bottom" textRotation="0" wrapText="true" indent="0" shrinkToFit="false"/>
      <protection locked="true" hidden="false"/>
    </xf>
    <xf numFmtId="164" fontId="26" fillId="0" borderId="18" xfId="29" applyFont="true" applyBorder="true" applyAlignment="true" applyProtection="false">
      <alignment horizontal="general" vertical="bottom" textRotation="0" wrapText="true" indent="0" shrinkToFit="false"/>
      <protection locked="true" hidden="false"/>
    </xf>
    <xf numFmtId="166" fontId="28" fillId="0" borderId="18" xfId="29" applyFont="true" applyBorder="true" applyAlignment="true" applyProtection="false">
      <alignment horizontal="center" vertical="bottom" textRotation="0" wrapText="true" indent="0" shrinkToFit="false"/>
      <protection locked="true" hidden="false"/>
    </xf>
    <xf numFmtId="183" fontId="28" fillId="0" borderId="18" xfId="38" applyFont="true" applyBorder="true" applyAlignment="true" applyProtection="true">
      <alignment horizontal="center" vertical="bottom" textRotation="0" wrapText="true" indent="0" shrinkToFit="false"/>
      <protection locked="true" hidden="false"/>
    </xf>
    <xf numFmtId="166" fontId="28" fillId="0" borderId="22" xfId="29" applyFont="true" applyBorder="true" applyAlignment="true" applyProtection="false">
      <alignment horizontal="center" vertical="center" textRotation="0" wrapText="true" indent="0" shrinkToFit="false"/>
      <protection locked="true" hidden="false"/>
    </xf>
    <xf numFmtId="166" fontId="28" fillId="0" borderId="20" xfId="29" applyFont="true" applyBorder="true" applyAlignment="true" applyProtection="false">
      <alignment horizontal="center" vertical="center" textRotation="0" wrapText="true" indent="0" shrinkToFit="false"/>
      <protection locked="true" hidden="false"/>
    </xf>
    <xf numFmtId="166" fontId="28" fillId="0" borderId="23" xfId="29" applyFont="true" applyBorder="true" applyAlignment="true" applyProtection="false">
      <alignment horizontal="center" vertical="center" textRotation="0" wrapText="true" indent="0" shrinkToFit="false"/>
      <protection locked="true" hidden="false"/>
    </xf>
    <xf numFmtId="166" fontId="28" fillId="0" borderId="0" xfId="29" applyFont="true" applyBorder="true" applyAlignment="true" applyProtection="false">
      <alignment horizontal="center" vertical="center" textRotation="0" wrapText="true" indent="0" shrinkToFit="false"/>
      <protection locked="true" hidden="false"/>
    </xf>
    <xf numFmtId="166" fontId="28" fillId="0" borderId="0" xfId="29" applyFont="true" applyBorder="true" applyAlignment="true" applyProtection="false">
      <alignment horizontal="center" vertical="bottom" textRotation="0" wrapText="true" indent="0" shrinkToFit="false"/>
      <protection locked="true" hidden="false"/>
    </xf>
    <xf numFmtId="166" fontId="28" fillId="0" borderId="0" xfId="29" applyFont="true" applyBorder="true" applyAlignment="true" applyProtection="false">
      <alignment horizontal="general" vertical="bottom" textRotation="0" wrapText="true" indent="0" shrinkToFit="false"/>
      <protection locked="true" hidden="false"/>
    </xf>
    <xf numFmtId="164" fontId="28" fillId="0" borderId="0" xfId="29" applyFont="true" applyBorder="false" applyAlignment="true" applyProtection="false">
      <alignment horizontal="general" vertical="bottom" textRotation="0" wrapText="false" indent="0" shrinkToFit="false"/>
      <protection locked="true" hidden="false"/>
    </xf>
    <xf numFmtId="164" fontId="28" fillId="0" borderId="24" xfId="29" applyFont="true" applyBorder="true" applyAlignment="true" applyProtection="false">
      <alignment horizontal="general" vertical="bottom" textRotation="0" wrapText="false" indent="0" shrinkToFit="false"/>
      <protection locked="true" hidden="false"/>
    </xf>
    <xf numFmtId="164" fontId="26" fillId="0" borderId="25" xfId="29" applyFont="true" applyBorder="true" applyAlignment="true" applyProtection="false">
      <alignment horizontal="general" vertical="bottom" textRotation="0" wrapText="false" indent="0" shrinkToFit="false"/>
      <protection locked="true" hidden="false"/>
    </xf>
    <xf numFmtId="166" fontId="28" fillId="0" borderId="25" xfId="29" applyFont="true" applyBorder="true" applyAlignment="true" applyProtection="false">
      <alignment horizontal="center" vertical="bottom" textRotation="0" wrapText="false" indent="0" shrinkToFit="false"/>
      <protection locked="true" hidden="false"/>
    </xf>
    <xf numFmtId="183" fontId="28" fillId="0" borderId="25" xfId="38" applyFont="true" applyBorder="true" applyAlignment="true" applyProtection="true">
      <alignment horizontal="center" vertical="bottom" textRotation="0" wrapText="false" indent="0" shrinkToFit="false"/>
      <protection locked="true" hidden="false"/>
    </xf>
    <xf numFmtId="183" fontId="26" fillId="0" borderId="25" xfId="38" applyFont="true" applyBorder="true" applyAlignment="true" applyProtection="true">
      <alignment horizontal="center" vertical="bottom" textRotation="0" wrapText="false" indent="0" shrinkToFit="false"/>
      <protection locked="true" hidden="false"/>
    </xf>
    <xf numFmtId="183" fontId="9" fillId="11" borderId="26" xfId="38" applyFont="true" applyBorder="true" applyAlignment="true" applyProtection="true">
      <alignment horizontal="center" vertical="center" textRotation="0" wrapText="false" indent="0" shrinkToFit="false"/>
      <protection locked="true" hidden="false"/>
    </xf>
    <xf numFmtId="183" fontId="28" fillId="0" borderId="0" xfId="38" applyFont="true" applyBorder="true" applyAlignment="true" applyProtection="true">
      <alignment horizontal="center" vertical="bottom" textRotation="0" wrapText="false" indent="0" shrinkToFit="false"/>
      <protection locked="true" hidden="false"/>
    </xf>
    <xf numFmtId="169" fontId="28" fillId="0" borderId="0" xfId="38" applyFont="true" applyBorder="true" applyAlignment="true" applyProtection="true">
      <alignment horizontal="general" vertical="bottom" textRotation="0" wrapText="false" indent="0" shrinkToFit="false"/>
      <protection locked="true" hidden="false"/>
    </xf>
    <xf numFmtId="164" fontId="28" fillId="0" borderId="27" xfId="29" applyFont="true" applyBorder="true" applyAlignment="true" applyProtection="false">
      <alignment horizontal="general" vertical="bottom" textRotation="0" wrapText="false" indent="0" shrinkToFit="false"/>
      <protection locked="true" hidden="false"/>
    </xf>
    <xf numFmtId="164" fontId="28" fillId="0" borderId="28" xfId="29" applyFont="true" applyBorder="true" applyAlignment="true" applyProtection="false">
      <alignment horizontal="general" vertical="bottom" textRotation="0" wrapText="false" indent="0" shrinkToFit="false"/>
      <protection locked="true" hidden="false"/>
    </xf>
    <xf numFmtId="166" fontId="28" fillId="0" borderId="28" xfId="29" applyFont="true" applyBorder="true" applyAlignment="true" applyProtection="false">
      <alignment horizontal="center" vertical="bottom" textRotation="0" wrapText="false" indent="0" shrinkToFit="false"/>
      <protection locked="true" hidden="false"/>
    </xf>
    <xf numFmtId="166" fontId="26" fillId="0" borderId="28" xfId="29" applyFont="true" applyBorder="true" applyAlignment="true" applyProtection="false">
      <alignment horizontal="center" vertical="bottom" textRotation="0" wrapText="false" indent="0" shrinkToFit="false"/>
      <protection locked="true" hidden="false"/>
    </xf>
    <xf numFmtId="186" fontId="9" fillId="0" borderId="29" xfId="29" applyFont="true" applyBorder="true" applyAlignment="true" applyProtection="false">
      <alignment horizontal="center" vertical="center" textRotation="0" wrapText="false" indent="0" shrinkToFit="false"/>
      <protection locked="true" hidden="false"/>
    </xf>
    <xf numFmtId="186" fontId="9" fillId="0" borderId="30" xfId="29" applyFont="true" applyBorder="true" applyAlignment="true" applyProtection="false">
      <alignment horizontal="center" vertical="center" textRotation="0" wrapText="false" indent="0" shrinkToFit="false"/>
      <protection locked="true" hidden="false"/>
    </xf>
    <xf numFmtId="186" fontId="9" fillId="0" borderId="31" xfId="29" applyFont="true" applyBorder="true" applyAlignment="true" applyProtection="false">
      <alignment horizontal="center" vertical="center" textRotation="0" wrapText="false" indent="0" shrinkToFit="false"/>
      <protection locked="true" hidden="false"/>
    </xf>
    <xf numFmtId="166" fontId="28" fillId="0" borderId="0" xfId="29" applyFont="true" applyBorder="true" applyAlignment="true" applyProtection="false">
      <alignment horizontal="general" vertical="bottom" textRotation="0" wrapText="false" indent="0" shrinkToFit="false"/>
      <protection locked="true" hidden="false"/>
    </xf>
    <xf numFmtId="164" fontId="28" fillId="0" borderId="25" xfId="29" applyFont="true" applyBorder="true" applyAlignment="true" applyProtection="false">
      <alignment horizontal="general" vertical="bottom" textRotation="0" wrapText="false" indent="0" shrinkToFit="false"/>
      <protection locked="true" hidden="false"/>
    </xf>
    <xf numFmtId="183" fontId="9" fillId="12" borderId="26" xfId="38" applyFont="true" applyBorder="true" applyAlignment="true" applyProtection="true">
      <alignment horizontal="center" vertical="center" textRotation="0" wrapText="false" indent="0" shrinkToFit="false"/>
      <protection locked="true" hidden="false"/>
    </xf>
    <xf numFmtId="183" fontId="9" fillId="0" borderId="32" xfId="38" applyFont="true" applyBorder="true" applyAlignment="true" applyProtection="true">
      <alignment horizontal="center" vertical="center" textRotation="0" wrapText="false" indent="0" shrinkToFit="false"/>
      <protection locked="true" hidden="false"/>
    </xf>
    <xf numFmtId="183" fontId="9" fillId="0" borderId="33" xfId="38" applyFont="true" applyBorder="true" applyAlignment="true" applyProtection="true">
      <alignment horizontal="center" vertical="center" textRotation="0" wrapText="false" indent="0" shrinkToFit="false"/>
      <protection locked="true" hidden="false"/>
    </xf>
    <xf numFmtId="183" fontId="9" fillId="0" borderId="34" xfId="38" applyFont="true" applyBorder="true" applyAlignment="true" applyProtection="true">
      <alignment horizontal="center" vertical="center" textRotation="0" wrapText="false" indent="0" shrinkToFit="false"/>
      <protection locked="true" hidden="false"/>
    </xf>
    <xf numFmtId="164" fontId="28" fillId="0" borderId="28" xfId="29" applyFont="true" applyBorder="true" applyAlignment="true" applyProtection="false">
      <alignment horizontal="general" vertical="bottom" textRotation="0" wrapText="false" indent="0" shrinkToFit="false"/>
      <protection locked="true" hidden="false"/>
    </xf>
    <xf numFmtId="186" fontId="9" fillId="0" borderId="35" xfId="29" applyFont="true" applyBorder="true" applyAlignment="true" applyProtection="false">
      <alignment horizontal="center" vertical="center" textRotation="0" wrapText="false" indent="0" shrinkToFit="false"/>
      <protection locked="true" hidden="false"/>
    </xf>
    <xf numFmtId="164" fontId="28" fillId="0" borderId="24" xfId="29" applyFont="true" applyBorder="true" applyAlignment="true" applyProtection="false">
      <alignment horizontal="right" vertical="bottom" textRotation="0" wrapText="false" indent="0" shrinkToFit="false"/>
      <protection locked="true" hidden="false"/>
    </xf>
    <xf numFmtId="164" fontId="28" fillId="0" borderId="27" xfId="29" applyFont="true" applyBorder="true" applyAlignment="true" applyProtection="false">
      <alignment horizontal="right" vertical="bottom" textRotation="0" wrapText="false" indent="0" shrinkToFit="false"/>
      <protection locked="true" hidden="false"/>
    </xf>
    <xf numFmtId="183" fontId="9" fillId="0" borderId="26" xfId="38" applyFont="true" applyBorder="true" applyAlignment="true" applyProtection="true">
      <alignment horizontal="center" vertical="center" textRotation="0" wrapText="false" indent="0" shrinkToFit="false"/>
      <protection locked="true" hidden="false"/>
    </xf>
    <xf numFmtId="183" fontId="9" fillId="12" borderId="32" xfId="38" applyFont="true" applyBorder="true" applyAlignment="true" applyProtection="true">
      <alignment horizontal="center" vertical="center" textRotation="0" wrapText="false" indent="0" shrinkToFit="false"/>
      <protection locked="true" hidden="false"/>
    </xf>
    <xf numFmtId="183" fontId="9" fillId="12" borderId="33" xfId="38" applyFont="true" applyBorder="true" applyAlignment="true" applyProtection="true">
      <alignment horizontal="center" vertical="center" textRotation="0" wrapText="false" indent="0" shrinkToFit="false"/>
      <protection locked="true" hidden="false"/>
    </xf>
    <xf numFmtId="186" fontId="9" fillId="0" borderId="36" xfId="29" applyFont="true" applyBorder="true" applyAlignment="true" applyProtection="false">
      <alignment horizontal="center" vertical="center" textRotation="0" wrapText="false" indent="0" shrinkToFit="false"/>
      <protection locked="true" hidden="false"/>
    </xf>
    <xf numFmtId="186" fontId="9" fillId="0" borderId="37" xfId="29" applyFont="true" applyBorder="true" applyAlignment="true" applyProtection="false">
      <alignment horizontal="center" vertical="center" textRotation="0" wrapText="false" indent="0" shrinkToFit="false"/>
      <protection locked="true" hidden="false"/>
    </xf>
    <xf numFmtId="186" fontId="9" fillId="0" borderId="26" xfId="29" applyFont="true" applyBorder="true" applyAlignment="true" applyProtection="false">
      <alignment horizontal="center" vertical="center" textRotation="0" wrapText="false" indent="0" shrinkToFit="false"/>
      <protection locked="true" hidden="false"/>
    </xf>
    <xf numFmtId="186" fontId="9" fillId="0" borderId="32" xfId="29" applyFont="true" applyBorder="true" applyAlignment="true" applyProtection="false">
      <alignment horizontal="center" vertical="center" textRotation="0" wrapText="false" indent="0" shrinkToFit="false"/>
      <protection locked="true" hidden="false"/>
    </xf>
    <xf numFmtId="183" fontId="9" fillId="12" borderId="34" xfId="38" applyFont="true" applyBorder="true" applyAlignment="true" applyProtection="true">
      <alignment horizontal="center" vertical="center" textRotation="0" wrapText="false" indent="0" shrinkToFit="false"/>
      <protection locked="true" hidden="false"/>
    </xf>
    <xf numFmtId="164" fontId="28" fillId="0" borderId="0" xfId="29" applyFont="true" applyBorder="true" applyAlignment="true" applyProtection="false">
      <alignment horizontal="general" vertical="bottom" textRotation="0" wrapText="false" indent="0" shrinkToFit="false"/>
      <protection locked="true" hidden="false"/>
    </xf>
    <xf numFmtId="164" fontId="28" fillId="0" borderId="0" xfId="29" applyFont="true" applyBorder="true" applyAlignment="true" applyProtection="false">
      <alignment horizontal="right" vertical="bottom" textRotation="0" wrapText="false" indent="0" shrinkToFit="false"/>
      <protection locked="true" hidden="false"/>
    </xf>
    <xf numFmtId="166" fontId="26" fillId="0" borderId="0" xfId="29" applyFont="true" applyBorder="true" applyAlignment="true" applyProtection="false">
      <alignment horizontal="center" vertical="bottom" textRotation="0" wrapText="false" indent="0" shrinkToFit="false"/>
      <protection locked="true" hidden="false"/>
    </xf>
    <xf numFmtId="186" fontId="9" fillId="0" borderId="0" xfId="29"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33" fillId="9" borderId="22" xfId="29" applyFont="true" applyBorder="true" applyAlignment="true" applyProtection="false">
      <alignment horizontal="left" vertical="bottom" textRotation="0" wrapText="false" indent="0" shrinkToFit="false"/>
      <protection locked="true" hidden="false"/>
    </xf>
    <xf numFmtId="166" fontId="28" fillId="9" borderId="20" xfId="29" applyFont="true" applyBorder="true" applyAlignment="true" applyProtection="false">
      <alignment horizontal="center" vertical="bottom" textRotation="0" wrapText="false" indent="0" shrinkToFit="false"/>
      <protection locked="true" hidden="false"/>
    </xf>
    <xf numFmtId="183" fontId="28" fillId="9" borderId="23" xfId="38" applyFont="true" applyBorder="true" applyAlignment="true" applyProtection="true">
      <alignment horizontal="center" vertical="bottom" textRotation="0" wrapText="false" indent="0" shrinkToFit="false"/>
      <protection locked="true" hidden="false"/>
    </xf>
    <xf numFmtId="183" fontId="26" fillId="9" borderId="18" xfId="38" applyFont="true" applyBorder="true" applyAlignment="true" applyProtection="true">
      <alignment horizontal="center" vertical="bottom" textRotation="0" wrapText="false" indent="0" shrinkToFit="false"/>
      <protection locked="true" hidden="false"/>
    </xf>
    <xf numFmtId="183" fontId="28" fillId="9" borderId="26" xfId="38" applyFont="true" applyBorder="true" applyAlignment="true" applyProtection="true">
      <alignment horizontal="center" vertical="center" textRotation="0" wrapText="false" indent="0" shrinkToFit="false"/>
      <protection locked="true" hidden="false"/>
    </xf>
    <xf numFmtId="169" fontId="28" fillId="0" borderId="0" xfId="19" applyFont="true" applyBorder="true" applyAlignment="true" applyProtection="true">
      <alignment horizontal="center" vertical="bottom" textRotation="0" wrapText="false" indent="0" shrinkToFit="false"/>
      <protection locked="true" hidden="false"/>
    </xf>
    <xf numFmtId="164" fontId="28" fillId="9" borderId="38" xfId="29" applyFont="true" applyBorder="true" applyAlignment="true" applyProtection="false">
      <alignment horizontal="general" vertical="bottom" textRotation="0" wrapText="false" indent="0" shrinkToFit="false"/>
      <protection locked="true" hidden="false"/>
    </xf>
    <xf numFmtId="164" fontId="28" fillId="9" borderId="21" xfId="29" applyFont="true" applyBorder="true" applyAlignment="true" applyProtection="false">
      <alignment horizontal="general" vertical="bottom" textRotation="0" wrapText="false" indent="0" shrinkToFit="false"/>
      <protection locked="true" hidden="false"/>
    </xf>
    <xf numFmtId="166" fontId="28" fillId="9" borderId="21" xfId="29" applyFont="true" applyBorder="true" applyAlignment="true" applyProtection="false">
      <alignment horizontal="center" vertical="bottom" textRotation="0" wrapText="false" indent="0" shrinkToFit="false"/>
      <protection locked="true" hidden="false"/>
    </xf>
    <xf numFmtId="166" fontId="28" fillId="9" borderId="39" xfId="29" applyFont="true" applyBorder="true" applyAlignment="true" applyProtection="false">
      <alignment horizontal="center" vertical="bottom" textRotation="0" wrapText="false" indent="0" shrinkToFit="false"/>
      <protection locked="true" hidden="false"/>
    </xf>
    <xf numFmtId="166" fontId="26" fillId="9" borderId="18" xfId="29" applyFont="true" applyBorder="true" applyAlignment="true" applyProtection="false">
      <alignment horizontal="center" vertical="bottom" textRotation="0" wrapText="false" indent="0" shrinkToFit="false"/>
      <protection locked="true" hidden="false"/>
    </xf>
    <xf numFmtId="186" fontId="28" fillId="9" borderId="29" xfId="29" applyFont="true" applyBorder="true" applyAlignment="true" applyProtection="false">
      <alignment horizontal="center" vertical="center" textRotation="0" wrapText="false" indent="0" shrinkToFit="false"/>
      <protection locked="true" hidden="false"/>
    </xf>
    <xf numFmtId="166" fontId="28" fillId="0" borderId="0" xfId="25" applyFont="true" applyBorder="true" applyAlignment="true" applyProtection="true">
      <alignment horizontal="center" vertical="center" textRotation="0" wrapText="false" indent="0" shrinkToFit="false"/>
      <protection locked="true" hidden="false"/>
    </xf>
    <xf numFmtId="167" fontId="28" fillId="0" borderId="0" xfId="17" applyFont="true" applyBorder="true" applyAlignment="true" applyProtection="true">
      <alignment horizontal="center" vertical="bottom" textRotation="0" wrapText="false" indent="0" shrinkToFit="false"/>
      <protection locked="true" hidden="false"/>
    </xf>
    <xf numFmtId="166" fontId="28" fillId="0" borderId="0" xfId="25" applyFont="true" applyBorder="true" applyAlignment="true" applyProtection="true">
      <alignment horizontal="center" vertical="center" textRotation="0" wrapText="false" indent="0" shrinkToFit="false"/>
      <protection locked="true" hidden="false"/>
    </xf>
    <xf numFmtId="164" fontId="5" fillId="0" borderId="0" xfId="29" applyFont="true" applyBorder="true" applyAlignment="true" applyProtection="false">
      <alignment horizontal="general" vertical="bottom" textRotation="0" wrapText="false" indent="0" shrinkToFit="false"/>
      <protection locked="true" hidden="false"/>
    </xf>
    <xf numFmtId="164" fontId="28" fillId="0" borderId="0" xfId="29" applyFont="true" applyBorder="true" applyAlignment="true" applyProtection="false">
      <alignment horizontal="general" vertical="bottom" textRotation="0" wrapText="false" indent="0" shrinkToFit="false"/>
      <protection locked="true" hidden="false"/>
    </xf>
    <xf numFmtId="166" fontId="26" fillId="0" borderId="0" xfId="29" applyFont="true" applyBorder="true" applyAlignment="true" applyProtection="false">
      <alignment horizontal="center" vertical="bottom" textRotation="0" wrapText="false" indent="0" shrinkToFit="false"/>
      <protection locked="true" hidden="false"/>
    </xf>
    <xf numFmtId="186" fontId="28" fillId="0" borderId="0" xfId="29" applyFont="true" applyBorder="true" applyAlignment="true" applyProtection="false">
      <alignment horizontal="center" vertical="center" textRotation="0" wrapText="false" indent="0" shrinkToFit="false"/>
      <protection locked="true" hidden="false"/>
    </xf>
    <xf numFmtId="183" fontId="28" fillId="0" borderId="0" xfId="38" applyFont="true" applyBorder="true" applyAlignment="true" applyProtection="true">
      <alignment horizontal="center" vertical="center" textRotation="0" wrapText="false" indent="0" shrinkToFit="false"/>
      <protection locked="true" hidden="false"/>
    </xf>
    <xf numFmtId="164" fontId="5" fillId="0" borderId="0" xfId="29" applyFont="true" applyBorder="true" applyAlignment="true" applyProtection="false">
      <alignment horizontal="general" vertical="bottom" textRotation="0" wrapText="false" indent="0" shrinkToFit="false"/>
      <protection locked="true" hidden="false"/>
    </xf>
    <xf numFmtId="164" fontId="5" fillId="0" borderId="0" xfId="29" applyFont="true" applyBorder="false" applyAlignment="true" applyProtection="false">
      <alignment horizontal="general" vertical="bottom" textRotation="0" wrapText="false" indent="0" shrinkToFit="false"/>
      <protection locked="true" hidden="false"/>
    </xf>
    <xf numFmtId="164" fontId="5" fillId="0" borderId="0" xfId="29" applyFont="true" applyBorder="false" applyAlignment="true" applyProtection="false">
      <alignment horizontal="general" vertical="bottom" textRotation="0" wrapText="false" indent="0" shrinkToFit="false"/>
      <protection locked="true" hidden="false"/>
    </xf>
    <xf numFmtId="186" fontId="28" fillId="9" borderId="30" xfId="29" applyFont="true" applyBorder="true" applyAlignment="true" applyProtection="false">
      <alignment horizontal="center" vertical="center" textRotation="0" wrapText="false" indent="0" shrinkToFit="false"/>
      <protection locked="true" hidden="false"/>
    </xf>
    <xf numFmtId="164" fontId="26" fillId="0" borderId="0" xfId="29" applyFont="true" applyBorder="true" applyAlignment="true" applyProtection="false">
      <alignment horizontal="general" vertical="bottom" textRotation="0" wrapText="false" indent="0" shrinkToFit="false"/>
      <protection locked="true" hidden="false"/>
    </xf>
    <xf numFmtId="164" fontId="28" fillId="0" borderId="0" xfId="29" applyFont="true" applyBorder="true" applyAlignment="true" applyProtection="false">
      <alignment horizontal="center" vertical="bottom" textRotation="0" wrapText="true" indent="0" shrinkToFit="false"/>
      <protection locked="true" hidden="false"/>
    </xf>
    <xf numFmtId="169" fontId="26" fillId="0" borderId="0" xfId="38" applyFont="true" applyBorder="true" applyAlignment="true" applyProtection="true">
      <alignment horizontal="center" vertical="bottom" textRotation="0" wrapText="true" indent="0" shrinkToFit="false"/>
      <protection locked="true" hidden="false"/>
    </xf>
    <xf numFmtId="166" fontId="28" fillId="0" borderId="0" xfId="25" applyFont="true" applyBorder="true" applyAlignment="true" applyProtection="true">
      <alignment horizontal="center" vertical="center" textRotation="0" wrapText="true" indent="0" shrinkToFit="false"/>
      <protection locked="true" hidden="false"/>
    </xf>
    <xf numFmtId="164" fontId="5" fillId="0" borderId="0" xfId="29" applyFont="true" applyBorder="false" applyAlignment="true" applyProtection="false">
      <alignment horizontal="general" vertical="bottom" textRotation="0" wrapText="true" indent="0" shrinkToFit="false"/>
      <protection locked="true" hidden="false"/>
    </xf>
    <xf numFmtId="166" fontId="28" fillId="0" borderId="0" xfId="25" applyFont="true" applyBorder="true" applyAlignment="true" applyProtection="true">
      <alignment horizontal="center" vertical="center" textRotation="0" wrapText="true" indent="0" shrinkToFit="false"/>
      <protection locked="true" hidden="false"/>
    </xf>
    <xf numFmtId="164" fontId="5" fillId="0" borderId="0" xfId="29"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73" fontId="0" fillId="0" borderId="0" xfId="15" applyFont="true" applyBorder="false" applyAlignment="false" applyProtection="false">
      <alignment horizontal="general" vertical="bottom" textRotation="0" wrapText="false" indent="0" shrinkToFit="false"/>
      <protection locked="true" hidden="false"/>
    </xf>
    <xf numFmtId="167" fontId="0" fillId="0" borderId="0" xfId="17" applyFont="true" applyBorder="false" applyAlignment="false" applyProtection="false">
      <alignment horizontal="general" vertical="bottom" textRotation="0" wrapText="false" indent="0" shrinkToFit="false"/>
      <protection locked="true" hidden="false"/>
    </xf>
    <xf numFmtId="164" fontId="36" fillId="0" borderId="17" xfId="29" applyFont="true" applyBorder="true" applyAlignment="true" applyProtection="false">
      <alignment horizontal="center" vertical="bottom" textRotation="0" wrapText="true" indent="0" shrinkToFit="false"/>
      <protection locked="true" hidden="false"/>
    </xf>
    <xf numFmtId="164" fontId="37" fillId="0" borderId="1" xfId="29" applyFont="true" applyBorder="true" applyAlignment="true" applyProtection="false">
      <alignment horizontal="center" vertical="center" textRotation="0" wrapText="true" indent="0" shrinkToFit="false"/>
      <protection locked="true" hidden="false"/>
    </xf>
    <xf numFmtId="164" fontId="5" fillId="0" borderId="1" xfId="29" applyFont="true" applyBorder="true" applyAlignment="true" applyProtection="false">
      <alignment horizontal="center" vertical="center" textRotation="0" wrapText="true" indent="0" shrinkToFit="false"/>
      <protection locked="true" hidden="false"/>
    </xf>
    <xf numFmtId="177" fontId="5" fillId="0" borderId="1" xfId="17" applyFont="true" applyBorder="true" applyAlignment="true" applyProtection="true">
      <alignment horizontal="general" vertical="center" textRotation="0" wrapText="true" indent="0" shrinkToFit="false"/>
      <protection locked="true" hidden="false"/>
    </xf>
    <xf numFmtId="167" fontId="38" fillId="0" borderId="1" xfId="17" applyFont="true" applyBorder="true" applyAlignment="true" applyProtection="true">
      <alignment horizontal="general" vertical="center" textRotation="0" wrapText="true" indent="0" shrinkToFit="false"/>
      <protection locked="true" hidden="false"/>
    </xf>
    <xf numFmtId="164" fontId="0" fillId="0" borderId="40" xfId="0" applyFont="false" applyBorder="true" applyAlignment="true" applyProtection="false">
      <alignment horizontal="general" vertical="bottom" textRotation="0" wrapText="true" indent="0" shrinkToFit="false"/>
      <protection locked="true" hidden="false"/>
    </xf>
    <xf numFmtId="187" fontId="0" fillId="0" borderId="0" xfId="15" applyFont="true" applyBorder="true" applyAlignment="true" applyProtection="true">
      <alignment horizontal="general" vertical="bottom" textRotation="0" wrapText="false" indent="0" shrinkToFit="false"/>
      <protection locked="true" hidden="false"/>
    </xf>
    <xf numFmtId="167" fontId="0" fillId="0" borderId="0" xfId="17" applyFont="true" applyBorder="true" applyAlignment="true" applyProtection="true">
      <alignment horizontal="general" vertical="bottom" textRotation="0" wrapText="false" indent="0" shrinkToFit="false"/>
      <protection locked="true" hidden="false"/>
    </xf>
    <xf numFmtId="167" fontId="0" fillId="0" borderId="41" xfId="17"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25" fillId="0" borderId="1" xfId="52" applyFont="true" applyBorder="true" applyAlignment="true" applyProtection="false">
      <alignment horizontal="center" vertical="center" textRotation="0" wrapText="true" indent="0" shrinkToFit="false"/>
      <protection locked="true" hidden="false"/>
    </xf>
    <xf numFmtId="164" fontId="25" fillId="0" borderId="1" xfId="52" applyFont="true" applyBorder="true" applyAlignment="true" applyProtection="false">
      <alignment horizontal="center" vertical="center" textRotation="0" wrapText="true" indent="0" shrinkToFit="false"/>
      <protection locked="true" hidden="false"/>
    </xf>
    <xf numFmtId="177" fontId="27" fillId="0" borderId="1" xfId="64" applyFont="true" applyBorder="true" applyAlignment="true" applyProtection="true">
      <alignment horizontal="left" vertical="top" textRotation="0" wrapText="true" indent="0" shrinkToFit="false"/>
      <protection locked="true" hidden="false"/>
    </xf>
    <xf numFmtId="177" fontId="27" fillId="0" borderId="14" xfId="64" applyFont="true" applyBorder="true" applyAlignment="true" applyProtection="true">
      <alignment horizontal="center" vertical="top" textRotation="0" wrapText="true" indent="0" shrinkToFit="false"/>
      <protection locked="true" hidden="false"/>
    </xf>
    <xf numFmtId="177" fontId="27" fillId="0" borderId="0" xfId="33" applyFont="true" applyBorder="false" applyAlignment="false" applyProtection="false">
      <alignment horizontal="general" vertical="bottom" textRotation="0" wrapText="false" indent="0" shrinkToFit="false"/>
      <protection locked="true" hidden="false"/>
    </xf>
    <xf numFmtId="177" fontId="27" fillId="0" borderId="1" xfId="64" applyFont="true" applyBorder="true" applyAlignment="true" applyProtection="true">
      <alignment horizontal="center" vertical="center" textRotation="0" wrapText="true" indent="0" shrinkToFit="false"/>
      <protection locked="true" hidden="false"/>
    </xf>
    <xf numFmtId="164" fontId="5" fillId="0" borderId="0" xfId="33" applyFont="true" applyBorder="true" applyAlignment="true" applyProtection="false">
      <alignment horizontal="left" vertical="top" textRotation="0" wrapText="true" indent="0" shrinkToFit="false"/>
      <protection locked="true" hidden="false"/>
    </xf>
    <xf numFmtId="164" fontId="27" fillId="0" borderId="0" xfId="52" applyFont="true" applyBorder="true" applyAlignment="true" applyProtection="false">
      <alignment horizontal="center" vertical="center" textRotation="0" wrapText="true" indent="0" shrinkToFit="false"/>
      <protection locked="true" hidden="false"/>
    </xf>
    <xf numFmtId="164" fontId="27" fillId="0" borderId="0" xfId="52" applyFont="true" applyBorder="true" applyAlignment="true" applyProtection="false">
      <alignment horizontal="center" vertical="bottom" textRotation="0" wrapText="true" indent="0" shrinkToFit="false"/>
      <protection locked="true" hidden="false"/>
    </xf>
    <xf numFmtId="164" fontId="27" fillId="0" borderId="0" xfId="52" applyFont="true" applyBorder="true" applyAlignment="true" applyProtection="false">
      <alignment horizontal="center" vertical="top" textRotation="0" wrapText="true" indent="0" shrinkToFit="false"/>
      <protection locked="true" hidden="false"/>
    </xf>
    <xf numFmtId="164" fontId="37" fillId="13" borderId="1" xfId="30" applyFont="true" applyBorder="true" applyAlignment="true" applyProtection="false">
      <alignment horizontal="center"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false" indent="0" shrinkToFit="false"/>
      <protection locked="true" hidden="false"/>
    </xf>
    <xf numFmtId="164" fontId="27" fillId="0" borderId="1" xfId="34" applyFont="true" applyBorder="true" applyAlignment="true" applyProtection="false">
      <alignment horizontal="center" vertical="center" textRotation="0" wrapText="false" indent="0" shrinkToFit="false"/>
      <protection locked="true" hidden="false"/>
    </xf>
    <xf numFmtId="164" fontId="27" fillId="0" borderId="1" xfId="30" applyFont="true" applyBorder="true" applyAlignment="true" applyProtection="false">
      <alignment horizontal="left" vertical="center" textRotation="0" wrapText="false" indent="0" shrinkToFit="false"/>
      <protection locked="true" hidden="false"/>
    </xf>
    <xf numFmtId="164" fontId="27" fillId="0" borderId="1" xfId="30" applyFont="true" applyBorder="true" applyAlignment="true" applyProtection="false">
      <alignment horizontal="center" vertical="center" textRotation="0" wrapText="false" indent="0" shrinkToFit="false"/>
      <protection locked="true" hidden="false"/>
    </xf>
    <xf numFmtId="180" fontId="27" fillId="0" borderId="1" xfId="33" applyFont="true" applyBorder="true" applyAlignment="true" applyProtection="false">
      <alignment horizontal="center" vertical="center" textRotation="0" wrapText="false" indent="0" shrinkToFit="false"/>
      <protection locked="true" hidden="false"/>
    </xf>
    <xf numFmtId="164" fontId="37" fillId="9" borderId="1" xfId="30" applyFont="true" applyBorder="true" applyAlignment="true" applyProtection="false">
      <alignment horizontal="center" vertical="center" textRotation="0" wrapText="false" indent="0" shrinkToFit="false"/>
      <protection locked="true" hidden="false"/>
    </xf>
    <xf numFmtId="164" fontId="37" fillId="9" borderId="1" xfId="30" applyFont="true" applyBorder="true" applyAlignment="true" applyProtection="false">
      <alignment horizontal="center" vertical="bottom" textRotation="0" wrapText="true" indent="0" shrinkToFit="false"/>
      <protection locked="true" hidden="false"/>
    </xf>
    <xf numFmtId="164" fontId="37" fillId="9" borderId="1" xfId="30" applyFont="true" applyBorder="true" applyAlignment="true" applyProtection="false">
      <alignment horizontal="center" vertical="center" textRotation="0" wrapText="true" indent="0" shrinkToFit="false"/>
      <protection locked="true" hidden="false"/>
    </xf>
    <xf numFmtId="188" fontId="25" fillId="9" borderId="1" xfId="33" applyFont="true" applyBorder="true" applyAlignment="true" applyProtection="false">
      <alignment horizontal="center" vertical="center" textRotation="0" wrapText="false" indent="0" shrinkToFit="false"/>
      <protection locked="true" hidden="false"/>
    </xf>
    <xf numFmtId="164" fontId="25" fillId="9" borderId="1" xfId="33" applyFont="true" applyBorder="true" applyAlignment="true" applyProtection="false">
      <alignment horizontal="center" vertical="center" textRotation="0" wrapText="false" indent="0" shrinkToFit="false"/>
      <protection locked="true" hidden="false"/>
    </xf>
    <xf numFmtId="164" fontId="27" fillId="0" borderId="1" xfId="30" applyFont="true" applyBorder="true" applyAlignment="true" applyProtection="false">
      <alignment horizontal="general" vertical="bottom" textRotation="0" wrapText="true" indent="0" shrinkToFit="false"/>
      <protection locked="true" hidden="false"/>
    </xf>
    <xf numFmtId="164" fontId="27" fillId="0" borderId="1" xfId="53" applyFont="true" applyBorder="true" applyAlignment="true" applyProtection="true">
      <alignment horizontal="center" vertical="bottom" textRotation="0" wrapText="true" indent="0" shrinkToFit="false"/>
      <protection locked="true" hidden="false"/>
    </xf>
    <xf numFmtId="167" fontId="27" fillId="0" borderId="1" xfId="26" applyFont="true" applyBorder="true" applyAlignment="true" applyProtection="true">
      <alignment horizontal="center" vertical="center" textRotation="0" wrapText="false" indent="0" shrinkToFit="false"/>
      <protection locked="true" hidden="false"/>
    </xf>
    <xf numFmtId="180" fontId="5" fillId="0" borderId="1" xfId="27" applyFont="true" applyBorder="true" applyAlignment="true" applyProtection="false">
      <alignment horizontal="center" vertical="center" textRotation="0" wrapText="false" indent="0" shrinkToFit="false"/>
      <protection locked="true" hidden="false"/>
    </xf>
    <xf numFmtId="180" fontId="27" fillId="0" borderId="1" xfId="27" applyFont="true" applyBorder="true" applyAlignment="true" applyProtection="false">
      <alignment horizontal="center" vertical="center" textRotation="0" wrapText="false" indent="0" shrinkToFit="false"/>
      <protection locked="true" hidden="false"/>
    </xf>
    <xf numFmtId="164" fontId="27" fillId="0" borderId="1" xfId="33" applyFont="true" applyBorder="true" applyAlignment="true" applyProtection="false">
      <alignment horizontal="center" vertical="center" textRotation="0" wrapText="false" indent="0" shrinkToFit="false"/>
      <protection locked="true" hidden="false"/>
    </xf>
    <xf numFmtId="164" fontId="27" fillId="0" borderId="0" xfId="33" applyFont="true" applyBorder="false" applyAlignment="true" applyProtection="false">
      <alignment horizontal="general" vertical="bottom" textRotation="0" wrapText="true" indent="0" shrinkToFit="false"/>
      <protection locked="true" hidden="false"/>
    </xf>
    <xf numFmtId="164" fontId="37" fillId="13" borderId="1" xfId="3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27" fillId="0" borderId="2" xfId="34" applyFont="true" applyBorder="true" applyAlignment="true" applyProtection="false">
      <alignment horizontal="center" vertical="center" textRotation="0" wrapText="true" indent="0" shrinkToFit="false"/>
      <protection locked="true" hidden="false"/>
    </xf>
    <xf numFmtId="164" fontId="27" fillId="0" borderId="1" xfId="30" applyFont="true" applyBorder="true" applyAlignment="true" applyProtection="false">
      <alignment horizontal="left" vertical="center" textRotation="0" wrapText="true" indent="0" shrinkToFit="false"/>
      <protection locked="true" hidden="false"/>
    </xf>
    <xf numFmtId="164" fontId="27" fillId="0" borderId="1" xfId="30" applyFont="true" applyBorder="true" applyAlignment="true" applyProtection="false">
      <alignment horizontal="center" vertical="center" textRotation="0" wrapText="true" indent="0" shrinkToFit="false"/>
      <protection locked="true" hidden="false"/>
    </xf>
    <xf numFmtId="180" fontId="27" fillId="0" borderId="1" xfId="33" applyFont="true" applyBorder="true" applyAlignment="true" applyProtection="false">
      <alignment horizontal="center" vertical="center" textRotation="0" wrapText="true" indent="0" shrinkToFit="false"/>
      <protection locked="true" hidden="false"/>
    </xf>
    <xf numFmtId="164" fontId="27" fillId="0" borderId="1" xfId="30" applyFont="true" applyBorder="true" applyAlignment="true" applyProtection="false">
      <alignment horizontal="general" vertical="bottom" textRotation="0" wrapText="false" indent="0" shrinkToFit="false"/>
      <protection locked="true" hidden="false"/>
    </xf>
    <xf numFmtId="164" fontId="27" fillId="0" borderId="1" xfId="53" applyFont="true" applyBorder="true" applyAlignment="true" applyProtection="true">
      <alignment horizontal="general" vertical="bottom" textRotation="0" wrapText="true" indent="0" shrinkToFit="false"/>
      <protection locked="true" hidden="false"/>
    </xf>
    <xf numFmtId="164" fontId="27" fillId="0" borderId="1" xfId="53" applyFont="true" applyBorder="true" applyAlignment="true" applyProtection="true">
      <alignment horizontal="center" vertical="center" textRotation="0" wrapText="true" indent="0" shrinkToFit="false"/>
      <protection locked="true" hidden="false"/>
    </xf>
    <xf numFmtId="189" fontId="27" fillId="0" borderId="1" xfId="53" applyFont="true" applyBorder="true" applyAlignment="true" applyProtection="true">
      <alignment horizontal="center" vertical="center" textRotation="0" wrapText="true" indent="0" shrinkToFit="false"/>
      <protection locked="true" hidden="false"/>
    </xf>
    <xf numFmtId="164" fontId="37" fillId="13" borderId="1" xfId="53" applyFont="true" applyBorder="true" applyAlignment="true" applyProtection="true">
      <alignment horizontal="center" vertical="center" textRotation="0" wrapText="false" indent="0" shrinkToFit="false"/>
      <protection locked="true" hidden="false"/>
    </xf>
    <xf numFmtId="164" fontId="27" fillId="0" borderId="2" xfId="53" applyFont="true" applyBorder="true" applyAlignment="true" applyProtection="true">
      <alignment horizontal="center" vertical="center" textRotation="0" wrapText="true" indent="0" shrinkToFit="false"/>
      <protection locked="true" hidden="false"/>
    </xf>
    <xf numFmtId="164" fontId="27" fillId="0" borderId="1" xfId="53" applyFont="true" applyBorder="true" applyAlignment="true" applyProtection="true">
      <alignment horizontal="general" vertical="center" textRotation="0" wrapText="true" indent="0" shrinkToFit="false"/>
      <protection locked="true" hidden="false"/>
    </xf>
    <xf numFmtId="186" fontId="27" fillId="0" borderId="1" xfId="53" applyFont="true" applyBorder="true" applyAlignment="true" applyProtection="true">
      <alignment horizontal="center" vertical="center" textRotation="0" wrapText="false" indent="0" shrinkToFit="false"/>
      <protection locked="true" hidden="false"/>
    </xf>
    <xf numFmtId="164" fontId="37" fillId="9" borderId="1" xfId="53" applyFont="true" applyBorder="true" applyAlignment="true" applyProtection="true">
      <alignment horizontal="center" vertical="center" textRotation="0" wrapText="true" indent="0" shrinkToFit="false"/>
      <protection locked="true" hidden="false"/>
    </xf>
    <xf numFmtId="164" fontId="37" fillId="9" borderId="1" xfId="53" applyFont="true" applyBorder="true" applyAlignment="true" applyProtection="true">
      <alignment horizontal="center" vertical="bottom" textRotation="0" wrapText="true" indent="0" shrinkToFit="false"/>
      <protection locked="true" hidden="false"/>
    </xf>
    <xf numFmtId="188" fontId="25" fillId="9" borderId="1" xfId="53" applyFont="true" applyBorder="true" applyAlignment="true" applyProtection="true">
      <alignment horizontal="center" vertical="center" textRotation="0" wrapText="false" indent="0" shrinkToFit="false"/>
      <protection locked="true" hidden="false"/>
    </xf>
    <xf numFmtId="164" fontId="25" fillId="9" borderId="1" xfId="53" applyFont="true" applyBorder="true" applyAlignment="true" applyProtection="true">
      <alignment horizontal="center" vertical="center" textRotation="0" wrapText="false" indent="0" shrinkToFit="false"/>
      <protection locked="true" hidden="false"/>
    </xf>
    <xf numFmtId="164" fontId="27" fillId="0" borderId="1" xfId="30" applyFont="true" applyBorder="true" applyAlignment="true" applyProtection="false">
      <alignment horizontal="center" vertical="bottom" textRotation="0" wrapText="true" indent="0" shrinkToFit="false"/>
      <protection locked="true" hidden="false"/>
    </xf>
    <xf numFmtId="164" fontId="27" fillId="0" borderId="0" xfId="73" applyFont="true" applyBorder="true" applyAlignment="true" applyProtection="true">
      <alignment horizontal="general" vertical="bottom" textRotation="0" wrapText="true" indent="0" shrinkToFit="false"/>
      <protection locked="true" hidden="false"/>
    </xf>
    <xf numFmtId="164" fontId="27" fillId="0" borderId="0" xfId="73"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bottom" textRotation="0" wrapText="true" indent="0" shrinkToFit="false"/>
      <protection locked="true" hidden="false"/>
    </xf>
    <xf numFmtId="189" fontId="27" fillId="0" borderId="0" xfId="73" applyFont="true" applyBorder="true" applyAlignment="true" applyProtection="true">
      <alignment horizontal="center" vertical="center" textRotation="0" wrapText="true" indent="0" shrinkToFit="false"/>
      <protection locked="true" hidden="false"/>
    </xf>
    <xf numFmtId="186" fontId="27" fillId="0" borderId="0" xfId="73" applyFont="true" applyBorder="true" applyAlignment="true" applyProtection="true">
      <alignment horizontal="center" vertical="center" textRotation="0" wrapText="false" indent="0" shrinkToFit="false"/>
      <protection locked="true" hidden="false"/>
    </xf>
    <xf numFmtId="164" fontId="27" fillId="0" borderId="1" xfId="53" applyFont="true" applyBorder="true" applyAlignment="true" applyProtection="true">
      <alignment horizontal="general" vertical="center" textRotation="0" wrapText="false" indent="0" shrinkToFit="false"/>
      <protection locked="true" hidden="false"/>
    </xf>
    <xf numFmtId="164" fontId="27" fillId="0" borderId="1" xfId="53" applyFont="true" applyBorder="true" applyAlignment="true" applyProtection="true">
      <alignment horizontal="center" vertical="center" textRotation="0" wrapText="false" indent="0" shrinkToFit="false"/>
      <protection locked="true" hidden="false"/>
    </xf>
    <xf numFmtId="164" fontId="40" fillId="0" borderId="0" xfId="73" applyFont="false" applyBorder="true" applyAlignment="true" applyProtection="true">
      <alignment horizontal="general" vertical="bottom" textRotation="0" wrapText="false" indent="0" shrinkToFit="false"/>
      <protection locked="true" hidden="false"/>
    </xf>
    <xf numFmtId="164" fontId="40" fillId="0" borderId="0" xfId="73" applyFont="false" applyBorder="true" applyAlignment="true" applyProtection="true">
      <alignment horizontal="general" vertical="bottom" textRotation="0" wrapText="true" indent="0" shrinkToFit="false"/>
      <protection locked="true" hidden="false"/>
    </xf>
    <xf numFmtId="171" fontId="5" fillId="0" borderId="0" xfId="53" applyFont="false" applyBorder="true" applyAlignment="false" applyProtection="true">
      <alignment horizontal="general" vertical="bottom" textRotation="0" wrapText="false" indent="0" shrinkToFit="false"/>
      <protection locked="true" hidden="false"/>
    </xf>
    <xf numFmtId="171" fontId="5" fillId="0" borderId="0" xfId="53" applyFont="false" applyBorder="true" applyAlignment="true" applyProtection="true">
      <alignment horizontal="general" vertical="bottom" textRotation="0" wrapText="true" indent="0" shrinkToFit="false"/>
      <protection locked="true" hidden="false"/>
    </xf>
    <xf numFmtId="164" fontId="27" fillId="0" borderId="17" xfId="53" applyFont="true" applyBorder="true" applyAlignment="true" applyProtection="true">
      <alignment horizontal="general" vertical="bottom" textRotation="0" wrapText="true" indent="0" shrinkToFit="false"/>
      <protection locked="true" hidden="false"/>
    </xf>
    <xf numFmtId="164" fontId="27" fillId="0" borderId="18" xfId="53" applyFont="true" applyBorder="true" applyAlignment="true" applyProtection="true">
      <alignment horizontal="general" vertical="center" textRotation="0" wrapText="true" indent="0" shrinkToFit="false"/>
      <protection locked="true" hidden="false"/>
    </xf>
    <xf numFmtId="164" fontId="27" fillId="0" borderId="19" xfId="53" applyFont="true" applyBorder="true" applyAlignment="true" applyProtection="true">
      <alignment horizontal="general" vertical="center" textRotation="0" wrapText="true" indent="0" shrinkToFit="false"/>
      <protection locked="true" hidden="false"/>
    </xf>
    <xf numFmtId="164" fontId="27" fillId="0" borderId="0" xfId="30" applyFont="true" applyBorder="true" applyAlignment="true" applyProtection="false">
      <alignment horizontal="general" vertical="bottom" textRotation="0" wrapText="false" indent="0" shrinkToFit="false"/>
      <protection locked="true" hidden="false"/>
    </xf>
    <xf numFmtId="164" fontId="27" fillId="0" borderId="0" xfId="30" applyFont="true" applyBorder="true" applyAlignment="true" applyProtection="false">
      <alignment horizontal="center" vertical="center" textRotation="0" wrapText="false" indent="0" shrinkToFit="false"/>
      <protection locked="true" hidden="false"/>
    </xf>
    <xf numFmtId="164" fontId="27" fillId="0" borderId="0" xfId="53" applyFont="true" applyBorder="true" applyAlignment="true" applyProtection="true">
      <alignment horizontal="center" vertical="bottom" textRotation="0" wrapText="true" indent="0" shrinkToFit="false"/>
      <protection locked="true" hidden="false"/>
    </xf>
    <xf numFmtId="189" fontId="27" fillId="0" borderId="0" xfId="53" applyFont="true" applyBorder="true" applyAlignment="true" applyProtection="true">
      <alignment horizontal="center" vertical="center" textRotation="0" wrapText="true" indent="0" shrinkToFit="false"/>
      <protection locked="true" hidden="false"/>
    </xf>
    <xf numFmtId="180" fontId="5" fillId="0" borderId="0" xfId="27" applyFont="true" applyBorder="true" applyAlignment="true" applyProtection="false">
      <alignment horizontal="center" vertical="center" textRotation="0" wrapText="false" indent="0" shrinkToFit="false"/>
      <protection locked="true" hidden="false"/>
    </xf>
    <xf numFmtId="186" fontId="27" fillId="0" borderId="0" xfId="53" applyFont="true" applyBorder="true" applyAlignment="true" applyProtection="true">
      <alignment horizontal="center" vertical="center" textRotation="0" wrapText="false" indent="0" shrinkToFit="false"/>
      <protection locked="true" hidden="false"/>
    </xf>
    <xf numFmtId="164" fontId="27" fillId="0" borderId="0" xfId="53" applyFont="true" applyBorder="true" applyAlignment="true" applyProtection="true">
      <alignment horizontal="center" vertical="center" textRotation="0" wrapText="false" indent="0" shrinkToFit="false"/>
      <protection locked="true" hidden="false"/>
    </xf>
    <xf numFmtId="180" fontId="5" fillId="0" borderId="1" xfId="27" applyFont="true" applyBorder="true" applyAlignment="true" applyProtection="false">
      <alignment horizontal="center" vertical="center" textRotation="0" wrapText="false" indent="0" shrinkToFit="false"/>
      <protection locked="true" hidden="false"/>
    </xf>
    <xf numFmtId="164" fontId="27" fillId="0" borderId="0" xfId="30" applyFont="true" applyBorder="true" applyAlignment="true" applyProtection="false">
      <alignment horizontal="center" vertical="bottom" textRotation="0" wrapText="true" indent="0" shrinkToFit="false"/>
      <protection locked="true" hidden="false"/>
    </xf>
    <xf numFmtId="164" fontId="0" fillId="0" borderId="0" xfId="32" applyFont="false" applyBorder="false" applyAlignment="false" applyProtection="false">
      <alignment horizontal="general" vertical="bottom" textRotation="0" wrapText="false" indent="0" shrinkToFit="false"/>
      <protection locked="true" hidden="false"/>
    </xf>
    <xf numFmtId="164" fontId="21" fillId="0" borderId="0" xfId="32" applyFont="true" applyBorder="true" applyAlignment="true" applyProtection="false">
      <alignment horizontal="center" vertical="bottom" textRotation="0" wrapText="false" indent="0" shrinkToFit="false"/>
      <protection locked="true" hidden="false"/>
    </xf>
    <xf numFmtId="164" fontId="21" fillId="0" borderId="0" xfId="32" applyFont="true" applyBorder="false" applyAlignment="true" applyProtection="false">
      <alignment horizontal="center" vertical="bottom" textRotation="0" wrapText="false" indent="0" shrinkToFit="false"/>
      <protection locked="true" hidden="false"/>
    </xf>
    <xf numFmtId="164" fontId="24" fillId="0" borderId="0" xfId="32" applyFont="true" applyBorder="true" applyAlignment="true" applyProtection="false">
      <alignment horizontal="left" vertical="bottom" textRotation="0" wrapText="true" indent="0" shrinkToFit="false"/>
      <protection locked="true" hidden="false"/>
    </xf>
    <xf numFmtId="164" fontId="28" fillId="0" borderId="0" xfId="32" applyFont="true" applyBorder="false" applyAlignment="true" applyProtection="false">
      <alignment horizontal="center" vertical="bottom" textRotation="0" wrapText="false" indent="0" shrinkToFit="false"/>
      <protection locked="true" hidden="false"/>
    </xf>
    <xf numFmtId="164" fontId="28" fillId="0" borderId="2" xfId="32" applyFont="true" applyBorder="true" applyAlignment="true" applyProtection="false">
      <alignment horizontal="center" vertical="bottom" textRotation="0" wrapText="false" indent="0" shrinkToFit="false"/>
      <protection locked="true" hidden="false"/>
    </xf>
    <xf numFmtId="164" fontId="28" fillId="0" borderId="2" xfId="32" applyFont="true" applyBorder="true" applyAlignment="false" applyProtection="false">
      <alignment horizontal="general" vertical="bottom" textRotation="0" wrapText="false" indent="0" shrinkToFit="false"/>
      <protection locked="true" hidden="false"/>
    </xf>
    <xf numFmtId="190" fontId="28" fillId="0" borderId="0" xfId="32" applyFont="true" applyBorder="false" applyAlignment="true" applyProtection="false">
      <alignment horizontal="left" vertical="bottom" textRotation="0" wrapText="false" indent="1" shrinkToFit="false"/>
      <protection locked="true" hidden="false"/>
    </xf>
    <xf numFmtId="169" fontId="28" fillId="0" borderId="0" xfId="32" applyFont="true" applyBorder="false" applyAlignment="false" applyProtection="false">
      <alignment horizontal="general" vertical="bottom" textRotation="0" wrapText="false" indent="0" shrinkToFit="false"/>
      <protection locked="true" hidden="false"/>
    </xf>
    <xf numFmtId="164" fontId="26" fillId="5" borderId="2" xfId="32" applyFont="true" applyBorder="true" applyAlignment="true" applyProtection="false">
      <alignment horizontal="center" vertical="center" textRotation="0" wrapText="false" indent="0" shrinkToFit="false"/>
      <protection locked="true" hidden="false"/>
    </xf>
    <xf numFmtId="164" fontId="26" fillId="5" borderId="2" xfId="32" applyFont="true" applyBorder="true" applyAlignment="true" applyProtection="false">
      <alignment horizontal="center" vertical="center" textRotation="0" wrapText="true" indent="0" shrinkToFit="false"/>
      <protection locked="true" hidden="false"/>
    </xf>
    <xf numFmtId="164" fontId="28" fillId="0" borderId="2" xfId="32" applyFont="true" applyBorder="true" applyAlignment="true" applyProtection="false">
      <alignment horizontal="right" vertical="bottom" textRotation="0" wrapText="false" indent="0" shrinkToFit="false"/>
      <protection locked="true" hidden="false"/>
    </xf>
    <xf numFmtId="183" fontId="28" fillId="0" borderId="2" xfId="32" applyFont="true" applyBorder="true" applyAlignment="true" applyProtection="false">
      <alignment horizontal="center" vertical="bottom" textRotation="0" wrapText="false" indent="0" shrinkToFit="false"/>
      <protection locked="true" hidden="false"/>
    </xf>
    <xf numFmtId="164" fontId="28" fillId="0" borderId="0" xfId="32" applyFont="true" applyBorder="false" applyAlignment="false" applyProtection="false">
      <alignment horizontal="general" vertical="bottom" textRotation="0" wrapText="false" indent="0" shrinkToFit="false"/>
      <protection locked="true" hidden="false"/>
    </xf>
    <xf numFmtId="183" fontId="28" fillId="0" borderId="0" xfId="32" applyFont="true" applyBorder="false" applyAlignment="true" applyProtection="false">
      <alignment horizontal="left" vertical="bottom" textRotation="0" wrapText="false" indent="0" shrinkToFit="false"/>
      <protection locked="true" hidden="false"/>
    </xf>
    <xf numFmtId="164" fontId="41" fillId="14" borderId="2" xfId="32" applyFont="true" applyBorder="true" applyAlignment="true" applyProtection="false">
      <alignment horizontal="right" vertical="bottom" textRotation="0" wrapText="false" indent="0" shrinkToFit="false"/>
      <protection locked="true" hidden="false"/>
    </xf>
    <xf numFmtId="191" fontId="28" fillId="14" borderId="2" xfId="32" applyFont="true" applyBorder="true" applyAlignment="true" applyProtection="false">
      <alignment horizontal="center" vertical="bottom" textRotation="0" wrapText="false" indent="0" shrinkToFit="false"/>
      <protection locked="true" hidden="false"/>
    </xf>
    <xf numFmtId="192" fontId="28" fillId="14" borderId="2" xfId="32" applyFont="true" applyBorder="true" applyAlignment="true" applyProtection="false">
      <alignment horizontal="center" vertical="bottom" textRotation="0" wrapText="false" indent="0" shrinkToFit="false"/>
      <protection locked="true" hidden="false"/>
    </xf>
    <xf numFmtId="193" fontId="28" fillId="14" borderId="2" xfId="32" applyFont="true" applyBorder="true" applyAlignment="true" applyProtection="false">
      <alignment horizontal="center" vertical="bottom" textRotation="0" wrapText="false" indent="0" shrinkToFit="false"/>
      <protection locked="true" hidden="false"/>
    </xf>
    <xf numFmtId="183" fontId="28" fillId="0" borderId="0" xfId="32" applyFont="true" applyBorder="false" applyAlignment="false" applyProtection="false">
      <alignment horizontal="general" vertical="bottom" textRotation="0" wrapText="false" indent="0" shrinkToFit="false"/>
      <protection locked="true" hidden="false"/>
    </xf>
    <xf numFmtId="164" fontId="26" fillId="5" borderId="2" xfId="32" applyFont="true" applyBorder="true" applyAlignment="true" applyProtection="false">
      <alignment horizontal="right" vertical="bottom" textRotation="0" wrapText="false" indent="0" shrinkToFit="false"/>
      <protection locked="true" hidden="false"/>
    </xf>
    <xf numFmtId="194" fontId="28" fillId="5" borderId="2" xfId="32" applyFont="true" applyBorder="true" applyAlignment="true" applyProtection="false">
      <alignment horizontal="center" vertical="bottom" textRotation="0" wrapText="false" indent="0" shrinkToFit="false"/>
      <protection locked="true" hidden="false"/>
    </xf>
    <xf numFmtId="194" fontId="42" fillId="5" borderId="2" xfId="32" applyFont="true" applyBorder="true" applyAlignment="true" applyProtection="false">
      <alignment horizontal="center" vertical="bottom" textRotation="0" wrapText="false" indent="0" shrinkToFit="false"/>
      <protection locked="true" hidden="false"/>
    </xf>
    <xf numFmtId="195" fontId="21" fillId="0" borderId="0" xfId="32" applyFont="true" applyBorder="false" applyAlignment="true" applyProtection="false">
      <alignment horizontal="center" vertical="bottom" textRotation="0" wrapText="false" indent="0" shrinkToFit="false"/>
      <protection locked="true" hidden="false"/>
    </xf>
    <xf numFmtId="183" fontId="28" fillId="0" borderId="2" xfId="32" applyFont="true" applyBorder="true" applyAlignment="false" applyProtection="false">
      <alignment horizontal="general" vertical="bottom" textRotation="0" wrapText="false" indent="0" shrinkToFit="false"/>
      <protection locked="true" hidden="false"/>
    </xf>
    <xf numFmtId="164" fontId="28" fillId="0" borderId="0" xfId="32" applyFont="true" applyBorder="true" applyAlignment="true" applyProtection="false">
      <alignment horizontal="center" vertical="bottom" textRotation="0" wrapText="false" indent="0" shrinkToFit="false"/>
      <protection locked="true" hidden="false"/>
    </xf>
    <xf numFmtId="183" fontId="28" fillId="0" borderId="0" xfId="32" applyFont="true" applyBorder="true" applyAlignment="false" applyProtection="false">
      <alignment horizontal="general" vertical="bottom" textRotation="0" wrapText="false" indent="0" shrinkToFit="false"/>
      <protection locked="true" hidden="false"/>
    </xf>
    <xf numFmtId="164" fontId="43" fillId="0" borderId="0" xfId="32" applyFont="true" applyBorder="true" applyAlignment="true" applyProtection="false">
      <alignment horizontal="left" vertical="bottom" textRotation="0" wrapText="true" indent="1"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0" fillId="0" borderId="38"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39" xfId="0" applyFont="false" applyBorder="true" applyAlignment="false" applyProtection="false">
      <alignment horizontal="general" vertical="bottom" textRotation="0" wrapText="false" indent="0" shrinkToFit="false"/>
      <protection locked="true" hidden="false"/>
    </xf>
    <xf numFmtId="164" fontId="22" fillId="0" borderId="14" xfId="29" applyFont="true" applyBorder="true" applyAlignment="true" applyProtection="false">
      <alignment horizontal="center" vertical="center" textRotation="0" wrapText="true" indent="0" shrinkToFit="false"/>
      <protection locked="true" hidden="false"/>
    </xf>
    <xf numFmtId="164" fontId="22" fillId="0" borderId="1" xfId="29" applyFont="true" applyBorder="true" applyAlignment="true" applyProtection="false">
      <alignment horizontal="center" vertical="center" textRotation="0" wrapText="true" indent="0" shrinkToFit="false"/>
      <protection locked="true" hidden="false"/>
    </xf>
    <xf numFmtId="164" fontId="24" fillId="0" borderId="22" xfId="29" applyFont="true" applyBorder="true" applyAlignment="true" applyProtection="false">
      <alignment horizontal="left" vertical="center" textRotation="0" wrapText="true" indent="0" shrinkToFit="false"/>
      <protection locked="true" hidden="false"/>
    </xf>
    <xf numFmtId="177" fontId="46" fillId="0" borderId="1" xfId="15" applyFont="true" applyBorder="true" applyAlignment="true" applyProtection="true">
      <alignment horizontal="center" vertical="center" textRotation="0" wrapText="false" indent="0" shrinkToFit="false"/>
      <protection locked="true" hidden="false"/>
    </xf>
    <xf numFmtId="164" fontId="5" fillId="0" borderId="0" xfId="29" applyFont="true" applyBorder="false" applyAlignment="true" applyProtection="false">
      <alignment horizontal="general" vertical="center" textRotation="0" wrapText="false" indent="0" shrinkToFit="false"/>
      <protection locked="true" hidden="false"/>
    </xf>
    <xf numFmtId="165" fontId="24" fillId="0" borderId="14" xfId="29" applyFont="true" applyBorder="true" applyAlignment="true" applyProtection="false">
      <alignment horizontal="center" vertical="center" textRotation="0" wrapText="false" indent="0" shrinkToFit="false"/>
      <protection locked="true" hidden="false"/>
    </xf>
    <xf numFmtId="166" fontId="5" fillId="0" borderId="0" xfId="29" applyFont="true" applyBorder="false" applyAlignment="true" applyProtection="false">
      <alignment horizontal="general" vertical="center" textRotation="0" wrapText="false" indent="0" shrinkToFit="false"/>
      <protection locked="true" hidden="false"/>
    </xf>
    <xf numFmtId="167" fontId="5" fillId="0" borderId="0" xfId="29" applyFont="true" applyBorder="false" applyAlignment="true" applyProtection="false">
      <alignment horizontal="general" vertical="center" textRotation="0" wrapText="false" indent="0" shrinkToFit="false"/>
      <protection locked="true" hidden="false"/>
    </xf>
    <xf numFmtId="164" fontId="25" fillId="0" borderId="1" xfId="29" applyFont="true" applyBorder="true" applyAlignment="true" applyProtection="false">
      <alignment horizontal="center" vertical="center" textRotation="0" wrapText="false" indent="0" shrinkToFit="false"/>
      <protection locked="true" hidden="false"/>
    </xf>
    <xf numFmtId="164" fontId="25" fillId="0" borderId="1" xfId="29" applyFont="true" applyBorder="true" applyAlignment="true" applyProtection="false">
      <alignment horizontal="center" vertical="center" textRotation="0" wrapText="true" indent="0" shrinkToFit="false"/>
      <protection locked="true" hidden="false"/>
    </xf>
    <xf numFmtId="165" fontId="25" fillId="0" borderId="1" xfId="29" applyFont="true" applyBorder="true" applyAlignment="true" applyProtection="false">
      <alignment horizontal="center" vertical="center" textRotation="0" wrapText="false" indent="0" shrinkToFit="false"/>
      <protection locked="true" hidden="false"/>
    </xf>
    <xf numFmtId="167" fontId="5" fillId="0" borderId="0" xfId="17" applyFont="tru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81" fontId="27" fillId="0" borderId="1" xfId="0" applyFont="true" applyBorder="true" applyAlignment="true" applyProtection="false">
      <alignment horizontal="center" vertical="center" textRotation="0" wrapText="true" indent="0" shrinkToFit="false"/>
      <protection locked="true" hidden="false"/>
    </xf>
    <xf numFmtId="180" fontId="27" fillId="0" borderId="1" xfId="0" applyFont="true" applyBorder="true" applyAlignment="true" applyProtection="false">
      <alignment horizontal="center" vertical="center" textRotation="0" wrapText="true" indent="0" shrinkToFit="false"/>
      <protection locked="true" hidden="false"/>
    </xf>
    <xf numFmtId="183" fontId="5" fillId="0" borderId="1" xfId="19" applyFont="true" applyBorder="true" applyAlignment="true" applyProtection="true">
      <alignment horizontal="center" vertical="center" textRotation="0" wrapText="true" indent="0" shrinkToFit="false"/>
      <protection locked="true" hidden="false"/>
    </xf>
    <xf numFmtId="164" fontId="5" fillId="0" borderId="0" xfId="29" applyFont="true" applyBorder="false" applyAlignment="true" applyProtection="false">
      <alignment horizontal="general" vertical="center" textRotation="0" wrapText="true" indent="0" shrinkToFit="false"/>
      <protection locked="true" hidden="false"/>
    </xf>
    <xf numFmtId="164" fontId="5" fillId="0" borderId="0" xfId="29" applyFont="true" applyBorder="false" applyAlignment="true" applyProtection="false">
      <alignment horizontal="general" vertical="center" textRotation="0" wrapText="false" indent="0" shrinkToFit="false"/>
      <protection locked="true" hidden="false"/>
    </xf>
    <xf numFmtId="164" fontId="5" fillId="0" borderId="1" xfId="29" applyFont="true" applyBorder="true" applyAlignment="true" applyProtection="false">
      <alignment horizontal="left" vertical="center" textRotation="0" wrapText="true" indent="0" shrinkToFit="false"/>
      <protection locked="true" hidden="false"/>
    </xf>
    <xf numFmtId="164" fontId="5" fillId="0" borderId="1" xfId="29"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7" fontId="0" fillId="0" borderId="0" xfId="0" applyFont="true" applyBorder="false" applyAlignment="true" applyProtection="false">
      <alignment horizontal="center" vertical="bottom" textRotation="0" wrapText="false" indent="0" shrinkToFit="false"/>
      <protection locked="true" hidden="false"/>
    </xf>
    <xf numFmtId="169" fontId="0" fillId="0" borderId="0" xfId="19"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7" fillId="15" borderId="0" xfId="0" applyFont="true" applyBorder="false" applyAlignment="true" applyProtection="false">
      <alignment horizontal="left" vertical="center" textRotation="0" wrapText="false" indent="0" shrinkToFit="false"/>
      <protection locked="true" hidden="false"/>
    </xf>
    <xf numFmtId="164" fontId="9" fillId="15" borderId="0" xfId="0" applyFont="true" applyBorder="false" applyAlignment="true" applyProtection="false">
      <alignment horizontal="left" vertical="center" textRotation="0" wrapText="true" indent="0" shrinkToFit="false"/>
      <protection locked="true" hidden="false"/>
    </xf>
    <xf numFmtId="164" fontId="9" fillId="15" borderId="0" xfId="0" applyFont="true" applyBorder="false" applyAlignment="true" applyProtection="false">
      <alignment horizontal="center" vertical="center" textRotation="0" wrapText="false" indent="0" shrinkToFit="false"/>
      <protection locked="true" hidden="false"/>
    </xf>
    <xf numFmtId="167" fontId="9" fillId="15" borderId="0" xfId="0" applyFont="true" applyBorder="false" applyAlignment="true" applyProtection="false">
      <alignment horizontal="center" vertical="center" textRotation="0" wrapText="false" indent="0" shrinkToFit="false"/>
      <protection locked="true" hidden="false"/>
    </xf>
    <xf numFmtId="183" fontId="9" fillId="15" borderId="0" xfId="19" applyFont="true" applyBorder="true" applyAlignment="true" applyProtection="true">
      <alignment horizontal="center" vertical="center" textRotation="0" wrapText="false" indent="0" shrinkToFit="false"/>
      <protection locked="true" hidden="false"/>
    </xf>
    <xf numFmtId="164" fontId="9" fillId="15" borderId="0" xfId="0" applyFont="true" applyBorder="false" applyAlignment="true" applyProtection="false">
      <alignment horizontal="left" vertical="center" textRotation="0" wrapText="false" indent="0" shrinkToFit="false"/>
      <protection locked="true" hidden="false"/>
    </xf>
    <xf numFmtId="164" fontId="48" fillId="6" borderId="14" xfId="0" applyFont="true" applyBorder="true" applyAlignment="true" applyProtection="false">
      <alignment horizontal="left" vertical="center" textRotation="0" wrapText="false" indent="0" shrinkToFit="false"/>
      <protection locked="true" hidden="false"/>
    </xf>
    <xf numFmtId="164" fontId="48" fillId="6" borderId="14" xfId="0" applyFont="true" applyBorder="true" applyAlignment="true" applyProtection="false">
      <alignment horizontal="left" vertical="center" textRotation="0" wrapText="true" indent="0" shrinkToFit="false"/>
      <protection locked="true" hidden="false"/>
    </xf>
    <xf numFmtId="164" fontId="48" fillId="6" borderId="14" xfId="0" applyFont="true" applyBorder="true" applyAlignment="true" applyProtection="false">
      <alignment horizontal="center" vertical="center" textRotation="0" wrapText="false" indent="0" shrinkToFit="false"/>
      <protection locked="true" hidden="false"/>
    </xf>
    <xf numFmtId="167" fontId="48" fillId="6" borderId="14" xfId="0" applyFont="true" applyBorder="true" applyAlignment="true" applyProtection="false">
      <alignment horizontal="center" vertical="center" textRotation="0" wrapText="false" indent="0" shrinkToFit="false"/>
      <protection locked="true" hidden="false"/>
    </xf>
    <xf numFmtId="164" fontId="49" fillId="0" borderId="1" xfId="0" applyFont="true" applyBorder="true" applyAlignment="true" applyProtection="false">
      <alignment horizontal="left" vertical="center" textRotation="0" wrapText="false" indent="0" shrinkToFit="false"/>
      <protection locked="true" hidden="false"/>
    </xf>
    <xf numFmtId="167" fontId="49" fillId="0" borderId="1" xfId="17" applyFont="true" applyBorder="true" applyAlignment="true" applyProtection="true">
      <alignment horizontal="left" vertical="center" textRotation="0" wrapText="false" indent="0" shrinkToFit="false"/>
      <protection locked="true" hidden="false"/>
    </xf>
    <xf numFmtId="167" fontId="50" fillId="0" borderId="1" xfId="17" applyFont="true" applyBorder="true" applyAlignment="true" applyProtection="true">
      <alignment horizontal="left" vertical="center" textRotation="0" wrapText="false" indent="0" shrinkToFit="false"/>
      <protection locked="true" hidden="false"/>
    </xf>
    <xf numFmtId="183" fontId="50" fillId="0" borderId="1" xfId="19" applyFont="true" applyBorder="true" applyAlignment="true" applyProtection="true">
      <alignment horizontal="center" vertical="center" textRotation="0" wrapText="false" indent="0" shrinkToFit="false"/>
      <protection locked="true" hidden="false"/>
    </xf>
    <xf numFmtId="165" fontId="49" fillId="0" borderId="1" xfId="0" applyFont="true" applyBorder="true" applyAlignment="true" applyProtection="false">
      <alignment horizontal="left" vertical="center" textRotation="0" wrapText="false" indent="0" shrinkToFit="false"/>
      <protection locked="true" hidden="false"/>
    </xf>
    <xf numFmtId="164" fontId="49" fillId="0" borderId="1" xfId="0" applyFont="true" applyBorder="true" applyAlignment="true" applyProtection="false">
      <alignment horizontal="left" vertical="center" textRotation="0" wrapText="false" indent="0" shrinkToFit="false"/>
      <protection locked="true" hidden="false"/>
    </xf>
    <xf numFmtId="165" fontId="49" fillId="0" borderId="1" xfId="0" applyFont="true" applyBorder="true" applyAlignment="true" applyProtection="false">
      <alignment horizontal="left" vertical="center" textRotation="0" wrapText="false" indent="0" shrinkToFit="false"/>
      <protection locked="true" hidden="false"/>
    </xf>
    <xf numFmtId="164" fontId="51" fillId="0" borderId="1" xfId="0" applyFont="true" applyBorder="true" applyAlignment="true" applyProtection="false">
      <alignment horizontal="left" vertical="center" textRotation="0" wrapText="false" indent="0" shrinkToFit="false"/>
      <protection locked="true" hidden="false"/>
    </xf>
    <xf numFmtId="167" fontId="9" fillId="0" borderId="0" xfId="0" applyFont="true" applyBorder="false" applyAlignment="fals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OMUM" xfId="20" builtinId="53" customBuiltin="true"/>
    <cellStyle name="COMUM 2" xfId="21" builtinId="53" customBuiltin="true"/>
    <cellStyle name="Heading 1" xfId="22" builtinId="53" customBuiltin="true"/>
    <cellStyle name="Heading1 1" xfId="23" builtinId="53" customBuiltin="true"/>
    <cellStyle name="Hiperlink 2" xfId="24" builtinId="53" customBuiltin="true"/>
    <cellStyle name="Moeda 2" xfId="25" builtinId="53" customBuiltin="true"/>
    <cellStyle name="Moeda 2 2" xfId="26" builtinId="53" customBuiltin="true"/>
    <cellStyle name="Moeda 3" xfId="27" builtinId="53" customBuiltin="true"/>
    <cellStyle name="Moeda 4" xfId="28" builtinId="53" customBuiltin="true"/>
    <cellStyle name="Normal 2" xfId="29" builtinId="53" customBuiltin="true"/>
    <cellStyle name="Normal 2 2" xfId="30" builtinId="53" customBuiltin="true"/>
    <cellStyle name="Normal 2 25" xfId="31" builtinId="53" customBuiltin="true"/>
    <cellStyle name="Normal 2 3" xfId="32" builtinId="53" customBuiltin="true"/>
    <cellStyle name="Normal 3" xfId="33" builtinId="53" customBuiltin="true"/>
    <cellStyle name="Normal 4" xfId="34" builtinId="53" customBuiltin="true"/>
    <cellStyle name="Normal 5" xfId="35" builtinId="53" customBuiltin="true"/>
    <cellStyle name="Normal 6" xfId="36" builtinId="53" customBuiltin="true"/>
    <cellStyle name="Normal 7" xfId="37" builtinId="53" customBuiltin="true"/>
    <cellStyle name="Porcentagem 2" xfId="38" builtinId="53" customBuiltin="true"/>
    <cellStyle name="Porcentagem 3 2" xfId="39" builtinId="53" customBuiltin="true"/>
    <cellStyle name="Porcentagem 3 2 2" xfId="40" builtinId="53" customBuiltin="true"/>
    <cellStyle name="Result 1" xfId="41" builtinId="53" customBuiltin="true"/>
    <cellStyle name="Result2 1" xfId="42" builtinId="53" customBuiltin="true"/>
    <cellStyle name="Sem título1" xfId="43" builtinId="53" customBuiltin="true"/>
    <cellStyle name="Sem título1 2" xfId="44" builtinId="53" customBuiltin="true"/>
    <cellStyle name="Sem título2" xfId="45" builtinId="53" customBuiltin="true"/>
    <cellStyle name="Sem título2 2" xfId="46" builtinId="53" customBuiltin="true"/>
    <cellStyle name="Sem título3" xfId="47" builtinId="53" customBuiltin="true"/>
    <cellStyle name="Sem título4" xfId="48" builtinId="53" customBuiltin="true"/>
    <cellStyle name="Sem título5" xfId="49" builtinId="53" customBuiltin="true"/>
    <cellStyle name="Sem título6" xfId="50" builtinId="53" customBuiltin="true"/>
    <cellStyle name="Sem título7" xfId="51" builtinId="53" customBuiltin="true"/>
    <cellStyle name="Texto Explicativo 2" xfId="52" builtinId="53" customBuiltin="true"/>
    <cellStyle name="Texto Explicativo 3" xfId="53" builtinId="53" customBuiltin="true"/>
    <cellStyle name="Titulo" xfId="54" builtinId="53" customBuiltin="true"/>
    <cellStyle name="Titulo 2" xfId="55" builtinId="53" customBuiltin="true"/>
    <cellStyle name="Titulo-Volare" xfId="56" builtinId="53" customBuiltin="true"/>
    <cellStyle name="Titulo-Volare 2" xfId="57" builtinId="53" customBuiltin="true"/>
    <cellStyle name="Título 1 1" xfId="58" builtinId="53" customBuiltin="true"/>
    <cellStyle name="Título 1 1 1" xfId="59" builtinId="53" customBuiltin="true"/>
    <cellStyle name="Título 1 1 1 1" xfId="60" builtinId="53" customBuiltin="true"/>
    <cellStyle name="Título 1 1 1 1 2" xfId="61" builtinId="53" customBuiltin="true"/>
    <cellStyle name="Título 1 1 1 2" xfId="62" builtinId="53" customBuiltin="true"/>
    <cellStyle name="Título 1 1 2" xfId="63" builtinId="53" customBuiltin="true"/>
    <cellStyle name="Vírgula 2" xfId="64" builtinId="53" customBuiltin="true"/>
    <cellStyle name="Vírgula 2 2" xfId="65" builtinId="53" customBuiltin="true"/>
    <cellStyle name="Vírgula 3" xfId="66" builtinId="53" customBuiltin="true"/>
    <cellStyle name="Vírgula 3 2" xfId="67" builtinId="53" customBuiltin="true"/>
    <cellStyle name="Vírgula 4" xfId="68" builtinId="53" customBuiltin="true"/>
    <cellStyle name="Vírgula 5" xfId="69" builtinId="53" customBuiltin="true"/>
    <cellStyle name="Vírgula 5 2" xfId="70" builtinId="53" customBuiltin="true"/>
    <cellStyle name="Vírgula 6" xfId="71" builtinId="53" customBuiltin="true"/>
    <cellStyle name="Vírgula 7" xfId="72" builtinId="53" customBuiltin="true"/>
    <cellStyle name="Excel Built-in Explanatory Text" xfId="73" builtinId="53" customBuiltin="true"/>
  </cellStyles>
  <dxfs count="95">
    <dxf>
      <font>
        <b val="true"/>
        <sz val="11"/>
        <color rgb="FF000000"/>
        <name val="Calibri"/>
        <family val="2"/>
        <charset val="1"/>
      </font>
      <fill>
        <patternFill>
          <bgColor rgb="FFD9D9D9"/>
        </patternFill>
      </fill>
    </dxf>
    <dxf>
      <font>
        <b val="true"/>
        <sz val="11"/>
        <color rgb="FF000000"/>
        <name val="Calibri"/>
        <family val="2"/>
        <charset val="1"/>
      </font>
      <fill>
        <patternFill>
          <bgColor rgb="FFD9D9D9"/>
        </patternFill>
      </fill>
    </dxf>
    <dxf>
      <font>
        <b val="true"/>
        <sz val="11"/>
        <color rgb="FF000000"/>
        <name val="Calibri"/>
        <family val="2"/>
        <charset val="1"/>
      </font>
      <fill>
        <patternFill>
          <bgColor rgb="FFD9D9D9"/>
        </patternFill>
      </fill>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sz val="11"/>
        <color rgb="FFFFFFFF"/>
        <name val="Calibri"/>
        <family val="2"/>
        <charset val="1"/>
      </font>
    </dxf>
    <dxf>
      <font>
        <b val="true"/>
        <sz val="11"/>
        <color rgb="FF000000"/>
        <name val="Calibri"/>
        <family val="2"/>
        <charset val="1"/>
      </font>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E6E6E6"/>
      <rgbColor rgb="FFE6E6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CCCC"/>
      <rgbColor rgb="FFD9D9D9"/>
      <rgbColor rgb="FFFFFF99"/>
      <rgbColor rgb="FF93CDDD"/>
      <rgbColor rgb="FFFF99CC"/>
      <rgbColor rgb="FFBFBFBF"/>
      <rgbColor rgb="FFFAC090"/>
      <rgbColor rgb="FF3366FF"/>
      <rgbColor rgb="FF33CCCC"/>
      <rgbColor rgb="FF99CC00"/>
      <rgbColor rgb="FFFFCC00"/>
      <rgbColor rgb="FFFF9900"/>
      <rgbColor rgb="FFE46C0A"/>
      <rgbColor rgb="FF666699"/>
      <rgbColor rgb="FFB3B3B3"/>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5.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712800</xdr:colOff>
      <xdr:row>1</xdr:row>
      <xdr:rowOff>48240</xdr:rowOff>
    </xdr:from>
    <xdr:to>
      <xdr:col>5</xdr:col>
      <xdr:colOff>569520</xdr:colOff>
      <xdr:row>1</xdr:row>
      <xdr:rowOff>621720</xdr:rowOff>
    </xdr:to>
    <xdr:pic>
      <xdr:nvPicPr>
        <xdr:cNvPr id="0" name="Imagem 1" descr=""/>
        <xdr:cNvPicPr/>
      </xdr:nvPicPr>
      <xdr:blipFill>
        <a:blip r:embed="rId1"/>
        <a:stretch/>
      </xdr:blipFill>
      <xdr:spPr>
        <a:xfrm>
          <a:off x="3972600" y="238680"/>
          <a:ext cx="609480" cy="5734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108720</xdr:colOff>
      <xdr:row>240</xdr:row>
      <xdr:rowOff>18360</xdr:rowOff>
    </xdr:from>
    <xdr:to>
      <xdr:col>9</xdr:col>
      <xdr:colOff>947160</xdr:colOff>
      <xdr:row>253</xdr:row>
      <xdr:rowOff>66960</xdr:rowOff>
    </xdr:to>
    <xdr:sp>
      <xdr:nvSpPr>
        <xdr:cNvPr id="1" name="CustomShape 1"/>
        <xdr:cNvSpPr/>
      </xdr:nvSpPr>
      <xdr:spPr>
        <a:xfrm>
          <a:off x="108720" y="48386160"/>
          <a:ext cx="12918960" cy="2342160"/>
        </a:xfrm>
        <a:prstGeom prst="rect">
          <a:avLst/>
        </a:prstGeom>
        <a:noFill/>
        <a:ln w="9360">
          <a:noFill/>
        </a:ln>
      </xdr:spPr>
      <xdr:style>
        <a:lnRef idx="0"/>
        <a:fillRef idx="0"/>
        <a:effectRef idx="0"/>
        <a:fontRef idx="minor"/>
      </xdr:style>
      <xdr:txBody>
        <a:bodyPr lIns="90000" rIns="90000" tIns="45000" bIns="45000"/>
        <a:p>
          <a:pPr algn="just">
            <a:lnSpc>
              <a:spcPct val="100000"/>
            </a:lnSpc>
          </a:pPr>
          <a:r>
            <a:rPr b="1" lang="pt-BR" sz="1000" strike="noStrike">
              <a:solidFill>
                <a:srgbClr val="000000"/>
              </a:solidFill>
              <a:latin typeface="Arial"/>
            </a:rPr>
            <a:t>NOTAS</a:t>
          </a:r>
          <a:endParaRPr/>
        </a:p>
        <a:p>
          <a:pPr algn="just">
            <a:lnSpc>
              <a:spcPct val="150000"/>
            </a:lnSpc>
          </a:pPr>
          <a:r>
            <a:rPr lang="pt-BR" sz="1000" strike="noStrike">
              <a:solidFill>
                <a:srgbClr val="000000"/>
              </a:solidFill>
              <a:latin typeface="Arial"/>
            </a:rPr>
            <a:t>1 - O local deverá  ser vistoriado previamente, para a constatação de peculiaridades dos serviços e programação da execução dos mesmos, devendo esta, ser apresentada também previamente. </a:t>
          </a:r>
          <a:endParaRPr/>
        </a:p>
        <a:p>
          <a:pPr algn="just">
            <a:lnSpc>
              <a:spcPct val="150000"/>
            </a:lnSpc>
          </a:pPr>
          <a:r>
            <a:rPr lang="pt-BR" sz="1000" strike="noStrike">
              <a:solidFill>
                <a:srgbClr val="000000"/>
              </a:solidFill>
              <a:latin typeface="Arial"/>
            </a:rPr>
            <a:t>2 - O local de execução dos serviços deverá ser suficientemente protegido (equipamentos, utensílios, mobiliários, etc.). Todas as partes afetadas deverão ser inteiramente recompostas. </a:t>
          </a:r>
          <a:endParaRPr/>
        </a:p>
        <a:p>
          <a:pPr algn="just">
            <a:lnSpc>
              <a:spcPct val="150000"/>
            </a:lnSpc>
          </a:pPr>
          <a:r>
            <a:rPr lang="pt-BR" sz="1000" strike="noStrike">
              <a:solidFill>
                <a:srgbClr val="000000"/>
              </a:solidFill>
              <a:latin typeface="Arial"/>
            </a:rPr>
            <a:t>3 - Os quantitativos e os custos desta planilha orçamentária estão compatíveis com os quantitativos do Projeto Básico / Executivo</a:t>
          </a:r>
          <a:endParaRPr/>
        </a:p>
        <a:p>
          <a:pPr algn="just">
            <a:lnSpc>
              <a:spcPct val="150000"/>
            </a:lnSpc>
          </a:pPr>
          <a:r>
            <a:rPr lang="pt-BR" sz="1000" strike="noStrike">
              <a:solidFill>
                <a:srgbClr val="000000"/>
              </a:solidFill>
              <a:latin typeface="Arial"/>
            </a:rPr>
            <a:t>4 - Prazo provável de execução de até </a:t>
          </a:r>
          <a:r>
            <a:rPr b="1" lang="pt-BR" sz="1000" strike="noStrike">
              <a:solidFill>
                <a:srgbClr val="000000"/>
              </a:solidFill>
              <a:latin typeface="Arial"/>
            </a:rPr>
            <a:t>90 (noventa) dias corridos</a:t>
          </a:r>
          <a:r>
            <a:rPr lang="pt-BR" sz="1000" strike="noStrike">
              <a:solidFill>
                <a:srgbClr val="000000"/>
              </a:solidFill>
              <a:latin typeface="Arial"/>
            </a:rPr>
            <a:t>. </a:t>
          </a:r>
          <a:endParaRPr/>
        </a:p>
        <a:p>
          <a:pPr algn="just">
            <a:lnSpc>
              <a:spcPct val="150000"/>
            </a:lnSpc>
          </a:pPr>
          <a:r>
            <a:rPr lang="pt-BR" sz="1000" strike="noStrike">
              <a:solidFill>
                <a:srgbClr val="000000"/>
              </a:solidFill>
              <a:latin typeface="Arial"/>
            </a:rPr>
            <a:t>5 - O Sistema de Custos empregado atende ao Decreto 7983/13 e às recomendações TCU, CNJ e CSJT mais recentes e encontra-se descrito no Caderno Técnico, tópico "Sistema de Custos".</a:t>
          </a:r>
          <a:endParaRPr/>
        </a:p>
        <a:p>
          <a:pPr algn="just">
            <a:lnSpc>
              <a:spcPct val="100000"/>
            </a:lnSpc>
          </a:pPr>
          <a:r>
            <a:rPr lang="pt-BR" sz="1000" strike="noStrike">
              <a:solidFill>
                <a:srgbClr val="000000"/>
              </a:solidFill>
              <a:latin typeface="Arial"/>
            </a:rPr>
            <a:t>6 - ENCARGO SOCIAIS / DESONERAÇÃO</a:t>
          </a:r>
          <a:endParaRPr/>
        </a:p>
        <a:p>
          <a:pPr algn="just">
            <a:lnSpc>
              <a:spcPct val="100000"/>
            </a:lnSpc>
          </a:pPr>
          <a:r>
            <a:rPr lang="pt-BR" sz="1000" strike="noStrike">
              <a:solidFill>
                <a:srgbClr val="000000"/>
              </a:solidFill>
              <a:latin typeface="Arial"/>
            </a:rPr>
            <a:t>                 </a:t>
          </a:r>
          <a:r>
            <a:rPr lang="pt-BR" sz="1000" strike="noStrike">
              <a:solidFill>
                <a:srgbClr val="000000"/>
              </a:solidFill>
              <a:latin typeface="Arial"/>
            </a:rPr>
            <a:t>88,30% (Horista - UTILIZADA PARA MÃO DE OBRA DIRETAMENTE LIGADA A EXECUÇÃO DE SERVIÇOS)</a:t>
          </a:r>
          <a:endParaRPr/>
        </a:p>
        <a:p>
          <a:pPr algn="just">
            <a:lnSpc>
              <a:spcPct val="100000"/>
            </a:lnSpc>
          </a:pPr>
          <a:r>
            <a:rPr lang="pt-BR" sz="1000" strike="noStrike">
              <a:solidFill>
                <a:srgbClr val="000000"/>
              </a:solidFill>
              <a:latin typeface="Arial"/>
            </a:rPr>
            <a:t>                 </a:t>
          </a:r>
          <a:r>
            <a:rPr lang="pt-BR" sz="1000" strike="noStrike">
              <a:solidFill>
                <a:srgbClr val="000000"/>
              </a:solidFill>
              <a:latin typeface="Arial"/>
            </a:rPr>
            <a:t>50,84% (Mensalista - UTILIZADA PARA MÃO DE OBRA INDIRETA)</a:t>
          </a:r>
          <a:endParaRPr/>
        </a:p>
        <a:p>
          <a:pPr algn="just">
            <a:lnSpc>
              <a:spcPct val="100000"/>
            </a:lnSpc>
          </a:pPr>
          <a:r>
            <a:rPr lang="pt-BR" sz="1000" strike="noStrike">
              <a:solidFill>
                <a:srgbClr val="000000"/>
              </a:solidFill>
              <a:latin typeface="Arial"/>
            </a:rPr>
            <a:t>7 - Os materiais e serviços devem atender aos Projetos, Memoriais e Especificações Técnicas e, subsidiariamente, aos cadernos técnicos da Caixa Economica Federal, às Fichas Tecnicas publicadas no SINAPI,  fichas de fabricantes e às práticas da SEAP (Disponível para download no site Compras Governamentais).</a:t>
          </a:r>
          <a:endParaRPr/>
        </a:p>
        <a:p>
          <a:pPr algn="just">
            <a:lnSpc>
              <a:spcPct val="100000"/>
            </a:lnSpc>
          </a:pPr>
          <a:r>
            <a:rPr lang="pt-BR" sz="1000" strike="noStrike">
              <a:solidFill>
                <a:srgbClr val="000000"/>
              </a:solidFill>
              <a:latin typeface="Arial"/>
            </a:rPr>
            <a:t>8- As composições cujos códigos são composição são de autoria da orçamentista e não possuem similares no Sinapi / Agetop</a:t>
          </a:r>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2548080</xdr:colOff>
      <xdr:row>30</xdr:row>
      <xdr:rowOff>38880</xdr:rowOff>
    </xdr:from>
    <xdr:to>
      <xdr:col>3</xdr:col>
      <xdr:colOff>869400</xdr:colOff>
      <xdr:row>43</xdr:row>
      <xdr:rowOff>66240</xdr:rowOff>
    </xdr:to>
    <xdr:sp>
      <xdr:nvSpPr>
        <xdr:cNvPr id="2" name="CustomShape 1"/>
        <xdr:cNvSpPr/>
      </xdr:nvSpPr>
      <xdr:spPr>
        <a:xfrm>
          <a:off x="2798640" y="6641280"/>
          <a:ext cx="4044600" cy="2404800"/>
        </a:xfrm>
        <a:prstGeom prst="rect">
          <a:avLst/>
        </a:prstGeom>
        <a:noFill/>
        <a:ln>
          <a:noFill/>
        </a:ln>
      </xdr:spPr>
      <xdr:style>
        <a:lnRef idx="0"/>
        <a:fillRef idx="0"/>
        <a:effectRef idx="0"/>
        <a:fontRef idx="minor"/>
      </xdr:style>
      <xdr:txBody>
        <a:bodyPr lIns="90000" rIns="90000" tIns="45000" bIns="45000"/>
        <a:p>
          <a:pPr>
            <a:lnSpc>
              <a:spcPct val="100000"/>
            </a:lnSpc>
          </a:pPr>
          <a:r>
            <a:rPr lang="pt-BR" sz="1100" strike="noStrike">
              <a:solidFill>
                <a:srgbClr val="000000"/>
              </a:solidFill>
              <a:latin typeface="Cambria Math"/>
            </a:rPr>
            <a:t>???</a:t>
          </a:r>
          <a:r>
            <a:rPr lang="pt-BR" sz="1100" strike="noStrike">
              <a:solidFill>
                <a:srgbClr val="000000"/>
              </a:solidFill>
              <a:latin typeface="Cambria Math"/>
            </a:rPr>
            <a:t>=[ (1+(??+?+?+?))(1+??)(1+?)/((1−?))−1]?100</a:t>
          </a:r>
          <a:endParaRPr/>
        </a:p>
        <a:p>
          <a:pPr>
            <a:lnSpc>
              <a:spcPct val="100000"/>
            </a:lnSpc>
          </a:pPr>
          <a:r>
            <a:rPr lang="pt-BR" sz="1100" strike="noStrike">
              <a:solidFill>
                <a:srgbClr val="000000"/>
              </a:solidFill>
              <a:latin typeface="Calibri"/>
            </a:rPr>
            <a:t>Em que:</a:t>
          </a:r>
          <a:endParaRPr/>
        </a:p>
        <a:p>
          <a:pPr>
            <a:lnSpc>
              <a:spcPct val="100000"/>
            </a:lnSpc>
          </a:pPr>
          <a:r>
            <a:rPr lang="pt-BR" sz="1100" strike="noStrike">
              <a:solidFill>
                <a:srgbClr val="000000"/>
              </a:solidFill>
              <a:latin typeface="Calibri"/>
            </a:rPr>
            <a:t>AC  é a taxa de rateio da administração central;</a:t>
          </a:r>
          <a:endParaRPr/>
        </a:p>
        <a:p>
          <a:pPr>
            <a:lnSpc>
              <a:spcPct val="100000"/>
            </a:lnSpc>
          </a:pPr>
          <a:r>
            <a:rPr lang="pt-BR" sz="1100" strike="noStrike">
              <a:solidFill>
                <a:srgbClr val="000000"/>
              </a:solidFill>
              <a:latin typeface="Calibri"/>
            </a:rPr>
            <a:t>S é uma taxa representativa de seguros;</a:t>
          </a:r>
          <a:endParaRPr/>
        </a:p>
        <a:p>
          <a:pPr>
            <a:lnSpc>
              <a:spcPct val="100000"/>
            </a:lnSpc>
          </a:pPr>
          <a:r>
            <a:rPr lang="pt-BR" sz="1100" strike="noStrike">
              <a:solidFill>
                <a:srgbClr val="000000"/>
              </a:solidFill>
              <a:latin typeface="Calibri"/>
            </a:rPr>
            <a:t>R corresponde aos riscos e imprevistos;</a:t>
          </a:r>
          <a:endParaRPr/>
        </a:p>
        <a:p>
          <a:pPr>
            <a:lnSpc>
              <a:spcPct val="100000"/>
            </a:lnSpc>
          </a:pPr>
          <a:r>
            <a:rPr lang="pt-BR" sz="1100" strike="noStrike">
              <a:solidFill>
                <a:srgbClr val="000000"/>
              </a:solidFill>
              <a:latin typeface="Calibri"/>
            </a:rPr>
            <a:t>G é a taxa que representa o ônus das garantias exigidas em edital;</a:t>
          </a:r>
          <a:endParaRPr/>
        </a:p>
        <a:p>
          <a:pPr>
            <a:lnSpc>
              <a:spcPct val="100000"/>
            </a:lnSpc>
          </a:pPr>
          <a:r>
            <a:rPr lang="pt-BR" sz="1100" strike="noStrike">
              <a:solidFill>
                <a:srgbClr val="000000"/>
              </a:solidFill>
              <a:latin typeface="Calibri"/>
            </a:rPr>
            <a:t>DF é a taxa representativa das despesas financeiras;</a:t>
          </a:r>
          <a:endParaRPr/>
        </a:p>
        <a:p>
          <a:pPr>
            <a:lnSpc>
              <a:spcPct val="100000"/>
            </a:lnSpc>
          </a:pPr>
          <a:r>
            <a:rPr lang="pt-BR" sz="1100" strike="noStrike">
              <a:solidFill>
                <a:srgbClr val="000000"/>
              </a:solidFill>
              <a:latin typeface="Calibri"/>
            </a:rPr>
            <a:t>L corresponde à remuneração bruta do construtor;</a:t>
          </a:r>
          <a:endParaRPr/>
        </a:p>
        <a:p>
          <a:pPr>
            <a:lnSpc>
              <a:spcPct val="100000"/>
            </a:lnSpc>
          </a:pPr>
          <a:r>
            <a:rPr lang="pt-BR" sz="1100" strike="noStrike">
              <a:solidFill>
                <a:srgbClr val="000000"/>
              </a:solidFill>
              <a:latin typeface="Calibri"/>
            </a:rPr>
            <a:t>I é a taxa representativa dos tributos incidentes sobre o preço de venda (PIS, Cofins, CPRB e ISS)</a:t>
          </a:r>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753120</xdr:colOff>
      <xdr:row>3</xdr:row>
      <xdr:rowOff>45720</xdr:rowOff>
    </xdr:from>
    <xdr:to>
      <xdr:col>6</xdr:col>
      <xdr:colOff>863280</xdr:colOff>
      <xdr:row>55</xdr:row>
      <xdr:rowOff>173520</xdr:rowOff>
    </xdr:to>
    <xdr:pic>
      <xdr:nvPicPr>
        <xdr:cNvPr id="3" name="Imagem 1" descr=""/>
        <xdr:cNvPicPr/>
      </xdr:nvPicPr>
      <xdr:blipFill>
        <a:blip r:embed="rId1"/>
        <a:stretch/>
      </xdr:blipFill>
      <xdr:spPr>
        <a:xfrm>
          <a:off x="753120" y="594360"/>
          <a:ext cx="7093800" cy="9637560"/>
        </a:xfrm>
        <a:prstGeom prst="rect">
          <a:avLst/>
        </a:prstGeom>
        <a:ln>
          <a:noFill/>
        </a:ln>
      </xdr:spPr>
    </xdr:pic>
    <xdr:clientData/>
  </xdr:twoCellAnchor>
  <xdr:twoCellAnchor editAs="oneCell">
    <xdr:from>
      <xdr:col>3</xdr:col>
      <xdr:colOff>374400</xdr:colOff>
      <xdr:row>13</xdr:row>
      <xdr:rowOff>13320</xdr:rowOff>
    </xdr:from>
    <xdr:to>
      <xdr:col>5</xdr:col>
      <xdr:colOff>228240</xdr:colOff>
      <xdr:row>54</xdr:row>
      <xdr:rowOff>113760</xdr:rowOff>
    </xdr:to>
    <xdr:sp>
      <xdr:nvSpPr>
        <xdr:cNvPr id="4" name="CustomShape 1"/>
        <xdr:cNvSpPr/>
      </xdr:nvSpPr>
      <xdr:spPr>
        <a:xfrm>
          <a:off x="4206960" y="2390760"/>
          <a:ext cx="1954440" cy="7598520"/>
        </a:xfrm>
        <a:prstGeom prst="rect">
          <a:avLst/>
        </a:prstGeom>
        <a:noFill/>
        <a:ln w="57240">
          <a:solidFill>
            <a:srgbClr val="ff0000"/>
          </a:solidFill>
          <a:custDash>
            <a:ds d="400000" sp="300000"/>
          </a:custDash>
          <a:round/>
        </a:ln>
      </xdr:spPr>
      <xdr:style>
        <a:lnRef idx="2">
          <a:schemeClr val="dk1">
            <a:shade val="50000"/>
          </a:schemeClr>
        </a:lnRef>
        <a:fillRef idx="1">
          <a:schemeClr val="dk1"/>
        </a:fillRef>
        <a:effectRef idx="0">
          <a:schemeClr val="dk1"/>
        </a:effectRef>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hyperlink" Target="mailto:disk.limp.entulho@hotmail.com" TargetMode="External"/><Relationship Id="rId2" Type="http://schemas.openxmlformats.org/officeDocument/2006/relationships/hyperlink" Target="mailto:soniatributaria@gmail.com" TargetMode="External"/><Relationship Id="rId3" Type="http://schemas.openxmlformats.org/officeDocument/2006/relationships/hyperlink" Target="mailto:divino.silva@papelariadinamica.com.br" TargetMode="External"/><Relationship Id="rId4" Type="http://schemas.openxmlformats.org/officeDocument/2006/relationships/hyperlink" Target="mailto:vendas4@universopapelaria.com.br" TargetMode="External"/><Relationship Id="rId5" Type="http://schemas.openxmlformats.org/officeDocument/2006/relationships/hyperlink" Target="http://www.crea-go.org.br/" TargetMode="External"/><Relationship Id="rId6" Type="http://schemas.openxmlformats.org/officeDocument/2006/relationships/hyperlink" Target="https://www.google.com.br/search?rlz=1C1ASUC_enBR636BR636&amp;q=PLACA+EM+ACR&#205;LICO+EM+GOIANIA&amp;npsic=0&amp;rflfq=1&amp;rlha=0&amp;rllag=-16687740,-49280142,2856&amp;tbm=lcl&amp;ved=2ahUKEwi9k_LT6oPfAhVFEpAKHRbUCx4QtgN6BAgAEAU&amp;tbs=lrf:!2m1!1e2!2m1!1e3!3sIAE,lf:1,lf_ui:10&amp;rldoc=1" TargetMode="External"/><Relationship Id="rId7" Type="http://schemas.openxmlformats.org/officeDocument/2006/relationships/hyperlink" Target="mailto:vrmarcas@hotmail.com" TargetMode="External"/><Relationship Id="rId8" Type="http://schemas.openxmlformats.org/officeDocument/2006/relationships/hyperlink" Target="https://www.google.com.br/search?rlz=1C1ASUC_enBR636BR636&amp;q=PLACA+EM+ACR&#205;LICO+EM+GOIANIA&amp;npsic=0&amp;rflfq=1&amp;rlha=0&amp;rllag=-16687740,-49280142,2856&amp;tbm=lcl&amp;ved=2ahUKEwi9k_LT6oPfAhVFEpAKHRbUCx4QtgN6BAgAEAU&amp;tbs=lrf:!2m1!1e2!2m1!1e3!3sIAE,lf:1,lf_ui:10&amp;rldoc=1" TargetMode="External"/><Relationship Id="rId9" Type="http://schemas.openxmlformats.org/officeDocument/2006/relationships/hyperlink" Target="mailto:vrmarcas@hotmail.com" TargetMode="External"/><Relationship Id="rId10" Type="http://schemas.openxmlformats.org/officeDocument/2006/relationships/hyperlink" Target="mailto:comercial.se@totalacessibilidade.com.br" TargetMode="External"/><Relationship Id="rId11" Type="http://schemas.openxmlformats.org/officeDocument/2006/relationships/hyperlink" Target="mailto:vendas@primeacessibilidade.com.br" TargetMode="External"/><Relationship Id="rId12" Type="http://schemas.openxmlformats.org/officeDocument/2006/relationships/hyperlink" Target="mailto:faixaazulcontainer@gmail.com" TargetMode="External"/><Relationship Id="rId13" Type="http://schemas.openxmlformats.org/officeDocument/2006/relationships/hyperlink" Target="mailto:premoldadosplanaltoltda@gmail.com" TargetMode="External"/><Relationship Id="rId14" Type="http://schemas.openxmlformats.org/officeDocument/2006/relationships/hyperlink" Target="mailto:contato@ciadasoingadeiras.com.br" TargetMode="Externa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9.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tabColor rgb="FF00B0F0"/>
    <pageSetUpPr fitToPage="true"/>
  </sheetPr>
  <dimension ref="B1:N28"/>
  <sheetViews>
    <sheetView windowProtection="false" showFormulas="false" showGridLines="false" showRowColHeaders="true" showZeros="true" rightToLeft="false" tabSelected="true" showOutlineSymbols="true" defaultGridColor="true" view="normal" topLeftCell="A4" colorId="64" zoomScale="100" zoomScaleNormal="100" zoomScalePageLayoutView="100" workbookViewId="0">
      <selection pane="topLeft" activeCell="E14" activeCellId="0" sqref="E14"/>
    </sheetView>
  </sheetViews>
  <sheetFormatPr defaultRowHeight="14.4"/>
  <cols>
    <col collapsed="false" hidden="false" max="1" min="1" style="0" width="3.66326530612245"/>
    <col collapsed="false" hidden="false" max="2" min="2" style="0" width="9.10714285714286"/>
    <col collapsed="false" hidden="false" max="3" min="3" style="0" width="21.3265306122449"/>
    <col collapsed="false" hidden="false" max="4" min="4" style="0" width="12.1020408163265"/>
    <col collapsed="false" hidden="false" max="5" min="5" style="0" width="10.6632653061225"/>
    <col collapsed="false" hidden="false" max="12" min="6" style="0" width="8.72959183673469"/>
    <col collapsed="false" hidden="false" max="13" min="13" style="0" width="3.66326530612245"/>
    <col collapsed="false" hidden="false" max="1025" min="14" style="0" width="8.72959183673469"/>
  </cols>
  <sheetData>
    <row r="1" customFormat="false" ht="15" hidden="false" customHeight="false" outlineLevel="0" collapsed="false"/>
    <row r="2" customFormat="false" ht="52.5" hidden="false" customHeight="true" outlineLevel="0" collapsed="false">
      <c r="B2" s="1"/>
      <c r="C2" s="2"/>
      <c r="D2" s="2"/>
      <c r="E2" s="2"/>
      <c r="F2" s="2"/>
      <c r="G2" s="2"/>
      <c r="H2" s="2"/>
      <c r="I2" s="2"/>
      <c r="J2" s="2"/>
      <c r="K2" s="2"/>
      <c r="L2" s="3"/>
    </row>
    <row r="3" customFormat="false" ht="15.6" hidden="false" customHeight="false" outlineLevel="0" collapsed="false">
      <c r="B3" s="4" t="s">
        <v>0</v>
      </c>
      <c r="C3" s="4"/>
      <c r="D3" s="4"/>
      <c r="E3" s="4"/>
      <c r="F3" s="4"/>
      <c r="G3" s="4"/>
      <c r="H3" s="4"/>
      <c r="I3" s="4"/>
      <c r="J3" s="4"/>
      <c r="K3" s="4"/>
      <c r="L3" s="4"/>
    </row>
    <row r="4" customFormat="false" ht="15.6" hidden="false" customHeight="false" outlineLevel="0" collapsed="false">
      <c r="B4" s="4" t="s">
        <v>1</v>
      </c>
      <c r="C4" s="4"/>
      <c r="D4" s="4"/>
      <c r="E4" s="4"/>
      <c r="F4" s="4"/>
      <c r="G4" s="4"/>
      <c r="H4" s="4"/>
      <c r="I4" s="4"/>
      <c r="J4" s="4"/>
      <c r="K4" s="4"/>
      <c r="L4" s="4"/>
    </row>
    <row r="5" customFormat="false" ht="15.6" hidden="false" customHeight="false" outlineLevel="0" collapsed="false">
      <c r="B5" s="4" t="s">
        <v>2</v>
      </c>
      <c r="C5" s="4"/>
      <c r="D5" s="4"/>
      <c r="E5" s="4"/>
      <c r="F5" s="4"/>
      <c r="G5" s="4"/>
      <c r="H5" s="4"/>
      <c r="I5" s="4"/>
      <c r="J5" s="4"/>
      <c r="K5" s="4"/>
      <c r="L5" s="4"/>
    </row>
    <row r="6" customFormat="false" ht="15.6" hidden="false" customHeight="false" outlineLevel="0" collapsed="false">
      <c r="B6" s="4" t="s">
        <v>3</v>
      </c>
      <c r="C6" s="4"/>
      <c r="D6" s="4"/>
      <c r="E6" s="4"/>
      <c r="F6" s="4"/>
      <c r="G6" s="4"/>
      <c r="H6" s="4"/>
      <c r="I6" s="4"/>
      <c r="J6" s="4"/>
      <c r="K6" s="4"/>
      <c r="L6" s="4"/>
    </row>
    <row r="7" customFormat="false" ht="14.4" hidden="false" customHeight="false" outlineLevel="0" collapsed="false">
      <c r="B7" s="5"/>
      <c r="C7" s="6"/>
      <c r="D7" s="6"/>
      <c r="E7" s="6"/>
      <c r="F7" s="6"/>
      <c r="G7" s="6"/>
      <c r="H7" s="6"/>
      <c r="I7" s="6"/>
      <c r="J7" s="6"/>
      <c r="K7" s="6"/>
      <c r="L7" s="7"/>
    </row>
    <row r="8" customFormat="false" ht="14.4" hidden="false" customHeight="false" outlineLevel="0" collapsed="false">
      <c r="B8" s="8" t="s">
        <v>4</v>
      </c>
      <c r="C8" s="6"/>
      <c r="D8" s="6"/>
      <c r="E8" s="6"/>
      <c r="F8" s="6"/>
      <c r="G8" s="6"/>
      <c r="H8" s="6"/>
      <c r="I8" s="6"/>
      <c r="J8" s="6"/>
      <c r="K8" s="6"/>
      <c r="L8" s="7"/>
    </row>
    <row r="9" customFormat="false" ht="14.4" hidden="false" customHeight="false" outlineLevel="0" collapsed="false">
      <c r="B9" s="8"/>
      <c r="C9" s="6"/>
      <c r="D9" s="6"/>
      <c r="E9" s="6"/>
      <c r="F9" s="6"/>
      <c r="G9" s="6"/>
      <c r="H9" s="6"/>
      <c r="I9" s="6"/>
      <c r="J9" s="6"/>
      <c r="K9" s="6"/>
      <c r="L9" s="7"/>
    </row>
    <row r="10" customFormat="false" ht="14.4" hidden="false" customHeight="true" outlineLevel="0" collapsed="false">
      <c r="B10" s="5"/>
      <c r="C10" s="6" t="s">
        <v>5</v>
      </c>
      <c r="D10" s="9" t="s">
        <v>6</v>
      </c>
      <c r="E10" s="9"/>
      <c r="F10" s="9"/>
      <c r="G10" s="9"/>
      <c r="H10" s="9"/>
      <c r="I10" s="9"/>
      <c r="J10" s="9"/>
      <c r="K10" s="9"/>
      <c r="L10" s="7"/>
    </row>
    <row r="11" customFormat="false" ht="14.4" hidden="false" customHeight="false" outlineLevel="0" collapsed="false">
      <c r="B11" s="5"/>
      <c r="C11" s="6"/>
      <c r="D11" s="9"/>
      <c r="E11" s="9"/>
      <c r="F11" s="9"/>
      <c r="G11" s="9"/>
      <c r="H11" s="9"/>
      <c r="I11" s="9"/>
      <c r="J11" s="9"/>
      <c r="K11" s="9"/>
      <c r="L11" s="7"/>
    </row>
    <row r="12" customFormat="false" ht="14.4" hidden="false" customHeight="false" outlineLevel="0" collapsed="false">
      <c r="B12" s="5"/>
      <c r="C12" s="6" t="s">
        <v>7</v>
      </c>
      <c r="D12" s="6"/>
      <c r="E12" s="10" t="s">
        <v>8</v>
      </c>
      <c r="F12" s="6"/>
      <c r="G12" s="6"/>
      <c r="H12" s="6"/>
      <c r="I12" s="6"/>
      <c r="J12" s="6"/>
      <c r="K12" s="6"/>
      <c r="L12" s="7"/>
    </row>
    <row r="13" customFormat="false" ht="14.4" hidden="false" customHeight="false" outlineLevel="0" collapsed="false">
      <c r="B13" s="5"/>
      <c r="C13" s="11" t="s">
        <v>9</v>
      </c>
      <c r="D13" s="12"/>
      <c r="E13" s="13" t="n">
        <v>43495</v>
      </c>
      <c r="F13" s="6"/>
      <c r="G13" s="6"/>
      <c r="H13" s="6"/>
      <c r="I13" s="6"/>
      <c r="J13" s="6"/>
      <c r="K13" s="6"/>
      <c r="L13" s="7"/>
      <c r="N13" s="6" t="s">
        <v>10</v>
      </c>
    </row>
    <row r="14" customFormat="false" ht="14.4" hidden="false" customHeight="false" outlineLevel="0" collapsed="false">
      <c r="B14" s="5"/>
      <c r="C14" s="11"/>
      <c r="D14" s="12"/>
      <c r="E14" s="13"/>
      <c r="F14" s="6"/>
      <c r="G14" s="6"/>
      <c r="H14" s="6"/>
      <c r="I14" s="6"/>
      <c r="J14" s="6"/>
      <c r="K14" s="6"/>
      <c r="L14" s="7"/>
    </row>
    <row r="15" customFormat="false" ht="14.4" hidden="false" customHeight="false" outlineLevel="0" collapsed="false">
      <c r="B15" s="8" t="s">
        <v>4</v>
      </c>
      <c r="C15" s="6"/>
      <c r="D15" s="6"/>
      <c r="E15" s="10"/>
      <c r="F15" s="6"/>
      <c r="G15" s="6"/>
      <c r="H15" s="6"/>
      <c r="I15" s="6"/>
      <c r="J15" s="6"/>
      <c r="K15" s="6"/>
      <c r="L15" s="7"/>
    </row>
    <row r="16" customFormat="false" ht="14.4" hidden="false" customHeight="false" outlineLevel="0" collapsed="false">
      <c r="B16" s="5"/>
      <c r="C16" s="6" t="s">
        <v>11</v>
      </c>
      <c r="D16" s="6"/>
      <c r="E16" s="14" t="s">
        <v>12</v>
      </c>
      <c r="F16" s="6"/>
      <c r="G16" s="0" t="s">
        <v>13</v>
      </c>
      <c r="H16" s="6"/>
      <c r="I16" s="6"/>
      <c r="J16" s="6"/>
      <c r="K16" s="6"/>
      <c r="L16" s="7"/>
    </row>
    <row r="17" customFormat="false" ht="14.4" hidden="false" customHeight="false" outlineLevel="0" collapsed="false">
      <c r="B17" s="5"/>
      <c r="C17" s="6"/>
      <c r="D17" s="6"/>
      <c r="E17" s="6" t="s">
        <v>14</v>
      </c>
      <c r="F17" s="6"/>
      <c r="G17" s="6"/>
      <c r="H17" s="6"/>
      <c r="I17" s="6"/>
      <c r="J17" s="6"/>
      <c r="K17" s="6"/>
      <c r="L17" s="7"/>
    </row>
    <row r="18" customFormat="false" ht="14.4" hidden="false" customHeight="false" outlineLevel="0" collapsed="false">
      <c r="B18" s="5"/>
      <c r="C18" s="0" t="s">
        <v>15</v>
      </c>
      <c r="E18" s="0" t="s">
        <v>16</v>
      </c>
      <c r="F18" s="6"/>
      <c r="G18" s="6"/>
      <c r="H18" s="6"/>
      <c r="I18" s="6"/>
      <c r="J18" s="6"/>
      <c r="K18" s="6"/>
      <c r="L18" s="7"/>
    </row>
    <row r="19" customFormat="false" ht="14.4" hidden="false" customHeight="false" outlineLevel="0" collapsed="false">
      <c r="B19" s="5"/>
      <c r="F19" s="6"/>
      <c r="G19" s="6"/>
      <c r="H19" s="6"/>
      <c r="I19" s="6"/>
      <c r="J19" s="6"/>
      <c r="K19" s="6"/>
      <c r="L19" s="7"/>
    </row>
    <row r="20" customFormat="false" ht="14.4" hidden="false" customHeight="false" outlineLevel="0" collapsed="false">
      <c r="B20" s="8" t="s">
        <v>17</v>
      </c>
      <c r="F20" s="6"/>
      <c r="G20" s="6"/>
      <c r="H20" s="6"/>
      <c r="I20" s="6"/>
      <c r="J20" s="6"/>
      <c r="K20" s="6"/>
      <c r="L20" s="7"/>
    </row>
    <row r="21" customFormat="false" ht="14.4" hidden="false" customHeight="false" outlineLevel="0" collapsed="false">
      <c r="B21" s="8"/>
      <c r="F21" s="6"/>
      <c r="G21" s="6"/>
      <c r="H21" s="6"/>
      <c r="I21" s="6"/>
      <c r="J21" s="6"/>
      <c r="K21" s="6"/>
      <c r="L21" s="7"/>
    </row>
    <row r="22" customFormat="false" ht="14.4" hidden="false" customHeight="false" outlineLevel="0" collapsed="false">
      <c r="B22" s="5"/>
      <c r="C22" s="0" t="s">
        <v>18</v>
      </c>
      <c r="F22" s="6"/>
      <c r="G22" s="6"/>
      <c r="H22" s="6"/>
      <c r="I22" s="6"/>
      <c r="J22" s="6"/>
      <c r="K22" s="6"/>
      <c r="L22" s="7"/>
    </row>
    <row r="23" customFormat="false" ht="14.4" hidden="false" customHeight="false" outlineLevel="0" collapsed="false">
      <c r="B23" s="5"/>
      <c r="C23" s="0" t="s">
        <v>19</v>
      </c>
      <c r="F23" s="6"/>
      <c r="G23" s="6"/>
      <c r="H23" s="6"/>
      <c r="I23" s="6"/>
      <c r="J23" s="6"/>
      <c r="K23" s="6"/>
      <c r="L23" s="7"/>
    </row>
    <row r="24" customFormat="false" ht="14.4" hidden="false" customHeight="false" outlineLevel="0" collapsed="false">
      <c r="B24" s="5"/>
      <c r="C24" s="0" t="s">
        <v>20</v>
      </c>
      <c r="F24" s="6"/>
      <c r="G24" s="6"/>
      <c r="H24" s="6"/>
      <c r="I24" s="6"/>
      <c r="J24" s="6"/>
      <c r="K24" s="6"/>
      <c r="L24" s="7"/>
    </row>
    <row r="25" customFormat="false" ht="14.4" hidden="false" customHeight="false" outlineLevel="0" collapsed="false">
      <c r="B25" s="5"/>
      <c r="C25" s="0" t="s">
        <v>21</v>
      </c>
      <c r="F25" s="6"/>
      <c r="G25" s="6"/>
      <c r="H25" s="6"/>
      <c r="I25" s="6"/>
      <c r="J25" s="6"/>
      <c r="K25" s="6"/>
      <c r="L25" s="7"/>
    </row>
    <row r="26" customFormat="false" ht="14.4" hidden="false" customHeight="false" outlineLevel="0" collapsed="false">
      <c r="B26" s="5"/>
      <c r="C26" s="0" t="s">
        <v>22</v>
      </c>
      <c r="F26" s="6"/>
      <c r="G26" s="6"/>
      <c r="H26" s="6"/>
      <c r="I26" s="6"/>
      <c r="J26" s="6"/>
      <c r="K26" s="6"/>
      <c r="L26" s="7"/>
    </row>
    <row r="27" customFormat="false" ht="14.4" hidden="false" customHeight="false" outlineLevel="0" collapsed="false">
      <c r="B27" s="5"/>
      <c r="C27" s="0" t="s">
        <v>23</v>
      </c>
      <c r="F27" s="6"/>
      <c r="G27" s="6"/>
      <c r="H27" s="6"/>
      <c r="I27" s="6"/>
      <c r="J27" s="6"/>
      <c r="K27" s="6"/>
      <c r="L27" s="7"/>
    </row>
    <row r="28" customFormat="false" ht="15" hidden="false" customHeight="false" outlineLevel="0" collapsed="false">
      <c r="B28" s="15"/>
      <c r="C28" s="16"/>
      <c r="D28" s="16"/>
      <c r="E28" s="16"/>
      <c r="F28" s="16"/>
      <c r="G28" s="16"/>
      <c r="H28" s="16"/>
      <c r="I28" s="16"/>
      <c r="J28" s="16"/>
      <c r="K28" s="16"/>
      <c r="L28" s="17"/>
    </row>
  </sheetData>
  <mergeCells count="5">
    <mergeCell ref="B3:L3"/>
    <mergeCell ref="B4:L4"/>
    <mergeCell ref="B5:L5"/>
    <mergeCell ref="B6:L6"/>
    <mergeCell ref="D10:K1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00B0F0"/>
    <pageSetUpPr fitToPage="true"/>
  </sheetPr>
  <dimension ref="A1:N2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85" workbookViewId="0">
      <selection pane="topLeft" activeCell="A1" activeCellId="0" sqref="A1"/>
    </sheetView>
  </sheetViews>
  <sheetFormatPr defaultRowHeight="14.4"/>
  <cols>
    <col collapsed="false" hidden="false" max="1" min="1" style="18" width="10.6632653061225"/>
    <col collapsed="false" hidden="false" max="2" min="2" style="19" width="17.8928571428571"/>
    <col collapsed="false" hidden="false" max="3" min="3" style="19" width="74.1122448979592"/>
    <col collapsed="false" hidden="false" max="4" min="4" style="19" width="10.5561224489796"/>
    <col collapsed="false" hidden="true" max="5" min="5" style="19" width="0"/>
    <col collapsed="false" hidden="false" max="6" min="6" style="19" width="10.5561224489796"/>
    <col collapsed="false" hidden="false" max="7" min="7" style="19" width="16.1071428571429"/>
    <col collapsed="false" hidden="false" max="8" min="8" style="19" width="12.6632653061224"/>
    <col collapsed="false" hidden="false" max="9" min="9" style="19" width="18.6632653061224"/>
    <col collapsed="false" hidden="false" max="10" min="10" style="19" width="20.3316326530612"/>
    <col collapsed="false" hidden="false" max="13" min="11" style="19" width="18.8877551020408"/>
    <col collapsed="false" hidden="false" max="14" min="14" style="0" width="15.8826530612245"/>
    <col collapsed="false" hidden="false" max="15" min="15" style="0" width="11.4489795918367"/>
    <col collapsed="false" hidden="false" max="1025" min="16" style="0" width="8.72959183673469"/>
  </cols>
  <sheetData>
    <row r="1" s="23" customFormat="true" ht="22.5" hidden="false" customHeight="true" outlineLevel="0" collapsed="false">
      <c r="A1" s="20" t="s">
        <v>24</v>
      </c>
      <c r="B1" s="20"/>
      <c r="C1" s="20"/>
      <c r="D1" s="21" t="s">
        <v>25</v>
      </c>
      <c r="E1" s="21"/>
      <c r="F1" s="21"/>
      <c r="G1" s="21"/>
      <c r="H1" s="21"/>
      <c r="I1" s="21"/>
      <c r="J1" s="21"/>
      <c r="K1" s="22"/>
      <c r="L1" s="22"/>
      <c r="M1" s="22"/>
    </row>
    <row r="2" customFormat="false" ht="22.5" hidden="false" customHeight="true" outlineLevel="0" collapsed="false">
      <c r="A2" s="20"/>
      <c r="B2" s="20"/>
      <c r="C2" s="20"/>
      <c r="D2" s="24" t="str">
        <f aca="false">"OBRA: "&amp;'CAPA-DADOS'!D10</f>
        <v>OBRA: AMPLIAÇÃO FÓRUM DO TRABALHO DE ANÁPOLIS-GO</v>
      </c>
      <c r="E2" s="24"/>
      <c r="F2" s="24"/>
      <c r="G2" s="24"/>
      <c r="H2" s="24"/>
      <c r="I2" s="24"/>
      <c r="J2" s="25" t="n">
        <f aca="false">'CAPA-DADOS'!E13</f>
        <v>43495</v>
      </c>
      <c r="K2" s="22"/>
      <c r="L2" s="22"/>
      <c r="M2" s="22"/>
      <c r="N2" s="26"/>
    </row>
    <row r="3" customFormat="false" ht="22.5" hidden="false" customHeight="true" outlineLevel="0" collapsed="false">
      <c r="A3" s="20"/>
      <c r="B3" s="20"/>
      <c r="C3" s="20"/>
      <c r="D3" s="24"/>
      <c r="E3" s="24"/>
      <c r="F3" s="24"/>
      <c r="G3" s="24"/>
      <c r="H3" s="24"/>
      <c r="I3" s="24"/>
      <c r="J3" s="27" t="str">
        <f aca="false">'CAPA-DADOS'!E16</f>
        <v>SINAPI-NOV/2018</v>
      </c>
      <c r="K3" s="22"/>
      <c r="L3" s="22"/>
      <c r="M3" s="22"/>
    </row>
    <row r="4" s="33" customFormat="true" ht="13.8" hidden="false" customHeight="true" outlineLevel="0" collapsed="false">
      <c r="A4" s="28" t="s">
        <v>26</v>
      </c>
      <c r="B4" s="29" t="s">
        <v>27</v>
      </c>
      <c r="C4" s="30" t="s">
        <v>28</v>
      </c>
      <c r="D4" s="29" t="s">
        <v>29</v>
      </c>
      <c r="E4" s="29"/>
      <c r="F4" s="31" t="s">
        <v>30</v>
      </c>
      <c r="G4" s="32" t="s">
        <v>31</v>
      </c>
      <c r="H4" s="32"/>
      <c r="I4" s="32" t="s">
        <v>32</v>
      </c>
      <c r="J4" s="32"/>
      <c r="K4" s="32" t="s">
        <v>33</v>
      </c>
      <c r="L4" s="32"/>
      <c r="M4" s="32" t="s">
        <v>34</v>
      </c>
    </row>
    <row r="5" customFormat="false" ht="13.8" hidden="false" customHeight="false" outlineLevel="0" collapsed="false">
      <c r="A5" s="28"/>
      <c r="B5" s="29"/>
      <c r="C5" s="30"/>
      <c r="D5" s="29"/>
      <c r="E5" s="29"/>
      <c r="F5" s="31"/>
      <c r="G5" s="32" t="s">
        <v>35</v>
      </c>
      <c r="H5" s="32" t="s">
        <v>36</v>
      </c>
      <c r="I5" s="32" t="s">
        <v>35</v>
      </c>
      <c r="J5" s="32" t="s">
        <v>36</v>
      </c>
      <c r="K5" s="32" t="s">
        <v>35</v>
      </c>
      <c r="L5" s="32" t="s">
        <v>36</v>
      </c>
      <c r="M5" s="32"/>
    </row>
    <row r="6" s="39" customFormat="true" ht="13.8" hidden="false" customHeight="false" outlineLevel="0" collapsed="false">
      <c r="A6" s="34" t="s">
        <v>37</v>
      </c>
      <c r="B6" s="35" t="s">
        <v>38</v>
      </c>
      <c r="C6" s="36" t="s">
        <v>39</v>
      </c>
      <c r="D6" s="35" t="s">
        <v>40</v>
      </c>
      <c r="E6" s="35"/>
      <c r="F6" s="37" t="s">
        <v>41</v>
      </c>
      <c r="G6" s="38" t="s">
        <v>42</v>
      </c>
      <c r="H6" s="38" t="s">
        <v>43</v>
      </c>
      <c r="I6" s="38" t="s">
        <v>44</v>
      </c>
      <c r="J6" s="38" t="s">
        <v>45</v>
      </c>
      <c r="K6" s="38" t="s">
        <v>46</v>
      </c>
      <c r="L6" s="38" t="s">
        <v>47</v>
      </c>
      <c r="M6" s="38" t="s">
        <v>48</v>
      </c>
    </row>
    <row r="7" s="19" customFormat="true" ht="14.4" hidden="false" customHeight="false" outlineLevel="0" collapsed="false">
      <c r="A7" s="40" t="n">
        <v>1</v>
      </c>
      <c r="B7" s="41"/>
      <c r="C7" s="42" t="s">
        <v>49</v>
      </c>
      <c r="D7" s="43"/>
      <c r="E7" s="43"/>
      <c r="F7" s="44"/>
      <c r="G7" s="45"/>
      <c r="H7" s="45"/>
      <c r="I7" s="45" t="n">
        <f aca="false">SUBTOTAL(9,I8:I11)</f>
        <v>4044.38</v>
      </c>
      <c r="J7" s="45" t="n">
        <f aca="false">SUBTOTAL(9,J8:J11)</f>
        <v>64382.76</v>
      </c>
      <c r="K7" s="45" t="n">
        <f aca="false">SUBTOTAL(9,K8:K11)</f>
        <v>4926.459278</v>
      </c>
      <c r="L7" s="45" t="n">
        <f aca="false">SUBTOTAL(9,L8:L11)</f>
        <v>82937.871432</v>
      </c>
      <c r="M7" s="45" t="n">
        <f aca="false">SUBTOTAL(9,M8:M11)</f>
        <v>87864.33071</v>
      </c>
    </row>
    <row r="8" s="19" customFormat="true" ht="14.4" hidden="false" customHeight="false" outlineLevel="0" collapsed="false">
      <c r="A8" s="46" t="s">
        <v>50</v>
      </c>
      <c r="B8" s="47" t="n">
        <v>93565</v>
      </c>
      <c r="C8" s="42" t="s">
        <v>51</v>
      </c>
      <c r="D8" s="48" t="s">
        <v>52</v>
      </c>
      <c r="E8" s="48"/>
      <c r="F8" s="49" t="n">
        <v>3</v>
      </c>
      <c r="G8" s="38" t="n">
        <v>81.24</v>
      </c>
      <c r="H8" s="38" t="n">
        <v>12312.94</v>
      </c>
      <c r="I8" s="50" t="n">
        <f aca="false">$F8*$G8</f>
        <v>243.72</v>
      </c>
      <c r="J8" s="50" t="n">
        <f aca="false">$F8*$H8</f>
        <v>36938.82</v>
      </c>
      <c r="K8" s="50" t="n">
        <f aca="false">$I8*(1+BDI_MAT)</f>
        <v>296.875332</v>
      </c>
      <c r="L8" s="50" t="n">
        <f aca="false">$J8*(1+BDI_MDO)</f>
        <v>47584.587924</v>
      </c>
      <c r="M8" s="50" t="n">
        <f aca="false">SUM(K8:L8)</f>
        <v>47881.463256</v>
      </c>
    </row>
    <row r="9" s="19" customFormat="true" ht="14.4" hidden="false" customHeight="false" outlineLevel="0" collapsed="false">
      <c r="A9" s="46" t="s">
        <v>53</v>
      </c>
      <c r="B9" s="47" t="n">
        <v>93572</v>
      </c>
      <c r="C9" s="42" t="s">
        <v>54</v>
      </c>
      <c r="D9" s="48" t="s">
        <v>52</v>
      </c>
      <c r="E9" s="48"/>
      <c r="F9" s="49" t="n">
        <v>6</v>
      </c>
      <c r="G9" s="38" t="n">
        <v>568.53</v>
      </c>
      <c r="H9" s="38" t="n">
        <v>4573.99</v>
      </c>
      <c r="I9" s="50" t="n">
        <f aca="false">$F9*$G9</f>
        <v>3411.18</v>
      </c>
      <c r="J9" s="50" t="n">
        <f aca="false">$F9*$H9</f>
        <v>27443.94</v>
      </c>
      <c r="K9" s="50" t="n">
        <f aca="false">$I9*(1+BDI_MAT)</f>
        <v>4155.158358</v>
      </c>
      <c r="L9" s="50" t="n">
        <f aca="false">$J9*(1+BDI_MDO)</f>
        <v>35353.283508</v>
      </c>
      <c r="M9" s="50" t="n">
        <f aca="false">SUM(K9:L9)</f>
        <v>39508.441866</v>
      </c>
    </row>
    <row r="10" s="19" customFormat="true" ht="26.4" hidden="false" customHeight="false" outlineLevel="0" collapsed="false">
      <c r="A10" s="46" t="s">
        <v>55</v>
      </c>
      <c r="B10" s="47" t="s">
        <v>56</v>
      </c>
      <c r="C10" s="42" t="s">
        <v>57</v>
      </c>
      <c r="D10" s="48" t="s">
        <v>29</v>
      </c>
      <c r="E10" s="48"/>
      <c r="F10" s="49" t="n">
        <v>6</v>
      </c>
      <c r="G10" s="38" t="n">
        <v>28.49</v>
      </c>
      <c r="H10" s="38" t="n">
        <v>0</v>
      </c>
      <c r="I10" s="50" t="n">
        <f aca="false">$F10*$G10</f>
        <v>170.94</v>
      </c>
      <c r="J10" s="50" t="n">
        <f aca="false">$F10*$H10</f>
        <v>0</v>
      </c>
      <c r="K10" s="50" t="n">
        <f aca="false">$I10*(1+BDI_MAT)</f>
        <v>208.222014</v>
      </c>
      <c r="L10" s="50" t="n">
        <f aca="false">$J10*(1+BDI_MDO)</f>
        <v>0</v>
      </c>
      <c r="M10" s="50" t="n">
        <f aca="false">SUM(K10:L10)</f>
        <v>208.222014</v>
      </c>
    </row>
    <row r="11" s="19" customFormat="true" ht="14.4" hidden="false" customHeight="false" outlineLevel="0" collapsed="false">
      <c r="A11" s="46" t="s">
        <v>58</v>
      </c>
      <c r="B11" s="47" t="s">
        <v>56</v>
      </c>
      <c r="C11" s="42" t="s">
        <v>59</v>
      </c>
      <c r="D11" s="48" t="s">
        <v>29</v>
      </c>
      <c r="E11" s="48"/>
      <c r="F11" s="49" t="n">
        <v>1</v>
      </c>
      <c r="G11" s="38" t="n">
        <v>218.54</v>
      </c>
      <c r="H11" s="38" t="n">
        <v>0</v>
      </c>
      <c r="I11" s="50" t="n">
        <f aca="false">$F11*$G11</f>
        <v>218.54</v>
      </c>
      <c r="J11" s="50" t="n">
        <f aca="false">$F11*$H11</f>
        <v>0</v>
      </c>
      <c r="K11" s="50" t="n">
        <f aca="false">$I11*(1+BDI_MAT)</f>
        <v>266.203574</v>
      </c>
      <c r="L11" s="50" t="n">
        <f aca="false">$J11*(1+BDI_MDO)</f>
        <v>0</v>
      </c>
      <c r="M11" s="50" t="n">
        <f aca="false">SUM(K11:L11)</f>
        <v>266.203574</v>
      </c>
    </row>
    <row r="12" s="19" customFormat="true" ht="4.2" hidden="false" customHeight="true" outlineLevel="0" collapsed="false">
      <c r="A12" s="51"/>
      <c r="B12" s="52"/>
      <c r="C12" s="53"/>
      <c r="D12" s="54"/>
      <c r="E12" s="54"/>
      <c r="F12" s="55"/>
      <c r="G12" s="56"/>
      <c r="H12" s="56"/>
      <c r="I12" s="57"/>
      <c r="J12" s="57"/>
      <c r="K12" s="57"/>
      <c r="L12" s="57"/>
      <c r="M12" s="57"/>
    </row>
    <row r="13" s="19" customFormat="true" ht="4.2" hidden="false" customHeight="true" outlineLevel="0" collapsed="false">
      <c r="A13" s="58"/>
      <c r="B13" s="59"/>
      <c r="C13" s="60" t="s">
        <v>60</v>
      </c>
      <c r="D13" s="61"/>
      <c r="E13" s="61"/>
      <c r="F13" s="62"/>
      <c r="G13" s="63"/>
      <c r="H13" s="63"/>
      <c r="I13" s="64"/>
      <c r="J13" s="64"/>
      <c r="K13" s="64"/>
      <c r="L13" s="64"/>
      <c r="M13" s="64"/>
    </row>
    <row r="14" s="19" customFormat="true" ht="4.2" hidden="false" customHeight="true" outlineLevel="0" collapsed="false">
      <c r="A14" s="65"/>
      <c r="B14" s="66"/>
      <c r="C14" s="67"/>
      <c r="D14" s="68"/>
      <c r="E14" s="68"/>
      <c r="F14" s="69"/>
      <c r="G14" s="70"/>
      <c r="H14" s="70"/>
      <c r="I14" s="70"/>
      <c r="J14" s="70"/>
      <c r="K14" s="70"/>
      <c r="L14" s="70"/>
      <c r="M14" s="70"/>
    </row>
    <row r="15" s="19" customFormat="true" ht="14.4" hidden="false" customHeight="false" outlineLevel="0" collapsed="false">
      <c r="A15" s="40" t="n">
        <v>2</v>
      </c>
      <c r="B15" s="47"/>
      <c r="C15" s="42" t="s">
        <v>61</v>
      </c>
      <c r="D15" s="43"/>
      <c r="E15" s="43"/>
      <c r="F15" s="44"/>
      <c r="G15" s="45"/>
      <c r="H15" s="45"/>
      <c r="I15" s="45" t="n">
        <f aca="false">SUBTOTAL(9,I16:I25)</f>
        <v>25091.04</v>
      </c>
      <c r="J15" s="45" t="n">
        <f aca="false">SUBTOTAL(9,J16:J25)</f>
        <v>7075.53</v>
      </c>
      <c r="K15" s="45" t="n">
        <f aca="false">SUBTOTAL(9,K16:K25)</f>
        <v>30563.395824</v>
      </c>
      <c r="L15" s="45" t="n">
        <f aca="false">SUBTOTAL(9,L16:L25)</f>
        <v>9114.697746</v>
      </c>
      <c r="M15" s="45" t="n">
        <f aca="false">SUBTOTAL(9,M16:M25)</f>
        <v>39678.09357</v>
      </c>
    </row>
    <row r="16" s="19" customFormat="true" ht="14.4" hidden="false" customHeight="false" outlineLevel="0" collapsed="false">
      <c r="A16" s="46" t="s">
        <v>62</v>
      </c>
      <c r="B16" s="47" t="s">
        <v>63</v>
      </c>
      <c r="C16" s="42" t="s">
        <v>64</v>
      </c>
      <c r="D16" s="48" t="s">
        <v>65</v>
      </c>
      <c r="E16" s="48"/>
      <c r="F16" s="48" t="n">
        <v>9</v>
      </c>
      <c r="G16" s="38" t="n">
        <v>232.5</v>
      </c>
      <c r="H16" s="38" t="n">
        <v>30.45</v>
      </c>
      <c r="I16" s="50" t="n">
        <f aca="false">$F16*$G16</f>
        <v>2092.5</v>
      </c>
      <c r="J16" s="50" t="n">
        <f aca="false">$F16*$H16</f>
        <v>274.05</v>
      </c>
      <c r="K16" s="50" t="n">
        <f aca="false">$I16*(1+BDI_MAT)</f>
        <v>2548.87425</v>
      </c>
      <c r="L16" s="50" t="n">
        <f aca="false">$J16*(1+BDI_MDO)</f>
        <v>353.03121</v>
      </c>
      <c r="M16" s="50" t="n">
        <f aca="false">SUM(K16:L16)</f>
        <v>2901.90546</v>
      </c>
    </row>
    <row r="17" s="19" customFormat="true" ht="26.4" hidden="false" customHeight="false" outlineLevel="0" collapsed="false">
      <c r="A17" s="46" t="s">
        <v>66</v>
      </c>
      <c r="B17" s="47" t="s">
        <v>56</v>
      </c>
      <c r="C17" s="42" t="s">
        <v>67</v>
      </c>
      <c r="D17" s="48" t="s">
        <v>68</v>
      </c>
      <c r="E17" s="48"/>
      <c r="F17" s="48" t="n">
        <v>6</v>
      </c>
      <c r="G17" s="38" t="n">
        <v>643.36</v>
      </c>
      <c r="H17" s="38" t="n">
        <v>43.6</v>
      </c>
      <c r="I17" s="50" t="n">
        <f aca="false">$F17*$G17</f>
        <v>3860.16</v>
      </c>
      <c r="J17" s="50" t="n">
        <f aca="false">$F17*$H17</f>
        <v>261.6</v>
      </c>
      <c r="K17" s="50" t="n">
        <f aca="false">$I17*(1+BDI_MAT)</f>
        <v>4702.060896</v>
      </c>
      <c r="L17" s="50" t="n">
        <f aca="false">$J17*(1+BDI_MDO)</f>
        <v>336.99312</v>
      </c>
      <c r="M17" s="50" t="n">
        <f aca="false">SUM(K17:L17)</f>
        <v>5039.054016</v>
      </c>
    </row>
    <row r="18" s="19" customFormat="true" ht="26.4" hidden="false" customHeight="false" outlineLevel="0" collapsed="false">
      <c r="A18" s="46" t="s">
        <v>69</v>
      </c>
      <c r="B18" s="47" t="s">
        <v>56</v>
      </c>
      <c r="C18" s="42" t="s">
        <v>70</v>
      </c>
      <c r="D18" s="48" t="s">
        <v>68</v>
      </c>
      <c r="E18" s="48"/>
      <c r="F18" s="48" t="n">
        <v>6</v>
      </c>
      <c r="G18" s="38" t="n">
        <v>421.86</v>
      </c>
      <c r="H18" s="38" t="n">
        <v>10.89</v>
      </c>
      <c r="I18" s="50" t="n">
        <f aca="false">$F18*$G18</f>
        <v>2531.16</v>
      </c>
      <c r="J18" s="50" t="n">
        <f aca="false">$F18*$H18</f>
        <v>65.34</v>
      </c>
      <c r="K18" s="50" t="n">
        <f aca="false">$I18*(1+BDI_MAT)</f>
        <v>3083.205996</v>
      </c>
      <c r="L18" s="50" t="n">
        <f aca="false">$J18*(1+BDI_MDO)</f>
        <v>84.170988</v>
      </c>
      <c r="M18" s="50" t="n">
        <f aca="false">SUM(K18:L18)</f>
        <v>3167.376984</v>
      </c>
    </row>
    <row r="19" s="19" customFormat="true" ht="26.4" hidden="false" customHeight="false" outlineLevel="0" collapsed="false">
      <c r="A19" s="46" t="s">
        <v>71</v>
      </c>
      <c r="B19" s="47" t="s">
        <v>56</v>
      </c>
      <c r="C19" s="42" t="s">
        <v>72</v>
      </c>
      <c r="D19" s="48" t="s">
        <v>68</v>
      </c>
      <c r="E19" s="48"/>
      <c r="F19" s="48" t="n">
        <v>6</v>
      </c>
      <c r="G19" s="38" t="n">
        <v>730.35</v>
      </c>
      <c r="H19" s="38" t="n">
        <v>55.11</v>
      </c>
      <c r="I19" s="50" t="n">
        <f aca="false">$F19*$G19</f>
        <v>4382.1</v>
      </c>
      <c r="J19" s="50" t="n">
        <f aca="false">$F19*$H19</f>
        <v>330.66</v>
      </c>
      <c r="K19" s="50" t="n">
        <f aca="false">$I19*(1+BDI_MAT)</f>
        <v>5337.83601</v>
      </c>
      <c r="L19" s="50" t="n">
        <f aca="false">$J19*(1+BDI_MDO)</f>
        <v>425.956212</v>
      </c>
      <c r="M19" s="50" t="n">
        <f aca="false">SUM(K19:L19)</f>
        <v>5763.792222</v>
      </c>
    </row>
    <row r="20" s="19" customFormat="true" ht="39.6" hidden="false" customHeight="false" outlineLevel="0" collapsed="false">
      <c r="A20" s="46" t="s">
        <v>73</v>
      </c>
      <c r="B20" s="47" t="s">
        <v>56</v>
      </c>
      <c r="C20" s="42" t="s">
        <v>74</v>
      </c>
      <c r="D20" s="48" t="s">
        <v>68</v>
      </c>
      <c r="E20" s="48"/>
      <c r="F20" s="48" t="n">
        <v>6</v>
      </c>
      <c r="G20" s="38" t="n">
        <v>415.57</v>
      </c>
      <c r="H20" s="38" t="n">
        <v>10.89</v>
      </c>
      <c r="I20" s="50" t="n">
        <f aca="false">$F20*$G20</f>
        <v>2493.42</v>
      </c>
      <c r="J20" s="50" t="n">
        <f aca="false">$F20*$H20</f>
        <v>65.34</v>
      </c>
      <c r="K20" s="50" t="n">
        <f aca="false">$I20*(1+BDI_MAT)</f>
        <v>3037.234902</v>
      </c>
      <c r="L20" s="50" t="n">
        <f aca="false">$J20*(1+BDI_MDO)</f>
        <v>84.170988</v>
      </c>
      <c r="M20" s="50" t="n">
        <f aca="false">SUM(K20:L20)</f>
        <v>3121.40589</v>
      </c>
    </row>
    <row r="21" s="19" customFormat="true" ht="14.4" hidden="false" customHeight="false" outlineLevel="0" collapsed="false">
      <c r="A21" s="46" t="s">
        <v>75</v>
      </c>
      <c r="B21" s="47" t="s">
        <v>56</v>
      </c>
      <c r="C21" s="42" t="s">
        <v>76</v>
      </c>
      <c r="D21" s="48" t="s">
        <v>68</v>
      </c>
      <c r="E21" s="48"/>
      <c r="F21" s="48" t="n">
        <v>6</v>
      </c>
      <c r="G21" s="38" t="n">
        <v>472.27</v>
      </c>
      <c r="H21" s="38" t="n">
        <v>898.33</v>
      </c>
      <c r="I21" s="50" t="n">
        <f aca="false">$F21*$G21</f>
        <v>2833.62</v>
      </c>
      <c r="J21" s="50" t="n">
        <f aca="false">$F21*$H21</f>
        <v>5389.98</v>
      </c>
      <c r="K21" s="50" t="n">
        <f aca="false">$I21*(1+BDI_MAT)</f>
        <v>3451.632522</v>
      </c>
      <c r="L21" s="50" t="n">
        <f aca="false">$J21*(1+BDI_MDO)</f>
        <v>6943.372236</v>
      </c>
      <c r="M21" s="50" t="n">
        <f aca="false">SUM(K21:L21)</f>
        <v>10395.004758</v>
      </c>
    </row>
    <row r="22" s="19" customFormat="true" ht="26.4" hidden="false" customHeight="false" outlineLevel="0" collapsed="false">
      <c r="A22" s="46" t="s">
        <v>77</v>
      </c>
      <c r="B22" s="47" t="s">
        <v>56</v>
      </c>
      <c r="C22" s="42" t="s">
        <v>78</v>
      </c>
      <c r="D22" s="48" t="s">
        <v>29</v>
      </c>
      <c r="E22" s="48"/>
      <c r="F22" s="48" t="n">
        <v>24</v>
      </c>
      <c r="G22" s="38" t="n">
        <v>287.42</v>
      </c>
      <c r="H22" s="38" t="n">
        <v>28.69</v>
      </c>
      <c r="I22" s="50" t="n">
        <f aca="false">$F22*$G22</f>
        <v>6898.08</v>
      </c>
      <c r="J22" s="50" t="n">
        <f aca="false">$F22*$H22</f>
        <v>688.56</v>
      </c>
      <c r="K22" s="50" t="n">
        <f aca="false">$I22*(1+BDI_MAT)</f>
        <v>8402.551248</v>
      </c>
      <c r="L22" s="50" t="n">
        <f aca="false">$J22*(1+BDI_MDO)</f>
        <v>887.002992</v>
      </c>
      <c r="M22" s="50" t="n">
        <f aca="false">SUM(K22:L22)</f>
        <v>9289.55424</v>
      </c>
    </row>
    <row r="23" s="19" customFormat="true" ht="4.2" hidden="false" customHeight="true" outlineLevel="0" collapsed="false">
      <c r="A23" s="51"/>
      <c r="B23" s="52"/>
      <c r="C23" s="53"/>
      <c r="D23" s="54"/>
      <c r="E23" s="54"/>
      <c r="F23" s="55"/>
      <c r="G23" s="56"/>
      <c r="H23" s="56"/>
      <c r="I23" s="57"/>
      <c r="J23" s="57"/>
      <c r="K23" s="57"/>
      <c r="L23" s="57"/>
      <c r="M23" s="57"/>
    </row>
    <row r="24" s="19" customFormat="true" ht="4.2" hidden="false" customHeight="true" outlineLevel="0" collapsed="false">
      <c r="A24" s="58"/>
      <c r="B24" s="59"/>
      <c r="C24" s="60" t="s">
        <v>79</v>
      </c>
      <c r="D24" s="61"/>
      <c r="E24" s="61"/>
      <c r="F24" s="62"/>
      <c r="G24" s="63"/>
      <c r="H24" s="63"/>
      <c r="I24" s="64"/>
      <c r="J24" s="64"/>
      <c r="K24" s="64"/>
      <c r="L24" s="64"/>
      <c r="M24" s="64"/>
    </row>
    <row r="25" s="19" customFormat="true" ht="4.2" hidden="false" customHeight="true" outlineLevel="0" collapsed="false">
      <c r="A25" s="65"/>
      <c r="B25" s="66"/>
      <c r="C25" s="67"/>
      <c r="D25" s="68"/>
      <c r="E25" s="68"/>
      <c r="F25" s="69"/>
      <c r="G25" s="70"/>
      <c r="H25" s="70"/>
      <c r="I25" s="70"/>
      <c r="J25" s="70"/>
      <c r="K25" s="70"/>
      <c r="L25" s="70"/>
      <c r="M25" s="70"/>
    </row>
    <row r="26" s="19" customFormat="true" ht="14.4" hidden="false" customHeight="false" outlineLevel="0" collapsed="false">
      <c r="A26" s="71" t="n">
        <v>3</v>
      </c>
      <c r="B26" s="47"/>
      <c r="C26" s="42" t="s">
        <v>80</v>
      </c>
      <c r="D26" s="43"/>
      <c r="E26" s="43"/>
      <c r="F26" s="44"/>
      <c r="G26" s="45"/>
      <c r="H26" s="45"/>
      <c r="I26" s="45" t="n">
        <f aca="false">SUBTOTAL(9,I27:I35)</f>
        <v>11750.7688</v>
      </c>
      <c r="J26" s="45" t="n">
        <f aca="false">SUBTOTAL(9,J27:J35)</f>
        <v>4743.0496</v>
      </c>
      <c r="K26" s="45" t="n">
        <f aca="false">SUBTOTAL(9,K27:K35)</f>
        <v>14313.61147528</v>
      </c>
      <c r="L26" s="45" t="n">
        <f aca="false">SUBTOTAL(9,L27:L35)</f>
        <v>6109.99649472</v>
      </c>
      <c r="M26" s="45" t="n">
        <f aca="false">SUBTOTAL(9,M27:M35)</f>
        <v>20423.60797</v>
      </c>
    </row>
    <row r="27" s="19" customFormat="true" ht="26.4" hidden="false" customHeight="false" outlineLevel="0" collapsed="false">
      <c r="A27" s="46" t="s">
        <v>81</v>
      </c>
      <c r="B27" s="72" t="s">
        <v>82</v>
      </c>
      <c r="C27" s="42" t="s">
        <v>83</v>
      </c>
      <c r="D27" s="48" t="s">
        <v>84</v>
      </c>
      <c r="E27" s="48"/>
      <c r="F27" s="49" t="n">
        <v>22</v>
      </c>
      <c r="G27" s="38" t="n">
        <v>167.54</v>
      </c>
      <c r="H27" s="38" t="n">
        <v>32.43</v>
      </c>
      <c r="I27" s="50" t="n">
        <f aca="false">$F27*$G27</f>
        <v>3685.88</v>
      </c>
      <c r="J27" s="50" t="n">
        <f aca="false">$F27*$H27</f>
        <v>713.46</v>
      </c>
      <c r="K27" s="50" t="n">
        <f aca="false">$I27*(1+BDI_MAT)</f>
        <v>4489.770428</v>
      </c>
      <c r="L27" s="50" t="n">
        <f aca="false">$J27*(1+BDI_MDO)</f>
        <v>919.079172</v>
      </c>
      <c r="M27" s="50" t="n">
        <f aca="false">SUM(K27:L27)</f>
        <v>5408.8496</v>
      </c>
    </row>
    <row r="28" s="19" customFormat="true" ht="26.4" hidden="false" customHeight="false" outlineLevel="0" collapsed="false">
      <c r="A28" s="46" t="s">
        <v>85</v>
      </c>
      <c r="B28" s="72" t="s">
        <v>86</v>
      </c>
      <c r="C28" s="42" t="s">
        <v>87</v>
      </c>
      <c r="D28" s="48" t="s">
        <v>84</v>
      </c>
      <c r="E28" s="48"/>
      <c r="F28" s="49" t="n">
        <v>22</v>
      </c>
      <c r="G28" s="38" t="n">
        <v>119.24</v>
      </c>
      <c r="H28" s="38" t="n">
        <v>30.24</v>
      </c>
      <c r="I28" s="50" t="n">
        <f aca="false">$F28*$G28</f>
        <v>2623.28</v>
      </c>
      <c r="J28" s="50" t="n">
        <f aca="false">$F28*$H28</f>
        <v>665.28</v>
      </c>
      <c r="K28" s="50" t="n">
        <f aca="false">$I28*(1+BDI_MAT)</f>
        <v>3195.417368</v>
      </c>
      <c r="L28" s="50" t="n">
        <f aca="false">$J28*(1+BDI_MDO)</f>
        <v>857.013696</v>
      </c>
      <c r="M28" s="50" t="n">
        <f aca="false">SUM(K28:L28)</f>
        <v>4052.431064</v>
      </c>
    </row>
    <row r="29" s="19" customFormat="true" ht="14.4" hidden="false" customHeight="false" outlineLevel="0" collapsed="false">
      <c r="A29" s="46" t="s">
        <v>88</v>
      </c>
      <c r="B29" s="73" t="n">
        <v>97062</v>
      </c>
      <c r="C29" s="42" t="s">
        <v>89</v>
      </c>
      <c r="D29" s="48" t="s">
        <v>65</v>
      </c>
      <c r="E29" s="48"/>
      <c r="F29" s="49" t="n">
        <v>430.32</v>
      </c>
      <c r="G29" s="38" t="n">
        <v>3.17</v>
      </c>
      <c r="H29" s="38" t="n">
        <v>1.71</v>
      </c>
      <c r="I29" s="50" t="n">
        <f aca="false">$F29*$G29</f>
        <v>1364.1144</v>
      </c>
      <c r="J29" s="50" t="n">
        <f aca="false">$F29*$H29</f>
        <v>735.8472</v>
      </c>
      <c r="K29" s="50" t="n">
        <f aca="false">$I29*(1+BDI_MAT)</f>
        <v>1661.62775064</v>
      </c>
      <c r="L29" s="50" t="n">
        <f aca="false">$J29*(1+BDI_MDO)</f>
        <v>947.91836304</v>
      </c>
      <c r="M29" s="50" t="n">
        <f aca="false">SUM(K29:L29)</f>
        <v>2609.54611368</v>
      </c>
    </row>
    <row r="30" s="19" customFormat="true" ht="39.6" hidden="false" customHeight="false" outlineLevel="0" collapsed="false">
      <c r="A30" s="46" t="s">
        <v>90</v>
      </c>
      <c r="B30" s="72" t="s">
        <v>56</v>
      </c>
      <c r="C30" s="42" t="s">
        <v>91</v>
      </c>
      <c r="D30" s="48" t="s">
        <v>68</v>
      </c>
      <c r="E30" s="48"/>
      <c r="F30" s="49" t="n">
        <v>3</v>
      </c>
      <c r="G30" s="38" t="n">
        <v>405.79</v>
      </c>
      <c r="H30" s="38" t="n">
        <v>0</v>
      </c>
      <c r="I30" s="50" t="n">
        <f aca="false">$F30*$G30</f>
        <v>1217.37</v>
      </c>
      <c r="J30" s="50" t="n">
        <f aca="false">$F30*$H30</f>
        <v>0</v>
      </c>
      <c r="K30" s="50" t="n">
        <f aca="false">$I30*(1+BDI_MAT)</f>
        <v>1482.878397</v>
      </c>
      <c r="L30" s="50" t="n">
        <f aca="false">$J30*(1+BDI_MDO)</f>
        <v>0</v>
      </c>
      <c r="M30" s="50" t="n">
        <f aca="false">SUM(K30:L30)</f>
        <v>1482.878397</v>
      </c>
    </row>
    <row r="31" s="19" customFormat="true" ht="26.4" hidden="false" customHeight="false" outlineLevel="0" collapsed="false">
      <c r="A31" s="46" t="s">
        <v>92</v>
      </c>
      <c r="B31" s="72" t="s">
        <v>56</v>
      </c>
      <c r="C31" s="42" t="s">
        <v>93</v>
      </c>
      <c r="D31" s="48" t="s">
        <v>65</v>
      </c>
      <c r="E31" s="48"/>
      <c r="F31" s="49" t="n">
        <v>381.77</v>
      </c>
      <c r="G31" s="38" t="n">
        <v>3.72</v>
      </c>
      <c r="H31" s="38" t="n">
        <v>2.56</v>
      </c>
      <c r="I31" s="50" t="n">
        <f aca="false">$F31*$G31</f>
        <v>1420.1844</v>
      </c>
      <c r="J31" s="50" t="n">
        <f aca="false">$F31*$H31</f>
        <v>977.3312</v>
      </c>
      <c r="K31" s="50" t="n">
        <f aca="false">$I31*(1+BDI_MAT)</f>
        <v>1729.92661764</v>
      </c>
      <c r="L31" s="50" t="n">
        <f aca="false">$J31*(1+BDI_MDO)</f>
        <v>1258.99805184</v>
      </c>
      <c r="M31" s="50" t="n">
        <f aca="false">SUM(K31:L31)</f>
        <v>2988.92466948</v>
      </c>
    </row>
    <row r="32" s="19" customFormat="true" ht="26.4" hidden="false" customHeight="false" outlineLevel="0" collapsed="false">
      <c r="A32" s="46" t="s">
        <v>94</v>
      </c>
      <c r="B32" s="72" t="s">
        <v>56</v>
      </c>
      <c r="C32" s="42" t="s">
        <v>95</v>
      </c>
      <c r="D32" s="48" t="s">
        <v>65</v>
      </c>
      <c r="E32" s="48"/>
      <c r="F32" s="49" t="n">
        <v>479.98</v>
      </c>
      <c r="G32" s="38" t="n">
        <v>3</v>
      </c>
      <c r="H32" s="38" t="n">
        <v>3.44</v>
      </c>
      <c r="I32" s="50" t="n">
        <f aca="false">$F32*$G32</f>
        <v>1439.94</v>
      </c>
      <c r="J32" s="50" t="n">
        <f aca="false">$F32*$H32</f>
        <v>1651.1312</v>
      </c>
      <c r="K32" s="50" t="n">
        <f aca="false">$I32*(1+BDI_MAT)</f>
        <v>1753.990914</v>
      </c>
      <c r="L32" s="50" t="n">
        <f aca="false">$J32*(1+BDI_MDO)</f>
        <v>2126.98721184</v>
      </c>
      <c r="M32" s="50" t="n">
        <f aca="false">SUM(K32:L32)</f>
        <v>3880.97812584</v>
      </c>
    </row>
    <row r="33" s="19" customFormat="true" ht="4.2" hidden="false" customHeight="true" outlineLevel="0" collapsed="false">
      <c r="A33" s="51"/>
      <c r="B33" s="52"/>
      <c r="C33" s="53"/>
      <c r="D33" s="54"/>
      <c r="E33" s="54"/>
      <c r="F33" s="55"/>
      <c r="G33" s="56"/>
      <c r="H33" s="56"/>
      <c r="I33" s="57"/>
      <c r="J33" s="57"/>
      <c r="K33" s="57"/>
      <c r="L33" s="57"/>
      <c r="M33" s="57"/>
    </row>
    <row r="34" s="19" customFormat="true" ht="4.2" hidden="false" customHeight="true" outlineLevel="0" collapsed="false">
      <c r="A34" s="58"/>
      <c r="B34" s="59"/>
      <c r="C34" s="60" t="s">
        <v>96</v>
      </c>
      <c r="D34" s="61"/>
      <c r="E34" s="61"/>
      <c r="F34" s="62"/>
      <c r="G34" s="63"/>
      <c r="H34" s="63"/>
      <c r="I34" s="64"/>
      <c r="J34" s="64"/>
      <c r="K34" s="64"/>
      <c r="L34" s="64"/>
      <c r="M34" s="64"/>
    </row>
    <row r="35" s="19" customFormat="true" ht="4.2" hidden="false" customHeight="true" outlineLevel="0" collapsed="false">
      <c r="A35" s="65"/>
      <c r="B35" s="66"/>
      <c r="C35" s="67"/>
      <c r="D35" s="68"/>
      <c r="E35" s="68"/>
      <c r="F35" s="69"/>
      <c r="G35" s="70"/>
      <c r="H35" s="70"/>
      <c r="I35" s="70"/>
      <c r="J35" s="70"/>
      <c r="K35" s="70"/>
      <c r="L35" s="70"/>
      <c r="M35" s="70"/>
    </row>
    <row r="36" s="19" customFormat="true" ht="14.4" hidden="false" customHeight="false" outlineLevel="0" collapsed="false">
      <c r="A36" s="74" t="n">
        <v>4</v>
      </c>
      <c r="B36" s="47"/>
      <c r="C36" s="42" t="s">
        <v>97</v>
      </c>
      <c r="D36" s="43"/>
      <c r="E36" s="43"/>
      <c r="F36" s="44"/>
      <c r="G36" s="45"/>
      <c r="H36" s="45"/>
      <c r="I36" s="45" t="n">
        <f aca="false">SUBTOTAL(9,I37:I49)</f>
        <v>4910.8062</v>
      </c>
      <c r="J36" s="45" t="n">
        <f aca="false">SUBTOTAL(9,J37:J49)</f>
        <v>4641.5431</v>
      </c>
      <c r="K36" s="45" t="n">
        <f aca="false">SUBTOTAL(9,K37:K49)</f>
        <v>5981.85303222</v>
      </c>
      <c r="L36" s="45" t="n">
        <f aca="false">SUBTOTAL(9,L37:L49)</f>
        <v>5979.23582142</v>
      </c>
      <c r="M36" s="45" t="n">
        <f aca="false">SUBTOTAL(9,M37:M49)</f>
        <v>11961.08885364</v>
      </c>
    </row>
    <row r="37" s="19" customFormat="true" ht="14.4" hidden="false" customHeight="false" outlineLevel="0" collapsed="false">
      <c r="A37" s="34" t="s">
        <v>98</v>
      </c>
      <c r="B37" s="47" t="n">
        <v>97622</v>
      </c>
      <c r="C37" s="42" t="s">
        <v>99</v>
      </c>
      <c r="D37" s="48" t="s">
        <v>100</v>
      </c>
      <c r="E37" s="48"/>
      <c r="F37" s="49" t="n">
        <v>6.46</v>
      </c>
      <c r="G37" s="38" t="n">
        <v>10.66</v>
      </c>
      <c r="H37" s="38" t="n">
        <v>22.28</v>
      </c>
      <c r="I37" s="50" t="n">
        <f aca="false">$F37*$G37</f>
        <v>68.8636</v>
      </c>
      <c r="J37" s="50" t="n">
        <f aca="false">$F37*$H37</f>
        <v>143.9288</v>
      </c>
      <c r="K37" s="50" t="n">
        <f aca="false">$I37*(1+BDI_MAT)</f>
        <v>83.88275116</v>
      </c>
      <c r="L37" s="50" t="n">
        <f aca="false">$J37*(1+BDI_MDO)</f>
        <v>185.40908016</v>
      </c>
      <c r="M37" s="50" t="n">
        <f aca="false">SUM(K37:L37)</f>
        <v>269.29183132</v>
      </c>
    </row>
    <row r="38" s="19" customFormat="true" ht="14.4" hidden="false" customHeight="false" outlineLevel="0" collapsed="false">
      <c r="A38" s="34" t="s">
        <v>101</v>
      </c>
      <c r="B38" s="47" t="s">
        <v>102</v>
      </c>
      <c r="C38" s="42" t="s">
        <v>103</v>
      </c>
      <c r="D38" s="48" t="s">
        <v>65</v>
      </c>
      <c r="E38" s="48"/>
      <c r="F38" s="49" t="n">
        <v>98.2</v>
      </c>
      <c r="G38" s="38" t="n">
        <v>1.83</v>
      </c>
      <c r="H38" s="38" t="n">
        <v>3.85</v>
      </c>
      <c r="I38" s="50" t="n">
        <f aca="false">$F38*$G38</f>
        <v>179.706</v>
      </c>
      <c r="J38" s="50" t="n">
        <f aca="false">$F38*$H38</f>
        <v>378.07</v>
      </c>
      <c r="K38" s="50" t="n">
        <f aca="false">$I38*(1+BDI_MAT)</f>
        <v>218.8998786</v>
      </c>
      <c r="L38" s="50" t="n">
        <f aca="false">$J38*(1+BDI_MDO)</f>
        <v>487.029774</v>
      </c>
      <c r="M38" s="50" t="n">
        <f aca="false">SUM(K38:L38)</f>
        <v>705.9296526</v>
      </c>
    </row>
    <row r="39" s="19" customFormat="true" ht="14.4" hidden="false" customHeight="false" outlineLevel="0" collapsed="false">
      <c r="A39" s="34" t="s">
        <v>104</v>
      </c>
      <c r="B39" s="47" t="s">
        <v>56</v>
      </c>
      <c r="C39" s="42" t="s">
        <v>105</v>
      </c>
      <c r="D39" s="48" t="s">
        <v>65</v>
      </c>
      <c r="E39" s="48"/>
      <c r="F39" s="49" t="n">
        <v>25.09</v>
      </c>
      <c r="G39" s="38" t="n">
        <v>3.22</v>
      </c>
      <c r="H39" s="38" t="n">
        <v>6.73</v>
      </c>
      <c r="I39" s="50" t="n">
        <f aca="false">$F39*$G39</f>
        <v>80.7898</v>
      </c>
      <c r="J39" s="50" t="n">
        <f aca="false">$F39*$H39</f>
        <v>168.8557</v>
      </c>
      <c r="K39" s="50" t="n">
        <f aca="false">$I39*(1+BDI_MAT)</f>
        <v>98.41005538</v>
      </c>
      <c r="L39" s="50" t="n">
        <f aca="false">$J39*(1+BDI_MDO)</f>
        <v>217.51991274</v>
      </c>
      <c r="M39" s="50" t="n">
        <f aca="false">SUM(K39:L39)</f>
        <v>315.92996812</v>
      </c>
    </row>
    <row r="40" s="19" customFormat="true" ht="14.4" hidden="false" customHeight="false" outlineLevel="0" collapsed="false">
      <c r="A40" s="34" t="s">
        <v>106</v>
      </c>
      <c r="B40" s="47" t="n">
        <v>97628</v>
      </c>
      <c r="C40" s="42" t="s">
        <v>107</v>
      </c>
      <c r="D40" s="48" t="s">
        <v>100</v>
      </c>
      <c r="E40" s="48"/>
      <c r="F40" s="49" t="n">
        <v>5.77</v>
      </c>
      <c r="G40" s="38" t="n">
        <v>52.68</v>
      </c>
      <c r="H40" s="38" t="n">
        <v>110.14</v>
      </c>
      <c r="I40" s="50" t="n">
        <f aca="false">$F40*$G40</f>
        <v>303.9636</v>
      </c>
      <c r="J40" s="50" t="n">
        <f aca="false">$F40*$H40</f>
        <v>635.5078</v>
      </c>
      <c r="K40" s="50" t="n">
        <f aca="false">$I40*(1+BDI_MAT)</f>
        <v>370.25806116</v>
      </c>
      <c r="L40" s="50" t="n">
        <f aca="false">$J40*(1+BDI_MDO)</f>
        <v>818.66114796</v>
      </c>
      <c r="M40" s="50" t="n">
        <f aca="false">SUM(K40:L40)</f>
        <v>1188.91920912</v>
      </c>
    </row>
    <row r="41" s="19" customFormat="true" ht="14.4" hidden="false" customHeight="false" outlineLevel="0" collapsed="false">
      <c r="A41" s="34" t="s">
        <v>108</v>
      </c>
      <c r="B41" s="47" t="s">
        <v>56</v>
      </c>
      <c r="C41" s="42" t="s">
        <v>109</v>
      </c>
      <c r="D41" s="48" t="s">
        <v>29</v>
      </c>
      <c r="E41" s="48"/>
      <c r="F41" s="49" t="n">
        <v>1</v>
      </c>
      <c r="G41" s="38" t="n">
        <v>68.61</v>
      </c>
      <c r="H41" s="38" t="n">
        <v>130.75</v>
      </c>
      <c r="I41" s="50" t="n">
        <f aca="false">$F41*$G41</f>
        <v>68.61</v>
      </c>
      <c r="J41" s="50" t="n">
        <f aca="false">$F41*$H41</f>
        <v>130.75</v>
      </c>
      <c r="K41" s="50" t="n">
        <f aca="false">$I41*(1+BDI_MAT)</f>
        <v>83.573841</v>
      </c>
      <c r="L41" s="50" t="n">
        <f aca="false">$J41*(1+BDI_MDO)</f>
        <v>168.43215</v>
      </c>
      <c r="M41" s="50" t="n">
        <f aca="false">SUM(K41:L41)</f>
        <v>252.005991</v>
      </c>
    </row>
    <row r="42" s="19" customFormat="true" ht="14.4" hidden="false" customHeight="false" outlineLevel="0" collapsed="false">
      <c r="A42" s="34" t="s">
        <v>110</v>
      </c>
      <c r="B42" s="47" t="s">
        <v>56</v>
      </c>
      <c r="C42" s="42" t="s">
        <v>111</v>
      </c>
      <c r="D42" s="48" t="s">
        <v>29</v>
      </c>
      <c r="E42" s="48"/>
      <c r="F42" s="49" t="n">
        <v>10</v>
      </c>
      <c r="G42" s="38" t="n">
        <v>287.42</v>
      </c>
      <c r="H42" s="38" t="n">
        <v>28.69</v>
      </c>
      <c r="I42" s="50" t="n">
        <f aca="false">$F42*$G42</f>
        <v>2874.2</v>
      </c>
      <c r="J42" s="50" t="n">
        <f aca="false">$F42*$H42</f>
        <v>286.9</v>
      </c>
      <c r="K42" s="50" t="n">
        <f aca="false">$I42*(1+BDI_MAT)</f>
        <v>3501.06302</v>
      </c>
      <c r="L42" s="50" t="n">
        <f aca="false">$J42*(1+BDI_MDO)</f>
        <v>369.58458</v>
      </c>
      <c r="M42" s="50" t="n">
        <f aca="false">SUM(K42:L42)</f>
        <v>3870.6476</v>
      </c>
    </row>
    <row r="43" s="19" customFormat="true" ht="14.4" hidden="false" customHeight="false" outlineLevel="0" collapsed="false">
      <c r="A43" s="34" t="s">
        <v>112</v>
      </c>
      <c r="B43" s="47" t="s">
        <v>113</v>
      </c>
      <c r="C43" s="42" t="s">
        <v>114</v>
      </c>
      <c r="D43" s="48" t="s">
        <v>65</v>
      </c>
      <c r="E43" s="48"/>
      <c r="F43" s="49" t="n">
        <v>23.75</v>
      </c>
      <c r="G43" s="38" t="n">
        <v>1.97</v>
      </c>
      <c r="H43" s="38" t="n">
        <v>2.16</v>
      </c>
      <c r="I43" s="50" t="n">
        <f aca="false">$F43*$G43</f>
        <v>46.7875</v>
      </c>
      <c r="J43" s="50" t="n">
        <f aca="false">$F43*$H43</f>
        <v>51.3</v>
      </c>
      <c r="K43" s="50" t="n">
        <f aca="false">$I43*(1+BDI_MAT)</f>
        <v>56.99185375</v>
      </c>
      <c r="L43" s="50" t="n">
        <f aca="false">$J43*(1+BDI_MDO)</f>
        <v>66.08466</v>
      </c>
      <c r="M43" s="50" t="n">
        <f aca="false">SUM(K43:L43)</f>
        <v>123.07651375</v>
      </c>
    </row>
    <row r="44" s="19" customFormat="true" ht="14.4" hidden="false" customHeight="false" outlineLevel="0" collapsed="false">
      <c r="A44" s="34" t="s">
        <v>115</v>
      </c>
      <c r="B44" s="47" t="s">
        <v>56</v>
      </c>
      <c r="C44" s="42" t="s">
        <v>116</v>
      </c>
      <c r="D44" s="48" t="s">
        <v>65</v>
      </c>
      <c r="E44" s="48"/>
      <c r="F44" s="49" t="n">
        <v>23.75</v>
      </c>
      <c r="G44" s="38" t="n">
        <v>6.91</v>
      </c>
      <c r="H44" s="38" t="n">
        <v>14.77</v>
      </c>
      <c r="I44" s="50" t="n">
        <f aca="false">$F44*$G44</f>
        <v>164.1125</v>
      </c>
      <c r="J44" s="50" t="n">
        <f aca="false">$F44*$H44</f>
        <v>350.7875</v>
      </c>
      <c r="K44" s="50" t="n">
        <f aca="false">$I44*(1+BDI_MAT)</f>
        <v>199.90543625</v>
      </c>
      <c r="L44" s="50" t="n">
        <f aca="false">$J44*(1+BDI_MDO)</f>
        <v>451.8844575</v>
      </c>
      <c r="M44" s="50" t="n">
        <f aca="false">SUM(K44:L44)</f>
        <v>651.78989375</v>
      </c>
    </row>
    <row r="45" s="19" customFormat="true" ht="14.4" hidden="false" customHeight="false" outlineLevel="0" collapsed="false">
      <c r="A45" s="34" t="s">
        <v>117</v>
      </c>
      <c r="B45" s="47" t="s">
        <v>118</v>
      </c>
      <c r="C45" s="42" t="s">
        <v>119</v>
      </c>
      <c r="D45" s="48" t="s">
        <v>65</v>
      </c>
      <c r="E45" s="48"/>
      <c r="F45" s="49" t="n">
        <v>2184.43</v>
      </c>
      <c r="G45" s="38" t="n">
        <v>0.38</v>
      </c>
      <c r="H45" s="38" t="n">
        <v>0.91</v>
      </c>
      <c r="I45" s="50" t="n">
        <f aca="false">$F45*$G45</f>
        <v>830.0834</v>
      </c>
      <c r="J45" s="50" t="n">
        <f aca="false">$F45*$H45</f>
        <v>1987.8313</v>
      </c>
      <c r="K45" s="50" t="n">
        <f aca="false">$I45*(1+BDI_MAT)</f>
        <v>1011.12458954</v>
      </c>
      <c r="L45" s="50" t="n">
        <f aca="false">$J45*(1+BDI_MDO)</f>
        <v>2560.72428066</v>
      </c>
      <c r="M45" s="50" t="n">
        <f aca="false">SUM(K45:L45)</f>
        <v>3571.8488702</v>
      </c>
    </row>
    <row r="46" s="19" customFormat="true" ht="14.4" hidden="false" customHeight="false" outlineLevel="0" collapsed="false">
      <c r="A46" s="34" t="s">
        <v>120</v>
      </c>
      <c r="B46" s="47" t="s">
        <v>121</v>
      </c>
      <c r="C46" s="42" t="s">
        <v>122</v>
      </c>
      <c r="D46" s="48" t="s">
        <v>65</v>
      </c>
      <c r="E46" s="48"/>
      <c r="F46" s="49" t="n">
        <v>120.86</v>
      </c>
      <c r="G46" s="38" t="n">
        <v>2.43</v>
      </c>
      <c r="H46" s="38" t="n">
        <v>4.2</v>
      </c>
      <c r="I46" s="50" t="n">
        <f aca="false">$F46*$G46</f>
        <v>293.6898</v>
      </c>
      <c r="J46" s="50" t="n">
        <f aca="false">$F46*$H46</f>
        <v>507.612</v>
      </c>
      <c r="K46" s="50" t="n">
        <f aca="false">$I46*(1+BDI_MAT)</f>
        <v>357.74354538</v>
      </c>
      <c r="L46" s="50" t="n">
        <f aca="false">$J46*(1+BDI_MDO)</f>
        <v>653.9057784</v>
      </c>
      <c r="M46" s="50" t="n">
        <f aca="false">SUM(K46:L46)</f>
        <v>1011.64932378</v>
      </c>
    </row>
    <row r="47" s="19" customFormat="true" ht="4.2" hidden="false" customHeight="true" outlineLevel="0" collapsed="false">
      <c r="A47" s="51"/>
      <c r="B47" s="52"/>
      <c r="C47" s="53"/>
      <c r="D47" s="54"/>
      <c r="E47" s="54"/>
      <c r="F47" s="55"/>
      <c r="G47" s="56"/>
      <c r="H47" s="56"/>
      <c r="I47" s="57"/>
      <c r="J47" s="57"/>
      <c r="K47" s="57"/>
      <c r="L47" s="57"/>
      <c r="M47" s="57"/>
    </row>
    <row r="48" s="19" customFormat="true" ht="4.2" hidden="false" customHeight="true" outlineLevel="0" collapsed="false">
      <c r="A48" s="58"/>
      <c r="B48" s="59"/>
      <c r="C48" s="60" t="s">
        <v>123</v>
      </c>
      <c r="D48" s="61"/>
      <c r="E48" s="61"/>
      <c r="F48" s="62"/>
      <c r="G48" s="63"/>
      <c r="H48" s="63"/>
      <c r="I48" s="64"/>
      <c r="J48" s="64"/>
      <c r="K48" s="64"/>
      <c r="L48" s="64"/>
      <c r="M48" s="64"/>
    </row>
    <row r="49" s="19" customFormat="true" ht="4.2" hidden="false" customHeight="true" outlineLevel="0" collapsed="false">
      <c r="A49" s="65"/>
      <c r="B49" s="66"/>
      <c r="C49" s="67"/>
      <c r="D49" s="68"/>
      <c r="E49" s="68"/>
      <c r="F49" s="69"/>
      <c r="G49" s="70"/>
      <c r="H49" s="70"/>
      <c r="I49" s="70"/>
      <c r="J49" s="70"/>
      <c r="K49" s="70"/>
      <c r="L49" s="70"/>
      <c r="M49" s="70"/>
    </row>
    <row r="50" s="19" customFormat="true" ht="14.4" hidden="false" customHeight="false" outlineLevel="0" collapsed="false">
      <c r="A50" s="74" t="n">
        <v>5</v>
      </c>
      <c r="B50" s="47"/>
      <c r="C50" s="42" t="s">
        <v>124</v>
      </c>
      <c r="D50" s="43"/>
      <c r="E50" s="43"/>
      <c r="F50" s="44"/>
      <c r="G50" s="45"/>
      <c r="H50" s="45"/>
      <c r="I50" s="45" t="n">
        <f aca="false">SUBTOTAL(9,I51:I77)</f>
        <v>8450.8643</v>
      </c>
      <c r="J50" s="45" t="n">
        <f aca="false">SUBTOTAL(9,J51:J77)</f>
        <v>7482.8818</v>
      </c>
      <c r="K50" s="45" t="n">
        <f aca="false">SUBTOTAL(9,K51:K77)</f>
        <v>10293.99780383</v>
      </c>
      <c r="L50" s="45" t="n">
        <f aca="false">SUBTOTAL(9,L51:L77)</f>
        <v>9639.44833476</v>
      </c>
      <c r="M50" s="45" t="n">
        <f aca="false">SUBTOTAL(9,M51:M77)</f>
        <v>19933.44613859</v>
      </c>
    </row>
    <row r="51" s="19" customFormat="true" ht="14.4" hidden="false" customHeight="false" outlineLevel="0" collapsed="false">
      <c r="A51" s="34" t="s">
        <v>125</v>
      </c>
      <c r="B51" s="47"/>
      <c r="C51" s="42" t="s">
        <v>126</v>
      </c>
      <c r="D51" s="48"/>
      <c r="E51" s="48"/>
      <c r="F51" s="49"/>
      <c r="G51" s="38"/>
      <c r="H51" s="38"/>
      <c r="I51" s="50"/>
      <c r="J51" s="50"/>
      <c r="K51" s="50"/>
      <c r="L51" s="50"/>
      <c r="M51" s="50"/>
    </row>
    <row r="52" s="19" customFormat="true" ht="14.4" hidden="false" customHeight="false" outlineLevel="0" collapsed="false">
      <c r="A52" s="34" t="s">
        <v>127</v>
      </c>
      <c r="B52" s="47" t="n">
        <v>93358</v>
      </c>
      <c r="C52" s="42" t="s">
        <v>128</v>
      </c>
      <c r="D52" s="48" t="s">
        <v>100</v>
      </c>
      <c r="E52" s="48"/>
      <c r="F52" s="49" t="n">
        <v>88.5</v>
      </c>
      <c r="G52" s="38" t="n">
        <v>16.86</v>
      </c>
      <c r="H52" s="38" t="n">
        <v>32.43</v>
      </c>
      <c r="I52" s="50" t="n">
        <f aca="false">$F52*$G52</f>
        <v>1492.11</v>
      </c>
      <c r="J52" s="50" t="n">
        <f aca="false">$F52*$H52</f>
        <v>2870.055</v>
      </c>
      <c r="K52" s="50" t="n">
        <f aca="false">$I52*(1+BDI_MAT)</f>
        <v>1817.539191</v>
      </c>
      <c r="L52" s="50" t="n">
        <f aca="false">$J52*(1+BDI_MDO)</f>
        <v>3697.204851</v>
      </c>
      <c r="M52" s="50" t="n">
        <f aca="false">SUM(K52:L52)</f>
        <v>5514.744042</v>
      </c>
    </row>
    <row r="53" s="19" customFormat="true" ht="26.4" hidden="false" customHeight="false" outlineLevel="0" collapsed="false">
      <c r="A53" s="34" t="s">
        <v>129</v>
      </c>
      <c r="B53" s="47" t="s">
        <v>56</v>
      </c>
      <c r="C53" s="42" t="s">
        <v>130</v>
      </c>
      <c r="D53" s="48" t="s">
        <v>65</v>
      </c>
      <c r="E53" s="48"/>
      <c r="F53" s="49" t="n">
        <v>15.68</v>
      </c>
      <c r="G53" s="38" t="n">
        <v>1.29</v>
      </c>
      <c r="H53" s="38" t="n">
        <v>2.82</v>
      </c>
      <c r="I53" s="50" t="n">
        <f aca="false">$F53*$G53</f>
        <v>20.2272</v>
      </c>
      <c r="J53" s="50" t="n">
        <f aca="false">$F53*$H53</f>
        <v>44.2176</v>
      </c>
      <c r="K53" s="50" t="n">
        <f aca="false">$I53*(1+BDI_MAT)</f>
        <v>24.63875232</v>
      </c>
      <c r="L53" s="50" t="n">
        <f aca="false">$J53*(1+BDI_MDO)</f>
        <v>56.96111232</v>
      </c>
      <c r="M53" s="50" t="n">
        <f aca="false">SUM(K53:L53)</f>
        <v>81.59986464</v>
      </c>
    </row>
    <row r="54" s="19" customFormat="true" ht="14.4" hidden="false" customHeight="false" outlineLevel="0" collapsed="false">
      <c r="A54" s="34" t="s">
        <v>131</v>
      </c>
      <c r="B54" s="47" t="n">
        <v>93382</v>
      </c>
      <c r="C54" s="42" t="s">
        <v>132</v>
      </c>
      <c r="D54" s="48" t="s">
        <v>100</v>
      </c>
      <c r="E54" s="48"/>
      <c r="F54" s="49" t="n">
        <v>81.17</v>
      </c>
      <c r="G54" s="38" t="n">
        <v>7.15</v>
      </c>
      <c r="H54" s="38" t="n">
        <v>15.87</v>
      </c>
      <c r="I54" s="50" t="n">
        <f aca="false">$F54*$G54</f>
        <v>580.3655</v>
      </c>
      <c r="J54" s="50" t="n">
        <f aca="false">$F54*$H54</f>
        <v>1288.1679</v>
      </c>
      <c r="K54" s="50" t="n">
        <f aca="false">$I54*(1+BDI_MAT)</f>
        <v>706.94321555</v>
      </c>
      <c r="L54" s="50" t="n">
        <f aca="false">$J54*(1+BDI_MDO)</f>
        <v>1659.41788878</v>
      </c>
      <c r="M54" s="50" t="n">
        <f aca="false">SUM(K54:L54)</f>
        <v>2366.36110433</v>
      </c>
    </row>
    <row r="55" s="19" customFormat="true" ht="14.4" hidden="false" customHeight="false" outlineLevel="0" collapsed="false">
      <c r="A55" s="34" t="s">
        <v>133</v>
      </c>
      <c r="B55" s="47" t="s">
        <v>56</v>
      </c>
      <c r="C55" s="42" t="s">
        <v>111</v>
      </c>
      <c r="D55" s="48" t="s">
        <v>29</v>
      </c>
      <c r="E55" s="48"/>
      <c r="F55" s="49" t="n">
        <v>2</v>
      </c>
      <c r="G55" s="38" t="n">
        <v>287.42</v>
      </c>
      <c r="H55" s="38" t="n">
        <v>28.69</v>
      </c>
      <c r="I55" s="50" t="n">
        <f aca="false">$F55*$G55</f>
        <v>574.84</v>
      </c>
      <c r="J55" s="50" t="n">
        <f aca="false">$F55*$H55</f>
        <v>57.38</v>
      </c>
      <c r="K55" s="50" t="n">
        <f aca="false">$I55*(1+BDI_MAT)</f>
        <v>700.212604</v>
      </c>
      <c r="L55" s="50" t="n">
        <f aca="false">$J55*(1+BDI_MDO)</f>
        <v>73.916916</v>
      </c>
      <c r="M55" s="50" t="n">
        <f aca="false">SUM(K55:L55)</f>
        <v>774.12952</v>
      </c>
    </row>
    <row r="56" s="19" customFormat="true" ht="26.4" hidden="false" customHeight="false" outlineLevel="0" collapsed="false">
      <c r="A56" s="34" t="s">
        <v>134</v>
      </c>
      <c r="B56" s="47" t="n">
        <v>96619</v>
      </c>
      <c r="C56" s="42" t="s">
        <v>135</v>
      </c>
      <c r="D56" s="48" t="s">
        <v>65</v>
      </c>
      <c r="E56" s="48"/>
      <c r="F56" s="49" t="n">
        <v>0.78</v>
      </c>
      <c r="G56" s="38" t="n">
        <v>11.51</v>
      </c>
      <c r="H56" s="38" t="n">
        <v>7.22</v>
      </c>
      <c r="I56" s="50" t="n">
        <f aca="false">$F56*$G56</f>
        <v>8.9778</v>
      </c>
      <c r="J56" s="50" t="n">
        <f aca="false">$F56*$H56</f>
        <v>5.6316</v>
      </c>
      <c r="K56" s="50" t="n">
        <f aca="false">$I56*(1+BDI_MAT)</f>
        <v>10.93585818</v>
      </c>
      <c r="L56" s="50" t="n">
        <f aca="false">$J56*(1+BDI_MDO)</f>
        <v>7.25462712</v>
      </c>
      <c r="M56" s="50" t="n">
        <f aca="false">SUM(K56:L56)</f>
        <v>18.1904853</v>
      </c>
    </row>
    <row r="57" s="19" customFormat="true" ht="26.4" hidden="false" customHeight="false" outlineLevel="0" collapsed="false">
      <c r="A57" s="34" t="s">
        <v>136</v>
      </c>
      <c r="B57" s="47" t="n">
        <v>96533</v>
      </c>
      <c r="C57" s="42" t="s">
        <v>137</v>
      </c>
      <c r="D57" s="48" t="s">
        <v>65</v>
      </c>
      <c r="E57" s="48"/>
      <c r="F57" s="49" t="n">
        <v>35.57</v>
      </c>
      <c r="G57" s="38" t="n">
        <v>31.17</v>
      </c>
      <c r="H57" s="38" t="n">
        <v>23.75</v>
      </c>
      <c r="I57" s="50" t="n">
        <f aca="false">$F57*$G57</f>
        <v>1108.7169</v>
      </c>
      <c r="J57" s="50" t="n">
        <f aca="false">$F57*$H57</f>
        <v>844.7875</v>
      </c>
      <c r="K57" s="50" t="n">
        <f aca="false">$I57*(1+BDI_MAT)</f>
        <v>1350.52805589</v>
      </c>
      <c r="L57" s="50" t="n">
        <f aca="false">$J57*(1+BDI_MDO)</f>
        <v>1088.2552575</v>
      </c>
      <c r="M57" s="50" t="n">
        <f aca="false">SUM(K57:L57)</f>
        <v>2438.78331339</v>
      </c>
    </row>
    <row r="58" s="19" customFormat="true" ht="14.4" hidden="false" customHeight="false" outlineLevel="0" collapsed="false">
      <c r="A58" s="34" t="s">
        <v>138</v>
      </c>
      <c r="B58" s="47" t="n">
        <v>96545</v>
      </c>
      <c r="C58" s="42" t="s">
        <v>139</v>
      </c>
      <c r="D58" s="48" t="s">
        <v>140</v>
      </c>
      <c r="E58" s="48"/>
      <c r="F58" s="49" t="n">
        <v>42.64</v>
      </c>
      <c r="G58" s="38" t="n">
        <v>7.48</v>
      </c>
      <c r="H58" s="38" t="n">
        <v>2.23</v>
      </c>
      <c r="I58" s="50" t="n">
        <f aca="false">$F58*$G58</f>
        <v>318.9472</v>
      </c>
      <c r="J58" s="50" t="n">
        <f aca="false">$F58*$H58</f>
        <v>95.0872</v>
      </c>
      <c r="K58" s="50" t="n">
        <f aca="false">$I58*(1+BDI_MAT)</f>
        <v>388.50958432</v>
      </c>
      <c r="L58" s="50" t="n">
        <f aca="false">$J58*(1+BDI_MDO)</f>
        <v>122.49133104</v>
      </c>
      <c r="M58" s="50" t="n">
        <f aca="false">SUM(K58:L58)</f>
        <v>511.00091536</v>
      </c>
    </row>
    <row r="59" s="19" customFormat="true" ht="26.4" hidden="false" customHeight="false" outlineLevel="0" collapsed="false">
      <c r="A59" s="34" t="s">
        <v>141</v>
      </c>
      <c r="B59" s="47" t="s">
        <v>142</v>
      </c>
      <c r="C59" s="42" t="s">
        <v>143</v>
      </c>
      <c r="D59" s="48" t="s">
        <v>100</v>
      </c>
      <c r="E59" s="48"/>
      <c r="F59" s="49" t="n">
        <v>6.55</v>
      </c>
      <c r="G59" s="38" t="n">
        <v>261.77</v>
      </c>
      <c r="H59" s="38" t="n">
        <v>140.28</v>
      </c>
      <c r="I59" s="50" t="n">
        <f aca="false">$F59*$G59</f>
        <v>1714.5935</v>
      </c>
      <c r="J59" s="50" t="n">
        <f aca="false">$F59*$H59</f>
        <v>918.834</v>
      </c>
      <c r="K59" s="50" t="n">
        <f aca="false">$I59*(1+BDI_MAT)</f>
        <v>2088.54634235</v>
      </c>
      <c r="L59" s="50" t="n">
        <f aca="false">$J59*(1+BDI_MDO)</f>
        <v>1183.6419588</v>
      </c>
      <c r="M59" s="50" t="n">
        <f aca="false">SUM(K59:L59)</f>
        <v>3272.18830115</v>
      </c>
    </row>
    <row r="60" s="19" customFormat="true" ht="14.4" hidden="false" customHeight="false" outlineLevel="0" collapsed="false">
      <c r="A60" s="34" t="s">
        <v>144</v>
      </c>
      <c r="B60" s="47" t="n">
        <v>98557</v>
      </c>
      <c r="C60" s="42" t="s">
        <v>145</v>
      </c>
      <c r="D60" s="48" t="s">
        <v>65</v>
      </c>
      <c r="E60" s="48"/>
      <c r="F60" s="49" t="n">
        <v>35.57</v>
      </c>
      <c r="G60" s="38" t="n">
        <v>17.04</v>
      </c>
      <c r="H60" s="38" t="n">
        <v>7.05</v>
      </c>
      <c r="I60" s="50" t="n">
        <f aca="false">$F60*$G60</f>
        <v>606.1128</v>
      </c>
      <c r="J60" s="50" t="n">
        <f aca="false">$F60*$H60</f>
        <v>250.7685</v>
      </c>
      <c r="K60" s="50" t="n">
        <f aca="false">$I60*(1+BDI_MAT)</f>
        <v>738.30600168</v>
      </c>
      <c r="L60" s="50" t="n">
        <f aca="false">$J60*(1+BDI_MDO)</f>
        <v>323.0399817</v>
      </c>
      <c r="M60" s="50" t="n">
        <f aca="false">SUM(K60:L60)</f>
        <v>1061.34598338</v>
      </c>
    </row>
    <row r="61" s="19" customFormat="true" ht="14.4" hidden="false" customHeight="false" outlineLevel="0" collapsed="false">
      <c r="A61" s="34" t="s">
        <v>146</v>
      </c>
      <c r="B61" s="47"/>
      <c r="C61" s="42" t="s">
        <v>147</v>
      </c>
      <c r="D61" s="48"/>
      <c r="E61" s="48"/>
      <c r="F61" s="49"/>
      <c r="G61" s="38"/>
      <c r="H61" s="38"/>
      <c r="I61" s="50"/>
      <c r="J61" s="50"/>
      <c r="K61" s="50"/>
      <c r="L61" s="50"/>
      <c r="M61" s="50"/>
    </row>
    <row r="62" s="19" customFormat="true" ht="14.4" hidden="false" customHeight="false" outlineLevel="0" collapsed="false">
      <c r="A62" s="34" t="s">
        <v>148</v>
      </c>
      <c r="B62" s="47" t="n">
        <v>93358</v>
      </c>
      <c r="C62" s="42" t="s">
        <v>128</v>
      </c>
      <c r="D62" s="48" t="s">
        <v>100</v>
      </c>
      <c r="E62" s="48"/>
      <c r="F62" s="49" t="n">
        <v>4.13</v>
      </c>
      <c r="G62" s="38" t="n">
        <v>16.86</v>
      </c>
      <c r="H62" s="38" t="n">
        <v>32.43</v>
      </c>
      <c r="I62" s="50" t="n">
        <f aca="false">$F62*$G62</f>
        <v>69.6318</v>
      </c>
      <c r="J62" s="50" t="n">
        <f aca="false">$F62*$H62</f>
        <v>133.9359</v>
      </c>
      <c r="K62" s="50" t="n">
        <f aca="false">$I62*(1+BDI_MAT)</f>
        <v>84.81849558</v>
      </c>
      <c r="L62" s="50" t="n">
        <f aca="false">$J62*(1+BDI_MDO)</f>
        <v>172.53622638</v>
      </c>
      <c r="M62" s="50" t="n">
        <f aca="false">SUM(K62:L62)</f>
        <v>257.35472196</v>
      </c>
    </row>
    <row r="63" s="19" customFormat="true" ht="26.4" hidden="false" customHeight="false" outlineLevel="0" collapsed="false">
      <c r="A63" s="34" t="s">
        <v>149</v>
      </c>
      <c r="B63" s="47" t="s">
        <v>150</v>
      </c>
      <c r="C63" s="42" t="s">
        <v>130</v>
      </c>
      <c r="D63" s="48" t="s">
        <v>65</v>
      </c>
      <c r="E63" s="48"/>
      <c r="F63" s="49" t="n">
        <v>3.93</v>
      </c>
      <c r="G63" s="38" t="n">
        <v>1.29</v>
      </c>
      <c r="H63" s="38" t="n">
        <v>2.82</v>
      </c>
      <c r="I63" s="50" t="n">
        <f aca="false">$F63*$G63</f>
        <v>5.0697</v>
      </c>
      <c r="J63" s="50" t="n">
        <f aca="false">$F63*$H63</f>
        <v>11.0826</v>
      </c>
      <c r="K63" s="50" t="n">
        <f aca="false">$I63*(1+BDI_MAT)</f>
        <v>6.17540157</v>
      </c>
      <c r="L63" s="50" t="n">
        <f aca="false">$J63*(1+BDI_MDO)</f>
        <v>14.27660532</v>
      </c>
      <c r="M63" s="50" t="n">
        <f aca="false">SUM(K63:L63)</f>
        <v>20.45200689</v>
      </c>
    </row>
    <row r="64" s="19" customFormat="true" ht="14.4" hidden="false" customHeight="false" outlineLevel="0" collapsed="false">
      <c r="A64" s="34" t="s">
        <v>151</v>
      </c>
      <c r="B64" s="47" t="n">
        <v>93382</v>
      </c>
      <c r="C64" s="42" t="s">
        <v>132</v>
      </c>
      <c r="D64" s="48" t="s">
        <v>100</v>
      </c>
      <c r="E64" s="48"/>
      <c r="F64" s="49" t="n">
        <v>2.75</v>
      </c>
      <c r="G64" s="38" t="n">
        <v>7.15</v>
      </c>
      <c r="H64" s="38" t="n">
        <v>15.87</v>
      </c>
      <c r="I64" s="50" t="n">
        <f aca="false">$F64*$G64</f>
        <v>19.6625</v>
      </c>
      <c r="J64" s="50" t="n">
        <f aca="false">$F64*$H64</f>
        <v>43.6425</v>
      </c>
      <c r="K64" s="50" t="n">
        <f aca="false">$I64*(1+BDI_MAT)</f>
        <v>23.95089125</v>
      </c>
      <c r="L64" s="50" t="n">
        <f aca="false">$J64*(1+BDI_MDO)</f>
        <v>56.2202685</v>
      </c>
      <c r="M64" s="50" t="n">
        <f aca="false">SUM(K64:L64)</f>
        <v>80.17115975</v>
      </c>
    </row>
    <row r="65" s="19" customFormat="true" ht="14.4" hidden="false" customHeight="false" outlineLevel="0" collapsed="false">
      <c r="A65" s="34" t="s">
        <v>152</v>
      </c>
      <c r="B65" s="47" t="s">
        <v>56</v>
      </c>
      <c r="C65" s="42" t="s">
        <v>111</v>
      </c>
      <c r="D65" s="48" t="s">
        <v>29</v>
      </c>
      <c r="E65" s="48"/>
      <c r="F65" s="49" t="n">
        <v>1</v>
      </c>
      <c r="G65" s="38" t="n">
        <v>287.42</v>
      </c>
      <c r="H65" s="38" t="n">
        <v>28.69</v>
      </c>
      <c r="I65" s="50" t="n">
        <f aca="false">$F65*$G65</f>
        <v>287.42</v>
      </c>
      <c r="J65" s="50" t="n">
        <f aca="false">$F65*$H65</f>
        <v>28.69</v>
      </c>
      <c r="K65" s="50" t="n">
        <f aca="false">$I65*(1+BDI_MAT)</f>
        <v>350.106302</v>
      </c>
      <c r="L65" s="50" t="n">
        <f aca="false">$J65*(1+BDI_MDO)</f>
        <v>36.958458</v>
      </c>
      <c r="M65" s="50" t="n">
        <f aca="false">SUM(K65:L65)</f>
        <v>387.06476</v>
      </c>
    </row>
    <row r="66" s="19" customFormat="true" ht="26.4" hidden="false" customHeight="false" outlineLevel="0" collapsed="false">
      <c r="A66" s="34" t="s">
        <v>153</v>
      </c>
      <c r="B66" s="47" t="n">
        <v>96619</v>
      </c>
      <c r="C66" s="42" t="s">
        <v>135</v>
      </c>
      <c r="D66" s="48" t="s">
        <v>65</v>
      </c>
      <c r="E66" s="48"/>
      <c r="F66" s="49" t="n">
        <v>0.2</v>
      </c>
      <c r="G66" s="38" t="n">
        <v>11.51</v>
      </c>
      <c r="H66" s="38" t="n">
        <v>7.22</v>
      </c>
      <c r="I66" s="50" t="n">
        <f aca="false">$F66*$G66</f>
        <v>2.302</v>
      </c>
      <c r="J66" s="50" t="n">
        <f aca="false">$F66*$H66</f>
        <v>1.444</v>
      </c>
      <c r="K66" s="50" t="n">
        <f aca="false">$I66*(1+BDI_MAT)</f>
        <v>2.8040662</v>
      </c>
      <c r="L66" s="50" t="n">
        <f aca="false">$J66*(1+BDI_MDO)</f>
        <v>1.8601608</v>
      </c>
      <c r="M66" s="50" t="n">
        <f aca="false">SUM(K66:L66)</f>
        <v>4.664227</v>
      </c>
    </row>
    <row r="67" s="19" customFormat="true" ht="26.4" hidden="false" customHeight="false" outlineLevel="0" collapsed="false">
      <c r="A67" s="34" t="s">
        <v>154</v>
      </c>
      <c r="B67" s="47" t="n">
        <v>96533</v>
      </c>
      <c r="C67" s="42" t="s">
        <v>137</v>
      </c>
      <c r="D67" s="48" t="s">
        <v>65</v>
      </c>
      <c r="E67" s="48"/>
      <c r="F67" s="49" t="n">
        <v>15.73</v>
      </c>
      <c r="G67" s="38" t="n">
        <v>31.17</v>
      </c>
      <c r="H67" s="38" t="n">
        <v>23.75</v>
      </c>
      <c r="I67" s="50" t="n">
        <f aca="false">$F67*$G67</f>
        <v>490.3041</v>
      </c>
      <c r="J67" s="50" t="n">
        <f aca="false">$F67*$H67</f>
        <v>373.5875</v>
      </c>
      <c r="K67" s="50" t="n">
        <f aca="false">$I67*(1+BDI_MAT)</f>
        <v>597.23942421</v>
      </c>
      <c r="L67" s="50" t="n">
        <f aca="false">$J67*(1+BDI_MDO)</f>
        <v>481.2554175</v>
      </c>
      <c r="M67" s="50" t="n">
        <f aca="false">SUM(K67:L67)</f>
        <v>1078.49484171</v>
      </c>
    </row>
    <row r="68" s="19" customFormat="true" ht="14.4" hidden="false" customHeight="false" outlineLevel="0" collapsed="false">
      <c r="A68" s="34" t="s">
        <v>155</v>
      </c>
      <c r="B68" s="47" t="n">
        <v>96543</v>
      </c>
      <c r="C68" s="42" t="s">
        <v>156</v>
      </c>
      <c r="D68" s="48" t="s">
        <v>140</v>
      </c>
      <c r="E68" s="48"/>
      <c r="F68" s="49" t="n">
        <v>26.63</v>
      </c>
      <c r="G68" s="38" t="n">
        <v>5.81</v>
      </c>
      <c r="H68" s="38" t="n">
        <v>4.33</v>
      </c>
      <c r="I68" s="50" t="n">
        <f aca="false">$F68*$G68</f>
        <v>154.7203</v>
      </c>
      <c r="J68" s="50" t="n">
        <f aca="false">$F68*$H68</f>
        <v>115.3079</v>
      </c>
      <c r="K68" s="50" t="n">
        <f aca="false">$I68*(1+BDI_MAT)</f>
        <v>188.46479743</v>
      </c>
      <c r="L68" s="50" t="n">
        <f aca="false">$J68*(1+BDI_MDO)</f>
        <v>148.53963678</v>
      </c>
      <c r="M68" s="50" t="n">
        <f aca="false">SUM(K68:L68)</f>
        <v>337.00443421</v>
      </c>
    </row>
    <row r="69" s="19" customFormat="true" ht="14.4" hidden="false" customHeight="false" outlineLevel="0" collapsed="false">
      <c r="A69" s="34" t="s">
        <v>157</v>
      </c>
      <c r="B69" s="47" t="n">
        <v>96544</v>
      </c>
      <c r="C69" s="42" t="s">
        <v>158</v>
      </c>
      <c r="D69" s="48" t="s">
        <v>140</v>
      </c>
      <c r="E69" s="48"/>
      <c r="F69" s="49" t="n">
        <v>11.19</v>
      </c>
      <c r="G69" s="38" t="n">
        <v>6.88</v>
      </c>
      <c r="H69" s="38" t="n">
        <v>3.1</v>
      </c>
      <c r="I69" s="50" t="n">
        <f aca="false">$F69*$G69</f>
        <v>76.9872</v>
      </c>
      <c r="J69" s="50" t="n">
        <f aca="false">$F69*$H69</f>
        <v>34.689</v>
      </c>
      <c r="K69" s="50" t="n">
        <f aca="false">$I69*(1+BDI_MAT)</f>
        <v>93.77810832</v>
      </c>
      <c r="L69" s="50" t="n">
        <f aca="false">$J69*(1+BDI_MDO)</f>
        <v>44.6863698</v>
      </c>
      <c r="M69" s="50" t="n">
        <f aca="false">SUM(K69:L69)</f>
        <v>138.46447812</v>
      </c>
    </row>
    <row r="70" s="19" customFormat="true" ht="14.4" hidden="false" customHeight="false" outlineLevel="0" collapsed="false">
      <c r="A70" s="34" t="s">
        <v>159</v>
      </c>
      <c r="B70" s="47" t="n">
        <v>96545</v>
      </c>
      <c r="C70" s="42" t="s">
        <v>139</v>
      </c>
      <c r="D70" s="48" t="s">
        <v>140</v>
      </c>
      <c r="E70" s="48"/>
      <c r="F70" s="49" t="n">
        <v>9.42</v>
      </c>
      <c r="G70" s="38" t="n">
        <v>7.48</v>
      </c>
      <c r="H70" s="38" t="n">
        <v>2.23</v>
      </c>
      <c r="I70" s="50" t="n">
        <f aca="false">$F70*$G70</f>
        <v>70.4616</v>
      </c>
      <c r="J70" s="50" t="n">
        <f aca="false">$F70*$H70</f>
        <v>21.0066</v>
      </c>
      <c r="K70" s="50" t="n">
        <f aca="false">$I70*(1+BDI_MAT)</f>
        <v>85.82927496</v>
      </c>
      <c r="L70" s="50" t="n">
        <f aca="false">$J70*(1+BDI_MDO)</f>
        <v>27.06070212</v>
      </c>
      <c r="M70" s="50" t="n">
        <f aca="false">SUM(K70:L70)</f>
        <v>112.88997708</v>
      </c>
    </row>
    <row r="71" s="19" customFormat="true" ht="14.4" hidden="false" customHeight="false" outlineLevel="0" collapsed="false">
      <c r="A71" s="34" t="s">
        <v>160</v>
      </c>
      <c r="B71" s="47" t="n">
        <v>96546</v>
      </c>
      <c r="C71" s="42" t="s">
        <v>161</v>
      </c>
      <c r="D71" s="48" t="s">
        <v>140</v>
      </c>
      <c r="E71" s="48"/>
      <c r="F71" s="49" t="n">
        <v>19.68</v>
      </c>
      <c r="G71" s="38" t="n">
        <v>4.99</v>
      </c>
      <c r="H71" s="38" t="n">
        <v>1.64</v>
      </c>
      <c r="I71" s="50" t="n">
        <f aca="false">$F71*$G71</f>
        <v>98.2032</v>
      </c>
      <c r="J71" s="50" t="n">
        <f aca="false">$F71*$H71</f>
        <v>32.2752</v>
      </c>
      <c r="K71" s="50" t="n">
        <f aca="false">$I71*(1+BDI_MAT)</f>
        <v>119.62131792</v>
      </c>
      <c r="L71" s="50" t="n">
        <f aca="false">$J71*(1+BDI_MDO)</f>
        <v>41.57691264</v>
      </c>
      <c r="M71" s="50" t="n">
        <f aca="false">SUM(K71:L71)</f>
        <v>161.19823056</v>
      </c>
    </row>
    <row r="72" s="19" customFormat="true" ht="14.4" hidden="false" customHeight="false" outlineLevel="0" collapsed="false">
      <c r="A72" s="34" t="s">
        <v>162</v>
      </c>
      <c r="B72" s="47" t="n">
        <v>96547</v>
      </c>
      <c r="C72" s="42" t="s">
        <v>163</v>
      </c>
      <c r="D72" s="48" t="s">
        <v>140</v>
      </c>
      <c r="E72" s="48"/>
      <c r="F72" s="49" t="n">
        <v>29.64</v>
      </c>
      <c r="G72" s="38" t="n">
        <v>5.88</v>
      </c>
      <c r="H72" s="38" t="n">
        <v>1.21</v>
      </c>
      <c r="I72" s="50" t="n">
        <f aca="false">$F72*$G72</f>
        <v>174.2832</v>
      </c>
      <c r="J72" s="50" t="n">
        <f aca="false">$F72*$H72</f>
        <v>35.8644</v>
      </c>
      <c r="K72" s="50" t="n">
        <f aca="false">$I72*(1+BDI_MAT)</f>
        <v>212.29436592</v>
      </c>
      <c r="L72" s="50" t="n">
        <f aca="false">$J72*(1+BDI_MDO)</f>
        <v>46.20052008</v>
      </c>
      <c r="M72" s="50" t="n">
        <f aca="false">SUM(K72:L72)</f>
        <v>258.494886</v>
      </c>
    </row>
    <row r="73" s="19" customFormat="true" ht="26.4" hidden="false" customHeight="false" outlineLevel="0" collapsed="false">
      <c r="A73" s="34" t="s">
        <v>164</v>
      </c>
      <c r="B73" s="47" t="s">
        <v>142</v>
      </c>
      <c r="C73" s="42" t="s">
        <v>165</v>
      </c>
      <c r="D73" s="48" t="s">
        <v>100</v>
      </c>
      <c r="E73" s="48"/>
      <c r="F73" s="49" t="n">
        <v>1.18</v>
      </c>
      <c r="G73" s="38" t="n">
        <v>261.77</v>
      </c>
      <c r="H73" s="38" t="n">
        <v>140.28</v>
      </c>
      <c r="I73" s="50" t="n">
        <f aca="false">$F73*$G73</f>
        <v>308.8886</v>
      </c>
      <c r="J73" s="50" t="n">
        <f aca="false">$F73*$H73</f>
        <v>165.5304</v>
      </c>
      <c r="K73" s="50" t="n">
        <f aca="false">$I73*(1+BDI_MAT)</f>
        <v>376.25720366</v>
      </c>
      <c r="L73" s="50" t="n">
        <f aca="false">$J73*(1+BDI_MDO)</f>
        <v>213.23626128</v>
      </c>
      <c r="M73" s="50" t="n">
        <f aca="false">SUM(K73:L73)</f>
        <v>589.49346494</v>
      </c>
    </row>
    <row r="74" s="19" customFormat="true" ht="14.4" hidden="false" customHeight="false" outlineLevel="0" collapsed="false">
      <c r="A74" s="34" t="s">
        <v>166</v>
      </c>
      <c r="B74" s="47" t="n">
        <v>98557</v>
      </c>
      <c r="C74" s="42" t="s">
        <v>145</v>
      </c>
      <c r="D74" s="48" t="s">
        <v>65</v>
      </c>
      <c r="E74" s="48"/>
      <c r="F74" s="49" t="n">
        <v>15.73</v>
      </c>
      <c r="G74" s="38" t="n">
        <v>17.04</v>
      </c>
      <c r="H74" s="38" t="n">
        <v>7.05</v>
      </c>
      <c r="I74" s="50" t="n">
        <f aca="false">$F74*$G74</f>
        <v>268.0392</v>
      </c>
      <c r="J74" s="50" t="n">
        <f aca="false">$F74*$H74</f>
        <v>110.8965</v>
      </c>
      <c r="K74" s="50" t="n">
        <f aca="false">$I74*(1+BDI_MAT)</f>
        <v>326.49854952</v>
      </c>
      <c r="L74" s="50" t="n">
        <f aca="false">$J74*(1+BDI_MDO)</f>
        <v>142.8568713</v>
      </c>
      <c r="M74" s="50" t="n">
        <f aca="false">SUM(K74:L74)</f>
        <v>469.35542082</v>
      </c>
    </row>
    <row r="75" s="19" customFormat="true" ht="4.2" hidden="false" customHeight="true" outlineLevel="0" collapsed="false">
      <c r="A75" s="51"/>
      <c r="B75" s="52"/>
      <c r="C75" s="53"/>
      <c r="D75" s="54"/>
      <c r="E75" s="54"/>
      <c r="F75" s="55"/>
      <c r="G75" s="56"/>
      <c r="H75" s="56"/>
      <c r="I75" s="57"/>
      <c r="J75" s="57"/>
      <c r="K75" s="57"/>
      <c r="L75" s="57"/>
      <c r="M75" s="57"/>
    </row>
    <row r="76" s="19" customFormat="true" ht="4.2" hidden="false" customHeight="true" outlineLevel="0" collapsed="false">
      <c r="A76" s="58"/>
      <c r="B76" s="59"/>
      <c r="C76" s="60" t="s">
        <v>167</v>
      </c>
      <c r="D76" s="61"/>
      <c r="E76" s="61"/>
      <c r="F76" s="62"/>
      <c r="G76" s="63"/>
      <c r="H76" s="63"/>
      <c r="I76" s="64"/>
      <c r="J76" s="64"/>
      <c r="K76" s="64"/>
      <c r="L76" s="64"/>
      <c r="M76" s="64"/>
    </row>
    <row r="77" s="19" customFormat="true" ht="4.2" hidden="false" customHeight="true" outlineLevel="0" collapsed="false">
      <c r="A77" s="65"/>
      <c r="B77" s="66"/>
      <c r="C77" s="67"/>
      <c r="D77" s="68"/>
      <c r="E77" s="68"/>
      <c r="F77" s="69"/>
      <c r="G77" s="70"/>
      <c r="H77" s="70"/>
      <c r="I77" s="70"/>
      <c r="J77" s="70"/>
      <c r="K77" s="70"/>
      <c r="L77" s="70"/>
      <c r="M77" s="70"/>
    </row>
    <row r="78" s="19" customFormat="true" ht="14.4" hidden="false" customHeight="false" outlineLevel="0" collapsed="false">
      <c r="A78" s="74" t="n">
        <v>6</v>
      </c>
      <c r="B78" s="47"/>
      <c r="C78" s="42" t="s">
        <v>168</v>
      </c>
      <c r="D78" s="43"/>
      <c r="E78" s="43"/>
      <c r="F78" s="44"/>
      <c r="G78" s="45"/>
      <c r="H78" s="45"/>
      <c r="I78" s="45" t="n">
        <f aca="false">SUBTOTAL(9,I79:I94)</f>
        <v>33539.9792</v>
      </c>
      <c r="J78" s="45" t="n">
        <f aca="false">SUBTOTAL(9,J79:J94)</f>
        <v>14915.4617</v>
      </c>
      <c r="K78" s="45" t="n">
        <f aca="false">SUBTOTAL(9,K79:K94)</f>
        <v>40855.04866352</v>
      </c>
      <c r="L78" s="45" t="n">
        <f aca="false">SUBTOTAL(9,L79:L94)</f>
        <v>19214.09776194</v>
      </c>
      <c r="M78" s="45" t="n">
        <f aca="false">SUBTOTAL(9,M79:M94)</f>
        <v>60069.14642546</v>
      </c>
    </row>
    <row r="79" s="19" customFormat="true" ht="14.4" hidden="false" customHeight="false" outlineLevel="0" collapsed="false">
      <c r="A79" s="34" t="s">
        <v>169</v>
      </c>
      <c r="B79" s="47"/>
      <c r="C79" s="42" t="s">
        <v>170</v>
      </c>
      <c r="D79" s="48"/>
      <c r="E79" s="48"/>
      <c r="F79" s="49"/>
      <c r="G79" s="38"/>
      <c r="H79" s="38"/>
      <c r="I79" s="50"/>
      <c r="J79" s="50"/>
      <c r="K79" s="50"/>
      <c r="L79" s="50"/>
      <c r="M79" s="50"/>
    </row>
    <row r="80" s="19" customFormat="true" ht="14.4" hidden="false" customHeight="false" outlineLevel="0" collapsed="false">
      <c r="A80" s="34" t="s">
        <v>171</v>
      </c>
      <c r="B80" s="47" t="n">
        <v>68053</v>
      </c>
      <c r="C80" s="42" t="s">
        <v>172</v>
      </c>
      <c r="D80" s="48" t="s">
        <v>65</v>
      </c>
      <c r="E80" s="48"/>
      <c r="F80" s="49" t="n">
        <v>20.54</v>
      </c>
      <c r="G80" s="38" t="n">
        <v>1.94</v>
      </c>
      <c r="H80" s="38" t="n">
        <v>2.91</v>
      </c>
      <c r="I80" s="50" t="n">
        <f aca="false">$F80*$G80</f>
        <v>39.8476</v>
      </c>
      <c r="J80" s="50" t="n">
        <f aca="false">$F80*$H80</f>
        <v>59.7714</v>
      </c>
      <c r="K80" s="50" t="n">
        <f aca="false">$I80*(1+BDI_MAT)</f>
        <v>48.53836156</v>
      </c>
      <c r="L80" s="50" t="n">
        <f aca="false">$J80*(1+BDI_MDO)</f>
        <v>76.99751748</v>
      </c>
      <c r="M80" s="50" t="n">
        <f aca="false">SUM(K80:L80)</f>
        <v>125.53587904</v>
      </c>
    </row>
    <row r="81" s="19" customFormat="true" ht="26.4" hidden="false" customHeight="false" outlineLevel="0" collapsed="false">
      <c r="A81" s="34" t="s">
        <v>173</v>
      </c>
      <c r="B81" s="47" t="s">
        <v>174</v>
      </c>
      <c r="C81" s="42" t="s">
        <v>175</v>
      </c>
      <c r="D81" s="48" t="s">
        <v>140</v>
      </c>
      <c r="E81" s="48"/>
      <c r="F81" s="49" t="n">
        <v>45.18</v>
      </c>
      <c r="G81" s="38" t="n">
        <v>5.88</v>
      </c>
      <c r="H81" s="38" t="n">
        <v>0.59</v>
      </c>
      <c r="I81" s="50" t="n">
        <f aca="false">$F81*$G81</f>
        <v>265.6584</v>
      </c>
      <c r="J81" s="50" t="n">
        <f aca="false">$F81*$H81</f>
        <v>26.6562</v>
      </c>
      <c r="K81" s="50" t="n">
        <f aca="false">$I81*(1+BDI_MAT)</f>
        <v>323.59849704</v>
      </c>
      <c r="L81" s="50" t="n">
        <f aca="false">$J81*(1+BDI_MDO)</f>
        <v>34.33851684</v>
      </c>
      <c r="M81" s="50" t="n">
        <f aca="false">SUM(K81:L81)</f>
        <v>357.93701388</v>
      </c>
    </row>
    <row r="82" s="19" customFormat="true" ht="26.4" hidden="false" customHeight="false" outlineLevel="0" collapsed="false">
      <c r="A82" s="34" t="s">
        <v>176</v>
      </c>
      <c r="B82" s="47" t="s">
        <v>142</v>
      </c>
      <c r="C82" s="42" t="s">
        <v>165</v>
      </c>
      <c r="D82" s="48" t="s">
        <v>100</v>
      </c>
      <c r="E82" s="48"/>
      <c r="F82" s="49" t="n">
        <v>1.64</v>
      </c>
      <c r="G82" s="38" t="n">
        <v>261.77</v>
      </c>
      <c r="H82" s="38" t="n">
        <v>140.28</v>
      </c>
      <c r="I82" s="50" t="n">
        <f aca="false">$F82*$G82</f>
        <v>429.3028</v>
      </c>
      <c r="J82" s="50" t="n">
        <f aca="false">$F82*$H82</f>
        <v>230.0592</v>
      </c>
      <c r="K82" s="50" t="n">
        <f aca="false">$I82*(1+BDI_MAT)</f>
        <v>522.93374068</v>
      </c>
      <c r="L82" s="50" t="n">
        <f aca="false">$J82*(1+BDI_MDO)</f>
        <v>296.36226144</v>
      </c>
      <c r="M82" s="50" t="n">
        <f aca="false">SUM(K82:L82)</f>
        <v>819.29600212</v>
      </c>
    </row>
    <row r="83" s="19" customFormat="true" ht="14.4" hidden="false" customHeight="false" outlineLevel="0" collapsed="false">
      <c r="A83" s="34" t="s">
        <v>177</v>
      </c>
      <c r="B83" s="47"/>
      <c r="C83" s="42" t="s">
        <v>178</v>
      </c>
      <c r="D83" s="48"/>
      <c r="E83" s="48"/>
      <c r="F83" s="49"/>
      <c r="G83" s="38"/>
      <c r="H83" s="38"/>
      <c r="I83" s="50"/>
      <c r="J83" s="50"/>
      <c r="K83" s="50"/>
      <c r="L83" s="50"/>
      <c r="M83" s="50"/>
    </row>
    <row r="84" s="19" customFormat="true" ht="14.4" hidden="false" customHeight="false" outlineLevel="0" collapsed="false">
      <c r="A84" s="34" t="s">
        <v>179</v>
      </c>
      <c r="B84" s="47" t="s">
        <v>180</v>
      </c>
      <c r="C84" s="42" t="s">
        <v>181</v>
      </c>
      <c r="D84" s="48" t="s">
        <v>65</v>
      </c>
      <c r="E84" s="48"/>
      <c r="F84" s="49" t="n">
        <v>305.15</v>
      </c>
      <c r="G84" s="38" t="n">
        <v>36.31</v>
      </c>
      <c r="H84" s="38" t="n">
        <v>29.64</v>
      </c>
      <c r="I84" s="50" t="n">
        <f aca="false">$F84*$G84</f>
        <v>11079.9965</v>
      </c>
      <c r="J84" s="50" t="n">
        <f aca="false">$F84*$H84</f>
        <v>9044.646</v>
      </c>
      <c r="K84" s="50" t="n">
        <f aca="false">$I84*(1+BDI_MAT)</f>
        <v>13496.54373665</v>
      </c>
      <c r="L84" s="50" t="n">
        <f aca="false">$J84*(1+BDI_MDO)</f>
        <v>11651.3129772</v>
      </c>
      <c r="M84" s="50" t="n">
        <f aca="false">SUM(K84:L84)</f>
        <v>25147.85671385</v>
      </c>
    </row>
    <row r="85" s="19" customFormat="true" ht="14.4" hidden="false" customHeight="false" outlineLevel="0" collapsed="false">
      <c r="A85" s="34" t="s">
        <v>182</v>
      </c>
      <c r="B85" s="47" t="n">
        <v>73301</v>
      </c>
      <c r="C85" s="42" t="s">
        <v>183</v>
      </c>
      <c r="D85" s="48" t="s">
        <v>100</v>
      </c>
      <c r="E85" s="48"/>
      <c r="F85" s="49" t="n">
        <v>262.58</v>
      </c>
      <c r="G85" s="38" t="n">
        <v>4.19</v>
      </c>
      <c r="H85" s="38" t="n">
        <v>3.68</v>
      </c>
      <c r="I85" s="50" t="n">
        <f aca="false">$F85*$G85</f>
        <v>1100.2102</v>
      </c>
      <c r="J85" s="50" t="n">
        <f aca="false">$F85*$H85</f>
        <v>966.2944</v>
      </c>
      <c r="K85" s="50" t="n">
        <f aca="false">$I85*(1+BDI_MAT)</f>
        <v>1340.16604462</v>
      </c>
      <c r="L85" s="50" t="n">
        <f aca="false">$J85*(1+BDI_MDO)</f>
        <v>1244.78044608</v>
      </c>
      <c r="M85" s="50" t="n">
        <f aca="false">SUM(K85:L85)</f>
        <v>2584.9464907</v>
      </c>
    </row>
    <row r="86" s="19" customFormat="true" ht="14.4" hidden="false" customHeight="false" outlineLevel="0" collapsed="false">
      <c r="A86" s="34" t="s">
        <v>184</v>
      </c>
      <c r="B86" s="47" t="n">
        <v>92759</v>
      </c>
      <c r="C86" s="42" t="s">
        <v>156</v>
      </c>
      <c r="D86" s="48" t="s">
        <v>140</v>
      </c>
      <c r="E86" s="48"/>
      <c r="F86" s="49" t="n">
        <v>272.46</v>
      </c>
      <c r="G86" s="38" t="n">
        <v>5.28</v>
      </c>
      <c r="H86" s="38" t="n">
        <v>2.98</v>
      </c>
      <c r="I86" s="50" t="n">
        <f aca="false">$F86*$G86</f>
        <v>1438.5888</v>
      </c>
      <c r="J86" s="50" t="n">
        <f aca="false">$F86*$H86</f>
        <v>811.9308</v>
      </c>
      <c r="K86" s="50" t="n">
        <f aca="false">$I86*(1+BDI_MAT)</f>
        <v>1752.34501728</v>
      </c>
      <c r="L86" s="50" t="n">
        <f aca="false">$J86*(1+BDI_MDO)</f>
        <v>1045.92925656</v>
      </c>
      <c r="M86" s="50" t="n">
        <f aca="false">SUM(K86:L86)</f>
        <v>2798.27427384</v>
      </c>
    </row>
    <row r="87" s="19" customFormat="true" ht="14.4" hidden="false" customHeight="false" outlineLevel="0" collapsed="false">
      <c r="A87" s="34" t="s">
        <v>185</v>
      </c>
      <c r="B87" s="47" t="n">
        <v>92760</v>
      </c>
      <c r="C87" s="42" t="s">
        <v>158</v>
      </c>
      <c r="D87" s="48" t="s">
        <v>140</v>
      </c>
      <c r="E87" s="48"/>
      <c r="F87" s="49" t="n">
        <v>66.99</v>
      </c>
      <c r="G87" s="38" t="n">
        <v>6.48</v>
      </c>
      <c r="H87" s="38" t="n">
        <v>2.03</v>
      </c>
      <c r="I87" s="50" t="n">
        <f aca="false">$F87*$G87</f>
        <v>434.0952</v>
      </c>
      <c r="J87" s="50" t="n">
        <f aca="false">$F87*$H87</f>
        <v>135.9897</v>
      </c>
      <c r="K87" s="50" t="n">
        <f aca="false">$I87*(1+BDI_MAT)</f>
        <v>528.77136312</v>
      </c>
      <c r="L87" s="50" t="n">
        <f aca="false">$J87*(1+BDI_MDO)</f>
        <v>175.18193154</v>
      </c>
      <c r="M87" s="50" t="n">
        <f aca="false">SUM(K87:L87)</f>
        <v>703.95329466</v>
      </c>
    </row>
    <row r="88" s="19" customFormat="true" ht="14.4" hidden="false" customHeight="false" outlineLevel="0" collapsed="false">
      <c r="A88" s="34" t="s">
        <v>186</v>
      </c>
      <c r="B88" s="47" t="n">
        <v>92761</v>
      </c>
      <c r="C88" s="42" t="s">
        <v>139</v>
      </c>
      <c r="D88" s="48" t="s">
        <v>140</v>
      </c>
      <c r="E88" s="48"/>
      <c r="F88" s="49" t="n">
        <v>132.48</v>
      </c>
      <c r="G88" s="38" t="n">
        <v>7.2</v>
      </c>
      <c r="H88" s="38" t="n">
        <v>1.37</v>
      </c>
      <c r="I88" s="50" t="n">
        <f aca="false">$F88*$G88</f>
        <v>953.856</v>
      </c>
      <c r="J88" s="50" t="n">
        <f aca="false">$F88*$H88</f>
        <v>181.4976</v>
      </c>
      <c r="K88" s="50" t="n">
        <f aca="false">$I88*(1+BDI_MAT)</f>
        <v>1161.8919936</v>
      </c>
      <c r="L88" s="50" t="n">
        <f aca="false">$J88*(1+BDI_MDO)</f>
        <v>233.80520832</v>
      </c>
      <c r="M88" s="50" t="n">
        <f aca="false">SUM(K88:L88)</f>
        <v>1395.69720192</v>
      </c>
    </row>
    <row r="89" s="19" customFormat="true" ht="14.4" hidden="false" customHeight="false" outlineLevel="0" collapsed="false">
      <c r="A89" s="34" t="s">
        <v>187</v>
      </c>
      <c r="B89" s="47" t="n">
        <v>92762</v>
      </c>
      <c r="C89" s="42" t="s">
        <v>161</v>
      </c>
      <c r="D89" s="48" t="s">
        <v>140</v>
      </c>
      <c r="E89" s="48"/>
      <c r="F89" s="49" t="n">
        <v>286.64</v>
      </c>
      <c r="G89" s="38" t="n">
        <v>4.77</v>
      </c>
      <c r="H89" s="38" t="n">
        <v>0.96</v>
      </c>
      <c r="I89" s="50" t="n">
        <f aca="false">$F89*$G89</f>
        <v>1367.2728</v>
      </c>
      <c r="J89" s="50" t="n">
        <f aca="false">$F89*$H89</f>
        <v>275.1744</v>
      </c>
      <c r="K89" s="50" t="n">
        <f aca="false">$I89*(1+BDI_MAT)</f>
        <v>1665.47499768</v>
      </c>
      <c r="L89" s="50" t="n">
        <f aca="false">$J89*(1+BDI_MDO)</f>
        <v>354.47966208</v>
      </c>
      <c r="M89" s="50" t="n">
        <f aca="false">SUM(K89:L89)</f>
        <v>2019.95465976</v>
      </c>
    </row>
    <row r="90" s="19" customFormat="true" ht="14.4" hidden="false" customHeight="false" outlineLevel="0" collapsed="false">
      <c r="A90" s="34" t="s">
        <v>188</v>
      </c>
      <c r="B90" s="47" t="n">
        <v>92763</v>
      </c>
      <c r="C90" s="42" t="s">
        <v>163</v>
      </c>
      <c r="D90" s="48" t="s">
        <v>140</v>
      </c>
      <c r="E90" s="48"/>
      <c r="F90" s="49" t="n">
        <v>865.81</v>
      </c>
      <c r="G90" s="38" t="n">
        <v>5.69</v>
      </c>
      <c r="H90" s="38" t="n">
        <v>0.67</v>
      </c>
      <c r="I90" s="50" t="n">
        <f aca="false">$F90*$G90</f>
        <v>4926.4589</v>
      </c>
      <c r="J90" s="50" t="n">
        <f aca="false">$F90*$H90</f>
        <v>580.0927</v>
      </c>
      <c r="K90" s="50" t="n">
        <f aca="false">$I90*(1+BDI_MAT)</f>
        <v>6000.91958609</v>
      </c>
      <c r="L90" s="50" t="n">
        <f aca="false">$J90*(1+BDI_MDO)</f>
        <v>747.27541614</v>
      </c>
      <c r="M90" s="50" t="n">
        <f aca="false">SUM(K90:L90)</f>
        <v>6748.19500223</v>
      </c>
    </row>
    <row r="91" s="19" customFormat="true" ht="26.4" hidden="false" customHeight="false" outlineLevel="0" collapsed="false">
      <c r="A91" s="34" t="s">
        <v>189</v>
      </c>
      <c r="B91" s="47" t="s">
        <v>190</v>
      </c>
      <c r="C91" s="42" t="s">
        <v>143</v>
      </c>
      <c r="D91" s="48" t="s">
        <v>100</v>
      </c>
      <c r="E91" s="48"/>
      <c r="F91" s="49" t="n">
        <v>25.42</v>
      </c>
      <c r="G91" s="38" t="n">
        <v>307.77</v>
      </c>
      <c r="H91" s="38" t="n">
        <v>60.16</v>
      </c>
      <c r="I91" s="50" t="n">
        <f aca="false">$F91*$G91</f>
        <v>7823.5134</v>
      </c>
      <c r="J91" s="50" t="n">
        <f aca="false">$F91*$H91</f>
        <v>1529.2672</v>
      </c>
      <c r="K91" s="50" t="n">
        <f aca="false">$I91*(1+BDI_MAT)</f>
        <v>9529.82167254</v>
      </c>
      <c r="L91" s="50" t="n">
        <f aca="false">$J91*(1+BDI_MDO)</f>
        <v>1970.00200704</v>
      </c>
      <c r="M91" s="50" t="n">
        <f aca="false">SUM(K91:L91)</f>
        <v>11499.82367958</v>
      </c>
    </row>
    <row r="92" s="19" customFormat="true" ht="26.4" hidden="false" customHeight="false" outlineLevel="0" collapsed="false">
      <c r="A92" s="34" t="s">
        <v>191</v>
      </c>
      <c r="B92" s="47" t="s">
        <v>192</v>
      </c>
      <c r="C92" s="42" t="s">
        <v>193</v>
      </c>
      <c r="D92" s="48" t="s">
        <v>65</v>
      </c>
      <c r="E92" s="48"/>
      <c r="F92" s="49" t="n">
        <v>69.43</v>
      </c>
      <c r="G92" s="38" t="n">
        <v>53.02</v>
      </c>
      <c r="H92" s="38" t="n">
        <v>15.47</v>
      </c>
      <c r="I92" s="50" t="n">
        <f aca="false">$F92*$G92</f>
        <v>3681.1786</v>
      </c>
      <c r="J92" s="50" t="n">
        <f aca="false">$F92*$H92</f>
        <v>1074.0821</v>
      </c>
      <c r="K92" s="50" t="n">
        <f aca="false">$I92*(1+BDI_MAT)</f>
        <v>4484.04365266</v>
      </c>
      <c r="L92" s="50" t="n">
        <f aca="false">$J92*(1+BDI_MDO)</f>
        <v>1383.63256122</v>
      </c>
      <c r="M92" s="50" t="n">
        <f aca="false">SUM(K92:L92)</f>
        <v>5867.67621388</v>
      </c>
    </row>
    <row r="93" s="19" customFormat="true" ht="4.2" hidden="false" customHeight="true" outlineLevel="0" collapsed="false">
      <c r="A93" s="51"/>
      <c r="B93" s="52"/>
      <c r="C93" s="53"/>
      <c r="D93" s="54"/>
      <c r="E93" s="54"/>
      <c r="F93" s="55"/>
      <c r="G93" s="56"/>
      <c r="H93" s="56"/>
      <c r="I93" s="57"/>
      <c r="J93" s="57"/>
      <c r="K93" s="57"/>
      <c r="L93" s="57"/>
      <c r="M93" s="57"/>
    </row>
    <row r="94" s="19" customFormat="true" ht="4.2" hidden="false" customHeight="true" outlineLevel="0" collapsed="false">
      <c r="A94" s="58"/>
      <c r="B94" s="59"/>
      <c r="C94" s="60" t="s">
        <v>194</v>
      </c>
      <c r="D94" s="61"/>
      <c r="E94" s="61"/>
      <c r="F94" s="62"/>
      <c r="G94" s="63"/>
      <c r="H94" s="63"/>
      <c r="I94" s="64"/>
      <c r="J94" s="64"/>
      <c r="K94" s="64"/>
      <c r="L94" s="64"/>
      <c r="M94" s="64"/>
    </row>
    <row r="95" s="19" customFormat="true" ht="4.2" hidden="false" customHeight="true" outlineLevel="0" collapsed="false">
      <c r="A95" s="65"/>
      <c r="B95" s="66"/>
      <c r="C95" s="67"/>
      <c r="D95" s="68"/>
      <c r="E95" s="68"/>
      <c r="F95" s="69"/>
      <c r="G95" s="70"/>
      <c r="H95" s="70"/>
      <c r="I95" s="70"/>
      <c r="J95" s="70"/>
      <c r="K95" s="70"/>
      <c r="L95" s="70"/>
      <c r="M95" s="70"/>
    </row>
    <row r="96" s="19" customFormat="true" ht="14.4" hidden="false" customHeight="false" outlineLevel="0" collapsed="false">
      <c r="A96" s="74" t="n">
        <v>7</v>
      </c>
      <c r="B96" s="47"/>
      <c r="C96" s="42" t="s">
        <v>195</v>
      </c>
      <c r="D96" s="43"/>
      <c r="E96" s="43"/>
      <c r="F96" s="44"/>
      <c r="G96" s="45"/>
      <c r="H96" s="45"/>
      <c r="I96" s="45" t="n">
        <f aca="false">SUBTOTAL(9,I97:I105)</f>
        <v>5352.5484</v>
      </c>
      <c r="J96" s="45" t="n">
        <f aca="false">SUBTOTAL(9,J97:J105)</f>
        <v>2194.7836</v>
      </c>
      <c r="K96" s="45" t="n">
        <f aca="false">SUBTOTAL(9,K97:K105)</f>
        <v>6519.93920604</v>
      </c>
      <c r="L96" s="45" t="n">
        <f aca="false">SUBTOTAL(9,L97:L105)</f>
        <v>2827.32023352</v>
      </c>
      <c r="M96" s="45" t="n">
        <f aca="false">SUBTOTAL(9,M97:M105)</f>
        <v>9347.25943956</v>
      </c>
    </row>
    <row r="97" s="19" customFormat="true" ht="14.4" hidden="false" customHeight="false" outlineLevel="0" collapsed="false">
      <c r="A97" s="34" t="s">
        <v>196</v>
      </c>
      <c r="B97" s="47" t="n">
        <v>98561</v>
      </c>
      <c r="C97" s="42" t="s">
        <v>197</v>
      </c>
      <c r="D97" s="48" t="s">
        <v>65</v>
      </c>
      <c r="E97" s="48"/>
      <c r="F97" s="49" t="n">
        <v>23.45</v>
      </c>
      <c r="G97" s="38" t="n">
        <v>12.57</v>
      </c>
      <c r="H97" s="38" t="n">
        <v>13.61</v>
      </c>
      <c r="I97" s="50" t="n">
        <f aca="false">$F97*$G97</f>
        <v>294.7665</v>
      </c>
      <c r="J97" s="50" t="n">
        <f aca="false">$F97*$H97</f>
        <v>319.1545</v>
      </c>
      <c r="K97" s="50" t="n">
        <f aca="false">$I97*(1+BDI_MAT)</f>
        <v>359.05507365</v>
      </c>
      <c r="L97" s="50" t="n">
        <f aca="false">$J97*(1+BDI_MDO)</f>
        <v>411.1348269</v>
      </c>
      <c r="M97" s="50" t="n">
        <f aca="false">SUM(K97:L97)</f>
        <v>770.18990055</v>
      </c>
    </row>
    <row r="98" s="19" customFormat="true" ht="14.4" hidden="false" customHeight="false" outlineLevel="0" collapsed="false">
      <c r="A98" s="34" t="s">
        <v>198</v>
      </c>
      <c r="B98" s="47" t="n">
        <v>98557</v>
      </c>
      <c r="C98" s="42" t="s">
        <v>199</v>
      </c>
      <c r="D98" s="48" t="s">
        <v>65</v>
      </c>
      <c r="E98" s="48"/>
      <c r="F98" s="49" t="n">
        <v>132</v>
      </c>
      <c r="G98" s="38" t="n">
        <v>17.04</v>
      </c>
      <c r="H98" s="38" t="n">
        <v>7.05</v>
      </c>
      <c r="I98" s="50" t="n">
        <f aca="false">$F98*$G98</f>
        <v>2249.28</v>
      </c>
      <c r="J98" s="50" t="n">
        <f aca="false">$F98*$H98</f>
        <v>930.6</v>
      </c>
      <c r="K98" s="50" t="n">
        <f aca="false">$I98*(1+BDI_MAT)</f>
        <v>2739.847968</v>
      </c>
      <c r="L98" s="50" t="n">
        <f aca="false">$J98*(1+BDI_MDO)</f>
        <v>1198.79892</v>
      </c>
      <c r="M98" s="50" t="n">
        <f aca="false">SUM(K98:L98)</f>
        <v>3938.646888</v>
      </c>
    </row>
    <row r="99" s="19" customFormat="true" ht="26.4" hidden="false" customHeight="false" outlineLevel="0" collapsed="false">
      <c r="A99" s="34" t="s">
        <v>200</v>
      </c>
      <c r="B99" s="47" t="s">
        <v>201</v>
      </c>
      <c r="C99" s="42" t="s">
        <v>202</v>
      </c>
      <c r="D99" s="48" t="s">
        <v>65</v>
      </c>
      <c r="E99" s="48"/>
      <c r="F99" s="49" t="n">
        <v>28.41</v>
      </c>
      <c r="G99" s="38" t="n">
        <v>11.32</v>
      </c>
      <c r="H99" s="38" t="n">
        <v>8.74</v>
      </c>
      <c r="I99" s="50" t="n">
        <f aca="false">$F99*$G99</f>
        <v>321.6012</v>
      </c>
      <c r="J99" s="50" t="n">
        <f aca="false">$F99*$H99</f>
        <v>248.3034</v>
      </c>
      <c r="K99" s="50" t="n">
        <f aca="false">$I99*(1+BDI_MAT)</f>
        <v>391.74242172</v>
      </c>
      <c r="L99" s="50" t="n">
        <f aca="false">$J99*(1+BDI_MDO)</f>
        <v>319.86443988</v>
      </c>
      <c r="M99" s="50" t="n">
        <f aca="false">SUM(K99:L99)</f>
        <v>711.6068616</v>
      </c>
    </row>
    <row r="100" s="19" customFormat="true" ht="14.4" hidden="false" customHeight="false" outlineLevel="0" collapsed="false">
      <c r="A100" s="34" t="s">
        <v>203</v>
      </c>
      <c r="B100" s="47" t="s">
        <v>56</v>
      </c>
      <c r="C100" s="42" t="s">
        <v>204</v>
      </c>
      <c r="D100" s="48" t="s">
        <v>65</v>
      </c>
      <c r="E100" s="48"/>
      <c r="F100" s="49" t="n">
        <v>28.41</v>
      </c>
      <c r="G100" s="38" t="n">
        <v>54.35</v>
      </c>
      <c r="H100" s="38" t="n">
        <v>13.83</v>
      </c>
      <c r="I100" s="50" t="n">
        <f aca="false">$F100*$G100</f>
        <v>1544.0835</v>
      </c>
      <c r="J100" s="50" t="n">
        <f aca="false">$F100*$H100</f>
        <v>392.9103</v>
      </c>
      <c r="K100" s="50" t="n">
        <f aca="false">$I100*(1+BDI_MAT)</f>
        <v>1880.84811135</v>
      </c>
      <c r="L100" s="50" t="n">
        <f aca="false">$J100*(1+BDI_MDO)</f>
        <v>506.14704846</v>
      </c>
      <c r="M100" s="50" t="n">
        <f aca="false">SUM(K100:L100)</f>
        <v>2386.99515981</v>
      </c>
    </row>
    <row r="101" s="19" customFormat="true" ht="14.4" hidden="false" customHeight="false" outlineLevel="0" collapsed="false">
      <c r="A101" s="34" t="s">
        <v>205</v>
      </c>
      <c r="B101" s="47" t="n">
        <v>98563</v>
      </c>
      <c r="C101" s="42" t="s">
        <v>206</v>
      </c>
      <c r="D101" s="48" t="s">
        <v>65</v>
      </c>
      <c r="E101" s="48"/>
      <c r="F101" s="49" t="n">
        <v>28.41</v>
      </c>
      <c r="G101" s="38" t="n">
        <v>11.32</v>
      </c>
      <c r="H101" s="38" t="n">
        <v>8.74</v>
      </c>
      <c r="I101" s="50" t="n">
        <f aca="false">$F101*$G101</f>
        <v>321.6012</v>
      </c>
      <c r="J101" s="50" t="n">
        <f aca="false">$F101*$H101</f>
        <v>248.3034</v>
      </c>
      <c r="K101" s="50" t="n">
        <f aca="false">$I101*(1+BDI_MAT)</f>
        <v>391.74242172</v>
      </c>
      <c r="L101" s="50" t="n">
        <f aca="false">$J101*(1+BDI_MDO)</f>
        <v>319.86443988</v>
      </c>
      <c r="M101" s="50" t="n">
        <f aca="false">SUM(K101:L101)</f>
        <v>711.6068616</v>
      </c>
    </row>
    <row r="102" s="19" customFormat="true" ht="14.4" hidden="false" customHeight="false" outlineLevel="0" collapsed="false">
      <c r="A102" s="34" t="s">
        <v>207</v>
      </c>
      <c r="B102" s="47" t="s">
        <v>56</v>
      </c>
      <c r="C102" s="42" t="s">
        <v>208</v>
      </c>
      <c r="D102" s="48" t="s">
        <v>84</v>
      </c>
      <c r="E102" s="48"/>
      <c r="F102" s="49" t="n">
        <v>21.6</v>
      </c>
      <c r="G102" s="38" t="n">
        <v>28.76</v>
      </c>
      <c r="H102" s="38" t="n">
        <v>2.57</v>
      </c>
      <c r="I102" s="50" t="n">
        <f aca="false">$F102*$G102</f>
        <v>621.216</v>
      </c>
      <c r="J102" s="50" t="n">
        <f aca="false">$F102*$H102</f>
        <v>55.512</v>
      </c>
      <c r="K102" s="50" t="n">
        <f aca="false">$I102*(1+BDI_MAT)</f>
        <v>756.7032096</v>
      </c>
      <c r="L102" s="50" t="n">
        <f aca="false">$J102*(1+BDI_MDO)</f>
        <v>71.5105584</v>
      </c>
      <c r="M102" s="50" t="n">
        <f aca="false">SUM(K102:L102)</f>
        <v>828.213768</v>
      </c>
    </row>
    <row r="103" s="19" customFormat="true" ht="4.2" hidden="false" customHeight="true" outlineLevel="0" collapsed="false">
      <c r="A103" s="51"/>
      <c r="B103" s="52"/>
      <c r="C103" s="53"/>
      <c r="D103" s="54"/>
      <c r="E103" s="54"/>
      <c r="F103" s="55"/>
      <c r="G103" s="56"/>
      <c r="H103" s="56"/>
      <c r="I103" s="57"/>
      <c r="J103" s="57"/>
      <c r="K103" s="57"/>
      <c r="L103" s="57"/>
      <c r="M103" s="57"/>
    </row>
    <row r="104" s="19" customFormat="true" ht="4.2" hidden="false" customHeight="true" outlineLevel="0" collapsed="false">
      <c r="A104" s="58"/>
      <c r="B104" s="59"/>
      <c r="C104" s="60" t="s">
        <v>209</v>
      </c>
      <c r="D104" s="61"/>
      <c r="E104" s="61"/>
      <c r="F104" s="62"/>
      <c r="G104" s="63"/>
      <c r="H104" s="63"/>
      <c r="I104" s="64"/>
      <c r="J104" s="64"/>
      <c r="K104" s="64"/>
      <c r="L104" s="64"/>
      <c r="M104" s="64"/>
    </row>
    <row r="105" s="19" customFormat="true" ht="4.2" hidden="false" customHeight="true" outlineLevel="0" collapsed="false">
      <c r="A105" s="65"/>
      <c r="B105" s="66"/>
      <c r="C105" s="67"/>
      <c r="D105" s="68"/>
      <c r="E105" s="68"/>
      <c r="F105" s="69"/>
      <c r="G105" s="70"/>
      <c r="H105" s="70"/>
      <c r="I105" s="70"/>
      <c r="J105" s="70"/>
      <c r="K105" s="70"/>
      <c r="L105" s="70"/>
      <c r="M105" s="70"/>
    </row>
    <row r="106" s="19" customFormat="true" ht="14.4" hidden="false" customHeight="false" outlineLevel="0" collapsed="false">
      <c r="A106" s="74" t="n">
        <v>8</v>
      </c>
      <c r="B106" s="47"/>
      <c r="C106" s="42" t="s">
        <v>210</v>
      </c>
      <c r="D106" s="43"/>
      <c r="E106" s="43"/>
      <c r="F106" s="44"/>
      <c r="G106" s="45"/>
      <c r="H106" s="45"/>
      <c r="I106" s="45" t="n">
        <f aca="false">SUBTOTAL(9,I107:I113)</f>
        <v>16033.6056</v>
      </c>
      <c r="J106" s="45" t="n">
        <f aca="false">SUBTOTAL(9,J107:J113)</f>
        <v>6658.3707</v>
      </c>
      <c r="K106" s="45" t="n">
        <f aca="false">SUBTOTAL(9,K107:K113)</f>
        <v>19530.53498136</v>
      </c>
      <c r="L106" s="45" t="n">
        <f aca="false">SUBTOTAL(9,L107:L113)</f>
        <v>8577.31313574</v>
      </c>
      <c r="M106" s="45" t="n">
        <f aca="false">SUBTOTAL(9,M107:M113)</f>
        <v>28107.8481171</v>
      </c>
    </row>
    <row r="107" s="19" customFormat="true" ht="14.4" hidden="false" customHeight="false" outlineLevel="0" collapsed="false">
      <c r="A107" s="34" t="s">
        <v>211</v>
      </c>
      <c r="B107" s="47" t="n">
        <v>87477</v>
      </c>
      <c r="C107" s="42" t="s">
        <v>212</v>
      </c>
      <c r="D107" s="48" t="s">
        <v>65</v>
      </c>
      <c r="E107" s="48"/>
      <c r="F107" s="49" t="n">
        <v>139.03</v>
      </c>
      <c r="G107" s="38" t="n">
        <v>23.44</v>
      </c>
      <c r="H107" s="38" t="n">
        <v>9.35</v>
      </c>
      <c r="I107" s="50" t="n">
        <f aca="false">$F107*$G107</f>
        <v>3258.8632</v>
      </c>
      <c r="J107" s="50" t="n">
        <f aca="false">$F107*$H107</f>
        <v>1299.9305</v>
      </c>
      <c r="K107" s="50" t="n">
        <f aca="false">$I107*(1+BDI_MAT)</f>
        <v>3969.62126392</v>
      </c>
      <c r="L107" s="50" t="n">
        <f aca="false">$J107*(1+BDI_MDO)</f>
        <v>1674.5704701</v>
      </c>
      <c r="M107" s="50" t="n">
        <f aca="false">SUM(K107:L107)</f>
        <v>5644.19173402</v>
      </c>
    </row>
    <row r="108" s="19" customFormat="true" ht="14.4" hidden="false" customHeight="false" outlineLevel="0" collapsed="false">
      <c r="A108" s="34" t="s">
        <v>213</v>
      </c>
      <c r="B108" s="47" t="n">
        <v>87479</v>
      </c>
      <c r="C108" s="42" t="s">
        <v>214</v>
      </c>
      <c r="D108" s="48" t="s">
        <v>65</v>
      </c>
      <c r="E108" s="48"/>
      <c r="F108" s="49" t="n">
        <v>360.98</v>
      </c>
      <c r="G108" s="38" t="n">
        <v>31.63</v>
      </c>
      <c r="H108" s="38" t="n">
        <v>14.24</v>
      </c>
      <c r="I108" s="50" t="n">
        <f aca="false">$F108*$G108</f>
        <v>11417.7974</v>
      </c>
      <c r="J108" s="50" t="n">
        <f aca="false">$F108*$H108</f>
        <v>5140.3552</v>
      </c>
      <c r="K108" s="50" t="n">
        <f aca="false">$I108*(1+BDI_MAT)</f>
        <v>13908.01901294</v>
      </c>
      <c r="L108" s="50" t="n">
        <f aca="false">$J108*(1+BDI_MDO)</f>
        <v>6621.80556864</v>
      </c>
      <c r="M108" s="50" t="n">
        <f aca="false">SUM(K108:L108)</f>
        <v>20529.82458158</v>
      </c>
    </row>
    <row r="109" s="19" customFormat="true" ht="14.4" hidden="false" customHeight="false" outlineLevel="0" collapsed="false">
      <c r="A109" s="34" t="s">
        <v>215</v>
      </c>
      <c r="B109" s="47" t="n">
        <v>93203</v>
      </c>
      <c r="C109" s="42" t="s">
        <v>216</v>
      </c>
      <c r="D109" s="48" t="s">
        <v>84</v>
      </c>
      <c r="E109" s="48"/>
      <c r="F109" s="49" t="n">
        <v>126</v>
      </c>
      <c r="G109" s="38" t="n">
        <v>9.38</v>
      </c>
      <c r="H109" s="38" t="n">
        <v>1.19</v>
      </c>
      <c r="I109" s="50" t="n">
        <f aca="false">$F109*$G109</f>
        <v>1181.88</v>
      </c>
      <c r="J109" s="50" t="n">
        <f aca="false">$F109*$H109</f>
        <v>149.94</v>
      </c>
      <c r="K109" s="50" t="n">
        <f aca="false">$I109*(1+BDI_MAT)</f>
        <v>1439.648028</v>
      </c>
      <c r="L109" s="50" t="n">
        <f aca="false">$J109*(1+BDI_MDO)</f>
        <v>193.152708</v>
      </c>
      <c r="M109" s="50" t="n">
        <f aca="false">SUM(K109:L109)</f>
        <v>1632.800736</v>
      </c>
    </row>
    <row r="110" s="19" customFormat="true" ht="14.4" hidden="false" customHeight="false" outlineLevel="0" collapsed="false">
      <c r="A110" s="34" t="s">
        <v>217</v>
      </c>
      <c r="B110" s="47" t="n">
        <v>93184</v>
      </c>
      <c r="C110" s="42" t="s">
        <v>218</v>
      </c>
      <c r="D110" s="48" t="s">
        <v>84</v>
      </c>
      <c r="E110" s="48"/>
      <c r="F110" s="49" t="n">
        <v>16.5</v>
      </c>
      <c r="G110" s="38" t="n">
        <v>10.61</v>
      </c>
      <c r="H110" s="38" t="n">
        <v>4.13</v>
      </c>
      <c r="I110" s="50" t="n">
        <f aca="false">$F110*$G110</f>
        <v>175.065</v>
      </c>
      <c r="J110" s="50" t="n">
        <f aca="false">$F110*$H110</f>
        <v>68.145</v>
      </c>
      <c r="K110" s="50" t="n">
        <f aca="false">$I110*(1+BDI_MAT)</f>
        <v>213.2466765</v>
      </c>
      <c r="L110" s="50" t="n">
        <f aca="false">$J110*(1+BDI_MDO)</f>
        <v>87.784389</v>
      </c>
      <c r="M110" s="50" t="n">
        <f aca="false">SUM(K110:L110)</f>
        <v>301.0310655</v>
      </c>
    </row>
    <row r="111" s="19" customFormat="true" ht="4.2" hidden="false" customHeight="true" outlineLevel="0" collapsed="false">
      <c r="A111" s="51"/>
      <c r="B111" s="52"/>
      <c r="C111" s="53"/>
      <c r="D111" s="54"/>
      <c r="E111" s="54"/>
      <c r="F111" s="55"/>
      <c r="G111" s="56"/>
      <c r="H111" s="56"/>
      <c r="I111" s="57"/>
      <c r="J111" s="57"/>
      <c r="K111" s="57"/>
      <c r="L111" s="57"/>
      <c r="M111" s="57"/>
    </row>
    <row r="112" s="19" customFormat="true" ht="4.2" hidden="false" customHeight="true" outlineLevel="0" collapsed="false">
      <c r="A112" s="58"/>
      <c r="B112" s="59"/>
      <c r="C112" s="60" t="s">
        <v>219</v>
      </c>
      <c r="D112" s="61"/>
      <c r="E112" s="61"/>
      <c r="F112" s="62"/>
      <c r="G112" s="63"/>
      <c r="H112" s="63"/>
      <c r="I112" s="64"/>
      <c r="J112" s="64"/>
      <c r="K112" s="64"/>
      <c r="L112" s="64"/>
      <c r="M112" s="64"/>
    </row>
    <row r="113" s="19" customFormat="true" ht="4.2" hidden="false" customHeight="true" outlineLevel="0" collapsed="false">
      <c r="A113" s="65"/>
      <c r="B113" s="66"/>
      <c r="C113" s="67"/>
      <c r="D113" s="68"/>
      <c r="E113" s="68"/>
      <c r="F113" s="69"/>
      <c r="G113" s="70"/>
      <c r="H113" s="70"/>
      <c r="I113" s="70"/>
      <c r="J113" s="70"/>
      <c r="K113" s="70"/>
      <c r="L113" s="70"/>
      <c r="M113" s="70"/>
    </row>
    <row r="114" s="19" customFormat="true" ht="14.4" hidden="false" customHeight="false" outlineLevel="0" collapsed="false">
      <c r="A114" s="74" t="n">
        <v>9</v>
      </c>
      <c r="B114" s="47"/>
      <c r="C114" s="42" t="s">
        <v>220</v>
      </c>
      <c r="D114" s="43"/>
      <c r="E114" s="43"/>
      <c r="F114" s="44"/>
      <c r="G114" s="45"/>
      <c r="H114" s="45"/>
      <c r="I114" s="45" t="n">
        <f aca="false">SUBTOTAL(9,I115:I125)</f>
        <v>12666.9103</v>
      </c>
      <c r="J114" s="45" t="n">
        <f aca="false">SUBTOTAL(9,J115:J125)</f>
        <v>10745.7931</v>
      </c>
      <c r="K114" s="45" t="n">
        <f aca="false">SUBTOTAL(9,K115:K125)</f>
        <v>15429.56343643</v>
      </c>
      <c r="L114" s="45" t="n">
        <f aca="false">SUBTOTAL(9,L115:L125)</f>
        <v>13842.73067142</v>
      </c>
      <c r="M114" s="45" t="n">
        <f aca="false">SUBTOTAL(9,M115:M125)</f>
        <v>29272.29410785</v>
      </c>
    </row>
    <row r="115" s="19" customFormat="true" ht="14.4" hidden="false" customHeight="false" outlineLevel="0" collapsed="false">
      <c r="A115" s="34" t="s">
        <v>221</v>
      </c>
      <c r="B115" s="47"/>
      <c r="C115" s="42" t="s">
        <v>222</v>
      </c>
      <c r="D115" s="48"/>
      <c r="E115" s="48"/>
      <c r="F115" s="49"/>
      <c r="G115" s="38"/>
      <c r="H115" s="38"/>
      <c r="I115" s="50"/>
      <c r="J115" s="50"/>
      <c r="K115" s="50"/>
      <c r="L115" s="50"/>
      <c r="M115" s="50"/>
    </row>
    <row r="116" s="19" customFormat="true" ht="26.4" hidden="false" customHeight="false" outlineLevel="0" collapsed="false">
      <c r="A116" s="34" t="s">
        <v>223</v>
      </c>
      <c r="B116" s="47" t="n">
        <v>87879</v>
      </c>
      <c r="C116" s="42" t="s">
        <v>224</v>
      </c>
      <c r="D116" s="48" t="s">
        <v>65</v>
      </c>
      <c r="E116" s="48"/>
      <c r="F116" s="49" t="n">
        <v>588.47</v>
      </c>
      <c r="G116" s="38" t="n">
        <v>1.28</v>
      </c>
      <c r="H116" s="38" t="n">
        <v>1.31</v>
      </c>
      <c r="I116" s="50" t="n">
        <f aca="false">$F116*$G116</f>
        <v>753.2416</v>
      </c>
      <c r="J116" s="50" t="n">
        <f aca="false">$F116*$H116</f>
        <v>770.8957</v>
      </c>
      <c r="K116" s="50" t="n">
        <f aca="false">$I116*(1+BDI_MAT)</f>
        <v>917.52359296</v>
      </c>
      <c r="L116" s="50" t="n">
        <f aca="false">$J116*(1+BDI_MDO)</f>
        <v>993.06784074</v>
      </c>
      <c r="M116" s="50" t="n">
        <f aca="false">SUM(K116:L116)</f>
        <v>1910.5914337</v>
      </c>
    </row>
    <row r="117" s="19" customFormat="true" ht="26.4" hidden="false" customHeight="false" outlineLevel="0" collapsed="false">
      <c r="A117" s="34" t="s">
        <v>225</v>
      </c>
      <c r="B117" s="47" t="n">
        <v>87529</v>
      </c>
      <c r="C117" s="42" t="s">
        <v>226</v>
      </c>
      <c r="D117" s="48" t="s">
        <v>65</v>
      </c>
      <c r="E117" s="48"/>
      <c r="F117" s="49" t="n">
        <v>562.67</v>
      </c>
      <c r="G117" s="38" t="n">
        <v>13.16</v>
      </c>
      <c r="H117" s="38" t="n">
        <v>10.96</v>
      </c>
      <c r="I117" s="50" t="n">
        <f aca="false">$F117*$G117</f>
        <v>7404.7372</v>
      </c>
      <c r="J117" s="50" t="n">
        <f aca="false">$F117*$H117</f>
        <v>6166.8632</v>
      </c>
      <c r="K117" s="50" t="n">
        <f aca="false">$I117*(1+BDI_MAT)</f>
        <v>9019.71038332</v>
      </c>
      <c r="L117" s="50" t="n">
        <f aca="false">$J117*(1+BDI_MDO)</f>
        <v>7944.15317424</v>
      </c>
      <c r="M117" s="50" t="n">
        <f aca="false">SUM(K117:L117)</f>
        <v>16963.86355756</v>
      </c>
    </row>
    <row r="118" s="19" customFormat="true" ht="52.8" hidden="false" customHeight="false" outlineLevel="0" collapsed="false">
      <c r="A118" s="34" t="s">
        <v>227</v>
      </c>
      <c r="B118" s="47" t="n">
        <v>87528</v>
      </c>
      <c r="C118" s="42" t="s">
        <v>228</v>
      </c>
      <c r="D118" s="48" t="s">
        <v>65</v>
      </c>
      <c r="E118" s="48"/>
      <c r="F118" s="49" t="n">
        <v>25.79</v>
      </c>
      <c r="G118" s="38" t="n">
        <v>14.58</v>
      </c>
      <c r="H118" s="38" t="n">
        <v>13.12</v>
      </c>
      <c r="I118" s="50" t="n">
        <f aca="false">$F118*$G118</f>
        <v>376.0182</v>
      </c>
      <c r="J118" s="50" t="n">
        <f aca="false">$F118*$H118</f>
        <v>338.3648</v>
      </c>
      <c r="K118" s="50" t="n">
        <f aca="false">$I118*(1+BDI_MAT)</f>
        <v>458.02776942</v>
      </c>
      <c r="L118" s="50" t="n">
        <f aca="false">$J118*(1+BDI_MDO)</f>
        <v>435.88153536</v>
      </c>
      <c r="M118" s="50" t="n">
        <f aca="false">SUM(K118:L118)</f>
        <v>893.90930478</v>
      </c>
    </row>
    <row r="119" s="19" customFormat="true" ht="14.4" hidden="false" customHeight="false" outlineLevel="0" collapsed="false">
      <c r="A119" s="34" t="s">
        <v>229</v>
      </c>
      <c r="B119" s="47" t="n">
        <v>87264</v>
      </c>
      <c r="C119" s="42" t="s">
        <v>230</v>
      </c>
      <c r="D119" s="48" t="s">
        <v>65</v>
      </c>
      <c r="E119" s="48"/>
      <c r="F119" s="49" t="n">
        <v>25.79</v>
      </c>
      <c r="G119" s="38" t="n">
        <v>28.15</v>
      </c>
      <c r="H119" s="38" t="n">
        <v>12.82</v>
      </c>
      <c r="I119" s="50" t="n">
        <f aca="false">$F119*$G119</f>
        <v>725.9885</v>
      </c>
      <c r="J119" s="50" t="n">
        <f aca="false">$F119*$H119</f>
        <v>330.6278</v>
      </c>
      <c r="K119" s="50" t="n">
        <f aca="false">$I119*(1+BDI_MAT)</f>
        <v>884.32659185</v>
      </c>
      <c r="L119" s="50" t="n">
        <f aca="false">$J119*(1+BDI_MDO)</f>
        <v>425.91473196</v>
      </c>
      <c r="M119" s="50" t="n">
        <f aca="false">SUM(K119:L119)</f>
        <v>1310.24132381</v>
      </c>
    </row>
    <row r="120" s="19" customFormat="true" ht="14.4" hidden="false" customHeight="false" outlineLevel="0" collapsed="false">
      <c r="A120" s="34" t="s">
        <v>231</v>
      </c>
      <c r="B120" s="47"/>
      <c r="C120" s="42" t="s">
        <v>232</v>
      </c>
      <c r="D120" s="48"/>
      <c r="E120" s="48"/>
      <c r="F120" s="49"/>
      <c r="G120" s="38"/>
      <c r="H120" s="38"/>
      <c r="I120" s="50"/>
      <c r="J120" s="50"/>
      <c r="K120" s="50"/>
      <c r="L120" s="50"/>
      <c r="M120" s="50"/>
    </row>
    <row r="121" s="19" customFormat="true" ht="26.4" hidden="false" customHeight="false" outlineLevel="0" collapsed="false">
      <c r="A121" s="34" t="s">
        <v>233</v>
      </c>
      <c r="B121" s="47" t="n">
        <v>87894</v>
      </c>
      <c r="C121" s="42" t="s">
        <v>234</v>
      </c>
      <c r="D121" s="48" t="s">
        <v>65</v>
      </c>
      <c r="E121" s="48"/>
      <c r="F121" s="49" t="n">
        <v>228.96</v>
      </c>
      <c r="G121" s="38" t="n">
        <v>1.74</v>
      </c>
      <c r="H121" s="38" t="n">
        <v>2.5</v>
      </c>
      <c r="I121" s="50" t="n">
        <f aca="false">$F121*$G121</f>
        <v>398.3904</v>
      </c>
      <c r="J121" s="50" t="n">
        <f aca="false">$F121*$H121</f>
        <v>572.4</v>
      </c>
      <c r="K121" s="50" t="n">
        <f aca="false">$I121*(1+BDI_MAT)</f>
        <v>485.27934624</v>
      </c>
      <c r="L121" s="50" t="n">
        <f aca="false">$J121*(1+BDI_MDO)</f>
        <v>737.36568</v>
      </c>
      <c r="M121" s="50" t="n">
        <f aca="false">SUM(K121:L121)</f>
        <v>1222.64502624</v>
      </c>
    </row>
    <row r="122" s="19" customFormat="true" ht="14.4" hidden="false" customHeight="false" outlineLevel="0" collapsed="false">
      <c r="A122" s="34" t="s">
        <v>235</v>
      </c>
      <c r="B122" s="47" t="n">
        <v>87792</v>
      </c>
      <c r="C122" s="42" t="s">
        <v>236</v>
      </c>
      <c r="D122" s="48" t="s">
        <v>65</v>
      </c>
      <c r="E122" s="48"/>
      <c r="F122" s="49" t="n">
        <v>228.96</v>
      </c>
      <c r="G122" s="38" t="n">
        <v>13.14</v>
      </c>
      <c r="H122" s="38" t="n">
        <v>11.21</v>
      </c>
      <c r="I122" s="50" t="n">
        <f aca="false">$F122*$G122</f>
        <v>3008.5344</v>
      </c>
      <c r="J122" s="50" t="n">
        <f aca="false">$F122*$H122</f>
        <v>2566.6416</v>
      </c>
      <c r="K122" s="50" t="n">
        <f aca="false">$I122*(1+BDI_MAT)</f>
        <v>3664.69575264</v>
      </c>
      <c r="L122" s="50" t="n">
        <f aca="false">$J122*(1+BDI_MDO)</f>
        <v>3306.34770912</v>
      </c>
      <c r="M122" s="50" t="n">
        <f aca="false">SUM(K122:L122)</f>
        <v>6971.04346176</v>
      </c>
    </row>
    <row r="123" s="19" customFormat="true" ht="4.2" hidden="false" customHeight="true" outlineLevel="0" collapsed="false">
      <c r="A123" s="51"/>
      <c r="B123" s="52"/>
      <c r="C123" s="53"/>
      <c r="D123" s="54"/>
      <c r="E123" s="54"/>
      <c r="F123" s="55"/>
      <c r="G123" s="56"/>
      <c r="H123" s="56"/>
      <c r="I123" s="57"/>
      <c r="J123" s="57"/>
      <c r="K123" s="57"/>
      <c r="L123" s="57"/>
      <c r="M123" s="57"/>
    </row>
    <row r="124" s="19" customFormat="true" ht="4.2" hidden="false" customHeight="true" outlineLevel="0" collapsed="false">
      <c r="A124" s="58"/>
      <c r="B124" s="59"/>
      <c r="C124" s="60" t="s">
        <v>237</v>
      </c>
      <c r="D124" s="61"/>
      <c r="E124" s="61"/>
      <c r="F124" s="62"/>
      <c r="G124" s="63"/>
      <c r="H124" s="63"/>
      <c r="I124" s="64"/>
      <c r="J124" s="64"/>
      <c r="K124" s="64"/>
      <c r="L124" s="64"/>
      <c r="M124" s="64"/>
    </row>
    <row r="125" s="19" customFormat="true" ht="4.2" hidden="false" customHeight="true" outlineLevel="0" collapsed="false">
      <c r="A125" s="65"/>
      <c r="B125" s="66"/>
      <c r="C125" s="67"/>
      <c r="D125" s="68"/>
      <c r="E125" s="68"/>
      <c r="F125" s="69"/>
      <c r="G125" s="70"/>
      <c r="H125" s="70"/>
      <c r="I125" s="70"/>
      <c r="J125" s="70"/>
      <c r="K125" s="70"/>
      <c r="L125" s="70"/>
      <c r="M125" s="70"/>
    </row>
    <row r="126" s="19" customFormat="true" ht="14.4" hidden="false" customHeight="false" outlineLevel="0" collapsed="false">
      <c r="A126" s="74" t="n">
        <v>10</v>
      </c>
      <c r="B126" s="47"/>
      <c r="C126" s="42" t="s">
        <v>238</v>
      </c>
      <c r="D126" s="43"/>
      <c r="E126" s="43"/>
      <c r="F126" s="44"/>
      <c r="G126" s="45"/>
      <c r="H126" s="45"/>
      <c r="I126" s="45" t="n">
        <f aca="false">SUBTOTAL(9,I127:I131)</f>
        <v>4326.3875</v>
      </c>
      <c r="J126" s="45" t="n">
        <f aca="false">SUBTOTAL(9,J127:J131)</f>
        <v>1514.0765</v>
      </c>
      <c r="K126" s="45" t="n">
        <f aca="false">SUBTOTAL(9,K127:K131)</f>
        <v>5269.97261375</v>
      </c>
      <c r="L126" s="45" t="n">
        <f aca="false">SUBTOTAL(9,L127:L131)</f>
        <v>1950.4333473</v>
      </c>
      <c r="M126" s="45" t="n">
        <f aca="false">SUBTOTAL(9,M127:M131)</f>
        <v>7220.40596105</v>
      </c>
    </row>
    <row r="127" s="19" customFormat="true" ht="14.4" hidden="false" customHeight="false" outlineLevel="0" collapsed="false">
      <c r="A127" s="34" t="s">
        <v>239</v>
      </c>
      <c r="B127" s="47" t="n">
        <v>98680</v>
      </c>
      <c r="C127" s="42" t="s">
        <v>240</v>
      </c>
      <c r="D127" s="48" t="s">
        <v>65</v>
      </c>
      <c r="E127" s="48"/>
      <c r="F127" s="49" t="n">
        <v>137.18</v>
      </c>
      <c r="G127" s="38" t="n">
        <v>17</v>
      </c>
      <c r="H127" s="38" t="n">
        <v>10.8</v>
      </c>
      <c r="I127" s="50" t="n">
        <f aca="false">$F127*$G127</f>
        <v>2332.06</v>
      </c>
      <c r="J127" s="50" t="n">
        <f aca="false">$F127*$H127</f>
        <v>1481.544</v>
      </c>
      <c r="K127" s="50" t="n">
        <f aca="false">$I127*(1+BDI_MAT)</f>
        <v>2840.682286</v>
      </c>
      <c r="L127" s="50" t="n">
        <f aca="false">$J127*(1+BDI_MDO)</f>
        <v>1908.5249808</v>
      </c>
      <c r="M127" s="50" t="n">
        <f aca="false">SUM(K127:L127)</f>
        <v>4749.2072668</v>
      </c>
    </row>
    <row r="128" s="19" customFormat="true" ht="52.8" hidden="false" customHeight="false" outlineLevel="0" collapsed="false">
      <c r="A128" s="34" t="s">
        <v>241</v>
      </c>
      <c r="B128" s="52" t="s">
        <v>56</v>
      </c>
      <c r="C128" s="53" t="s">
        <v>242</v>
      </c>
      <c r="D128" s="54" t="s">
        <v>65</v>
      </c>
      <c r="E128" s="54"/>
      <c r="F128" s="55" t="n">
        <v>2.75</v>
      </c>
      <c r="G128" s="75" t="n">
        <v>725.21</v>
      </c>
      <c r="H128" s="56" t="n">
        <v>11.83</v>
      </c>
      <c r="I128" s="50" t="n">
        <f aca="false">$F128*$G128</f>
        <v>1994.3275</v>
      </c>
      <c r="J128" s="50" t="n">
        <f aca="false">$F128*$H128</f>
        <v>32.5325</v>
      </c>
      <c r="K128" s="50" t="n">
        <f aca="false">$I128*(1+BDI_MAT)</f>
        <v>2429.29032775</v>
      </c>
      <c r="L128" s="50" t="n">
        <f aca="false">$J128*(1+BDI_MDO)</f>
        <v>41.9083665</v>
      </c>
      <c r="M128" s="50" t="n">
        <f aca="false">SUM(K128:L128)</f>
        <v>2471.19869425</v>
      </c>
    </row>
    <row r="129" s="19" customFormat="true" ht="4.2" hidden="false" customHeight="true" outlineLevel="0" collapsed="false">
      <c r="A129" s="51"/>
      <c r="B129" s="52"/>
      <c r="C129" s="53"/>
      <c r="D129" s="54"/>
      <c r="E129" s="54"/>
      <c r="F129" s="55"/>
      <c r="G129" s="56"/>
      <c r="H129" s="56"/>
      <c r="I129" s="50"/>
      <c r="J129" s="50"/>
      <c r="K129" s="50"/>
      <c r="L129" s="50"/>
      <c r="M129" s="50"/>
    </row>
    <row r="130" s="19" customFormat="true" ht="4.2" hidden="false" customHeight="true" outlineLevel="0" collapsed="false">
      <c r="A130" s="58"/>
      <c r="B130" s="59"/>
      <c r="C130" s="60" t="s">
        <v>243</v>
      </c>
      <c r="D130" s="61"/>
      <c r="E130" s="61"/>
      <c r="F130" s="62"/>
      <c r="G130" s="63"/>
      <c r="H130" s="63"/>
      <c r="I130" s="64"/>
      <c r="J130" s="64"/>
      <c r="K130" s="64"/>
      <c r="L130" s="64"/>
      <c r="M130" s="64"/>
    </row>
    <row r="131" s="19" customFormat="true" ht="4.2" hidden="false" customHeight="true" outlineLevel="0" collapsed="false">
      <c r="A131" s="65"/>
      <c r="B131" s="66"/>
      <c r="C131" s="67"/>
      <c r="D131" s="68"/>
      <c r="E131" s="68"/>
      <c r="F131" s="69"/>
      <c r="G131" s="70"/>
      <c r="H131" s="70"/>
      <c r="I131" s="70"/>
      <c r="J131" s="70"/>
      <c r="K131" s="70"/>
      <c r="L131" s="70"/>
      <c r="M131" s="70"/>
    </row>
    <row r="132" s="19" customFormat="true" ht="14.4" hidden="false" customHeight="false" outlineLevel="0" collapsed="false">
      <c r="A132" s="74" t="n">
        <v>11</v>
      </c>
      <c r="B132" s="47"/>
      <c r="C132" s="42" t="s">
        <v>244</v>
      </c>
      <c r="D132" s="43"/>
      <c r="E132" s="43"/>
      <c r="F132" s="44"/>
      <c r="G132" s="45"/>
      <c r="H132" s="45"/>
      <c r="I132" s="45" t="n">
        <f aca="false">SUBTOTAL(9,I133:I139)</f>
        <v>1190.0322</v>
      </c>
      <c r="J132" s="45" t="n">
        <f aca="false">SUBTOTAL(9,J133:J139)</f>
        <v>926.4554</v>
      </c>
      <c r="K132" s="45" t="n">
        <f aca="false">SUBTOTAL(9,K133:K139)</f>
        <v>1449.57822282</v>
      </c>
      <c r="L132" s="45" t="n">
        <f aca="false">SUBTOTAL(9,L133:L139)</f>
        <v>1193.45984628</v>
      </c>
      <c r="M132" s="45" t="n">
        <f aca="false">SUBTOTAL(9,M133:M139)</f>
        <v>2643.0380691</v>
      </c>
    </row>
    <row r="133" s="19" customFormat="true" ht="26.4" hidden="false" customHeight="false" outlineLevel="0" collapsed="false">
      <c r="A133" s="34" t="s">
        <v>245</v>
      </c>
      <c r="B133" s="47" t="s">
        <v>246</v>
      </c>
      <c r="C133" s="42" t="s">
        <v>247</v>
      </c>
      <c r="D133" s="48" t="s">
        <v>84</v>
      </c>
      <c r="E133" s="48"/>
      <c r="F133" s="49" t="n">
        <v>5.2</v>
      </c>
      <c r="G133" s="38" t="n">
        <v>39.67</v>
      </c>
      <c r="H133" s="38" t="n">
        <v>12.85</v>
      </c>
      <c r="I133" s="50" t="n">
        <f aca="false">$F133*$G133</f>
        <v>206.284</v>
      </c>
      <c r="J133" s="50" t="n">
        <f aca="false">$F133*$H133</f>
        <v>66.82</v>
      </c>
      <c r="K133" s="50" t="n">
        <f aca="false">$I133*(1+BDI_MAT)</f>
        <v>251.2745404</v>
      </c>
      <c r="L133" s="50" t="n">
        <f aca="false">$J133*(1+BDI_MDO)</f>
        <v>86.077524</v>
      </c>
      <c r="M133" s="50" t="n">
        <f aca="false">SUM(K133:L133)</f>
        <v>337.3520644</v>
      </c>
    </row>
    <row r="134" s="19" customFormat="true" ht="26.4" hidden="false" customHeight="false" outlineLevel="0" collapsed="false">
      <c r="A134" s="34" t="s">
        <v>248</v>
      </c>
      <c r="B134" s="47" t="s">
        <v>246</v>
      </c>
      <c r="C134" s="42" t="s">
        <v>249</v>
      </c>
      <c r="D134" s="48" t="s">
        <v>84</v>
      </c>
      <c r="E134" s="48"/>
      <c r="F134" s="49" t="n">
        <v>4.42</v>
      </c>
      <c r="G134" s="38" t="n">
        <v>28.64</v>
      </c>
      <c r="H134" s="38" t="n">
        <v>12.85</v>
      </c>
      <c r="I134" s="50" t="n">
        <f aca="false">$F134*$G134</f>
        <v>126.5888</v>
      </c>
      <c r="J134" s="50" t="n">
        <f aca="false">$F134*$H134</f>
        <v>56.797</v>
      </c>
      <c r="K134" s="50" t="n">
        <f aca="false">$I134*(1+BDI_MAT)</f>
        <v>154.19781728</v>
      </c>
      <c r="L134" s="50" t="n">
        <f aca="false">$J134*(1+BDI_MDO)</f>
        <v>73.1658954</v>
      </c>
      <c r="M134" s="50" t="n">
        <f aca="false">SUM(K134:L134)</f>
        <v>227.36371268</v>
      </c>
    </row>
    <row r="135" s="19" customFormat="true" ht="26.4" hidden="false" customHeight="false" outlineLevel="0" collapsed="false">
      <c r="A135" s="34" t="s">
        <v>250</v>
      </c>
      <c r="B135" s="47" t="s">
        <v>251</v>
      </c>
      <c r="C135" s="42" t="s">
        <v>252</v>
      </c>
      <c r="D135" s="48" t="s">
        <v>84</v>
      </c>
      <c r="E135" s="48"/>
      <c r="F135" s="49" t="n">
        <v>10.8</v>
      </c>
      <c r="G135" s="38" t="n">
        <v>45.93</v>
      </c>
      <c r="H135" s="38" t="n">
        <v>9.45</v>
      </c>
      <c r="I135" s="50" t="n">
        <f aca="false">$F135*$G135</f>
        <v>496.044</v>
      </c>
      <c r="J135" s="50" t="n">
        <f aca="false">$F135*$H135</f>
        <v>102.06</v>
      </c>
      <c r="K135" s="50" t="n">
        <f aca="false">$I135*(1+BDI_MAT)</f>
        <v>604.2311964</v>
      </c>
      <c r="L135" s="50" t="n">
        <f aca="false">$J135*(1+BDI_MDO)</f>
        <v>131.473692</v>
      </c>
      <c r="M135" s="50" t="n">
        <f aca="false">SUM(K135:L135)</f>
        <v>735.7048884</v>
      </c>
    </row>
    <row r="136" s="19" customFormat="true" ht="14.4" hidden="false" customHeight="false" outlineLevel="0" collapsed="false">
      <c r="A136" s="34" t="s">
        <v>253</v>
      </c>
      <c r="B136" s="47" t="s">
        <v>56</v>
      </c>
      <c r="C136" s="42" t="s">
        <v>254</v>
      </c>
      <c r="D136" s="48" t="s">
        <v>84</v>
      </c>
      <c r="E136" s="48"/>
      <c r="F136" s="49" t="n">
        <v>178.77</v>
      </c>
      <c r="G136" s="38" t="n">
        <v>2.02</v>
      </c>
      <c r="H136" s="38" t="n">
        <v>3.92</v>
      </c>
      <c r="I136" s="50" t="n">
        <f aca="false">$F136*$G136</f>
        <v>361.1154</v>
      </c>
      <c r="J136" s="50" t="n">
        <f aca="false">$F136*$H136</f>
        <v>700.7784</v>
      </c>
      <c r="K136" s="50" t="n">
        <f aca="false">$I136*(1+BDI_MAT)</f>
        <v>439.87466874</v>
      </c>
      <c r="L136" s="50" t="n">
        <f aca="false">$J136*(1+BDI_MDO)</f>
        <v>902.74273488</v>
      </c>
      <c r="M136" s="50" t="n">
        <f aca="false">SUM(K136:L136)</f>
        <v>1342.61740362</v>
      </c>
    </row>
    <row r="137" s="19" customFormat="true" ht="4.2" hidden="false" customHeight="true" outlineLevel="0" collapsed="false">
      <c r="A137" s="51"/>
      <c r="B137" s="52"/>
      <c r="C137" s="53"/>
      <c r="D137" s="54"/>
      <c r="E137" s="54"/>
      <c r="F137" s="55"/>
      <c r="G137" s="56"/>
      <c r="H137" s="56"/>
      <c r="I137" s="57"/>
      <c r="J137" s="57"/>
      <c r="K137" s="57"/>
      <c r="L137" s="57"/>
      <c r="M137" s="57"/>
    </row>
    <row r="138" s="19" customFormat="true" ht="4.2" hidden="false" customHeight="true" outlineLevel="0" collapsed="false">
      <c r="A138" s="58"/>
      <c r="B138" s="59"/>
      <c r="C138" s="60" t="s">
        <v>255</v>
      </c>
      <c r="D138" s="61"/>
      <c r="E138" s="61"/>
      <c r="F138" s="62"/>
      <c r="G138" s="63"/>
      <c r="H138" s="63"/>
      <c r="I138" s="64"/>
      <c r="J138" s="64"/>
      <c r="K138" s="64"/>
      <c r="L138" s="64"/>
      <c r="M138" s="64"/>
    </row>
    <row r="139" s="19" customFormat="true" ht="4.2" hidden="false" customHeight="true" outlineLevel="0" collapsed="false">
      <c r="A139" s="65"/>
      <c r="B139" s="66"/>
      <c r="C139" s="67"/>
      <c r="D139" s="68"/>
      <c r="E139" s="68"/>
      <c r="F139" s="69"/>
      <c r="G139" s="70"/>
      <c r="H139" s="70"/>
      <c r="I139" s="70"/>
      <c r="J139" s="70"/>
      <c r="K139" s="70"/>
      <c r="L139" s="70"/>
      <c r="M139" s="70"/>
    </row>
    <row r="140" s="19" customFormat="true" ht="14.4" hidden="false" customHeight="false" outlineLevel="0" collapsed="false">
      <c r="A140" s="74" t="n">
        <v>12</v>
      </c>
      <c r="B140" s="47"/>
      <c r="C140" s="42" t="s">
        <v>256</v>
      </c>
      <c r="D140" s="43"/>
      <c r="E140" s="43"/>
      <c r="F140" s="44"/>
      <c r="G140" s="45"/>
      <c r="H140" s="45"/>
      <c r="I140" s="45" t="n">
        <f aca="false">SUBTOTAL(9,I141:I145)</f>
        <v>14549.8885</v>
      </c>
      <c r="J140" s="45" t="n">
        <f aca="false">SUBTOTAL(9,J141:J145)</f>
        <v>2339.418</v>
      </c>
      <c r="K140" s="45" t="n">
        <f aca="false">SUBTOTAL(9,K141:K145)</f>
        <v>17723.21918185</v>
      </c>
      <c r="L140" s="45" t="n">
        <f aca="false">SUBTOTAL(9,L141:L145)</f>
        <v>3013.6382676</v>
      </c>
      <c r="M140" s="45" t="n">
        <f aca="false">SUBTOTAL(9,M141:M145)</f>
        <v>20736.85744945</v>
      </c>
    </row>
    <row r="141" s="19" customFormat="true" ht="26.4" hidden="false" customHeight="false" outlineLevel="0" collapsed="false">
      <c r="A141" s="34" t="s">
        <v>257</v>
      </c>
      <c r="B141" s="47" t="n">
        <v>90838</v>
      </c>
      <c r="C141" s="42" t="s">
        <v>258</v>
      </c>
      <c r="D141" s="48" t="s">
        <v>29</v>
      </c>
      <c r="E141" s="48"/>
      <c r="F141" s="49" t="n">
        <v>11</v>
      </c>
      <c r="G141" s="38" t="n">
        <v>729.9</v>
      </c>
      <c r="H141" s="38" t="n">
        <v>64.15</v>
      </c>
      <c r="I141" s="50" t="n">
        <f aca="false">$F141*$G141</f>
        <v>8028.9</v>
      </c>
      <c r="J141" s="50" t="n">
        <f aca="false">$F141*$H141</f>
        <v>705.65</v>
      </c>
      <c r="K141" s="50" t="n">
        <f aca="false">$I141*(1+BDI_MAT)</f>
        <v>9780.00309</v>
      </c>
      <c r="L141" s="50" t="n">
        <f aca="false">$J141*(1+BDI_MDO)</f>
        <v>909.01833</v>
      </c>
      <c r="M141" s="50" t="n">
        <f aca="false">SUM(K141:L141)</f>
        <v>10689.02142</v>
      </c>
    </row>
    <row r="142" s="19" customFormat="true" ht="14.4" hidden="false" customHeight="false" outlineLevel="0" collapsed="false">
      <c r="A142" s="34" t="s">
        <v>259</v>
      </c>
      <c r="B142" s="47" t="n">
        <v>91341</v>
      </c>
      <c r="C142" s="42" t="s">
        <v>260</v>
      </c>
      <c r="D142" s="48" t="s">
        <v>65</v>
      </c>
      <c r="E142" s="48"/>
      <c r="F142" s="49" t="n">
        <v>1.89</v>
      </c>
      <c r="G142" s="38" t="n">
        <v>541.57</v>
      </c>
      <c r="H142" s="38" t="n">
        <v>6.75</v>
      </c>
      <c r="I142" s="50" t="n">
        <f aca="false">$F142*$G142</f>
        <v>1023.5673</v>
      </c>
      <c r="J142" s="50" t="n">
        <f aca="false">$F142*$H142</f>
        <v>12.7575</v>
      </c>
      <c r="K142" s="50" t="n">
        <f aca="false">$I142*(1+BDI_MAT)</f>
        <v>1246.80732813</v>
      </c>
      <c r="L142" s="50" t="n">
        <f aca="false">$J142*(1+BDI_MDO)</f>
        <v>16.4342115</v>
      </c>
      <c r="M142" s="50" t="n">
        <f aca="false">SUM(K142:L142)</f>
        <v>1263.24153963</v>
      </c>
    </row>
    <row r="143" s="19" customFormat="true" ht="39.6" hidden="false" customHeight="false" outlineLevel="0" collapsed="false">
      <c r="A143" s="34" t="s">
        <v>261</v>
      </c>
      <c r="B143" s="47" t="s">
        <v>262</v>
      </c>
      <c r="C143" s="42" t="s">
        <v>263</v>
      </c>
      <c r="D143" s="48" t="s">
        <v>84</v>
      </c>
      <c r="E143" s="48"/>
      <c r="F143" s="49" t="n">
        <v>93.43</v>
      </c>
      <c r="G143" s="38" t="n">
        <v>58.84</v>
      </c>
      <c r="H143" s="38" t="n">
        <v>17.35</v>
      </c>
      <c r="I143" s="50" t="n">
        <f aca="false">$F143*$G143</f>
        <v>5497.4212</v>
      </c>
      <c r="J143" s="50" t="n">
        <f aca="false">$F143*$H143</f>
        <v>1621.0105</v>
      </c>
      <c r="K143" s="50" t="n">
        <f aca="false">$I143*(1+BDI_MAT)</f>
        <v>6696.40876372</v>
      </c>
      <c r="L143" s="50" t="n">
        <f aca="false">$J143*(1+BDI_MDO)</f>
        <v>2088.1857261</v>
      </c>
      <c r="M143" s="50" t="n">
        <f aca="false">SUM(K143:L143)</f>
        <v>8784.59448982</v>
      </c>
    </row>
    <row r="144" s="19" customFormat="true" ht="4.2" hidden="false" customHeight="true" outlineLevel="0" collapsed="false">
      <c r="A144" s="51"/>
      <c r="B144" s="52"/>
      <c r="C144" s="53"/>
      <c r="D144" s="54"/>
      <c r="E144" s="54"/>
      <c r="F144" s="55"/>
      <c r="G144" s="56"/>
      <c r="H144" s="56"/>
      <c r="I144" s="57"/>
      <c r="J144" s="57"/>
      <c r="K144" s="57"/>
      <c r="L144" s="57"/>
      <c r="M144" s="57"/>
    </row>
    <row r="145" s="19" customFormat="true" ht="4.2" hidden="false" customHeight="true" outlineLevel="0" collapsed="false">
      <c r="A145" s="58"/>
      <c r="B145" s="59"/>
      <c r="C145" s="60" t="s">
        <v>264</v>
      </c>
      <c r="D145" s="61"/>
      <c r="E145" s="61"/>
      <c r="F145" s="62"/>
      <c r="G145" s="63"/>
      <c r="H145" s="63"/>
      <c r="I145" s="64"/>
      <c r="J145" s="64"/>
      <c r="K145" s="64"/>
      <c r="L145" s="64"/>
      <c r="M145" s="64"/>
    </row>
    <row r="146" s="19" customFormat="true" ht="4.2" hidden="false" customHeight="true" outlineLevel="0" collapsed="false">
      <c r="A146" s="65"/>
      <c r="B146" s="66"/>
      <c r="C146" s="67"/>
      <c r="D146" s="68"/>
      <c r="E146" s="68"/>
      <c r="F146" s="69"/>
      <c r="G146" s="70"/>
      <c r="H146" s="70"/>
      <c r="I146" s="70"/>
      <c r="J146" s="70"/>
      <c r="K146" s="70"/>
      <c r="L146" s="70"/>
      <c r="M146" s="70"/>
    </row>
    <row r="147" s="19" customFormat="true" ht="14.4" hidden="false" customHeight="false" outlineLevel="0" collapsed="false">
      <c r="A147" s="74" t="n">
        <v>13</v>
      </c>
      <c r="B147" s="47"/>
      <c r="C147" s="42" t="s">
        <v>265</v>
      </c>
      <c r="D147" s="43"/>
      <c r="E147" s="43"/>
      <c r="F147" s="44"/>
      <c r="G147" s="45"/>
      <c r="H147" s="45"/>
      <c r="I147" s="45" t="n">
        <f aca="false">SUBTOTAL(9,I148:I164)</f>
        <v>17843.8597</v>
      </c>
      <c r="J147" s="45" t="n">
        <f aca="false">SUBTOTAL(9,J148:J164)</f>
        <v>13007.7988</v>
      </c>
      <c r="K147" s="45" t="n">
        <f aca="false">SUBTOTAL(9,K148:K164)</f>
        <v>21735.60550057</v>
      </c>
      <c r="L147" s="45" t="n">
        <f aca="false">SUBTOTAL(9,L148:L164)</f>
        <v>16756.64641416</v>
      </c>
      <c r="M147" s="45" t="n">
        <f aca="false">SUBTOTAL(9,M148:M164)</f>
        <v>38492.25191473</v>
      </c>
    </row>
    <row r="148" s="19" customFormat="true" ht="14.4" hidden="false" customHeight="false" outlineLevel="0" collapsed="false">
      <c r="A148" s="34" t="s">
        <v>266</v>
      </c>
      <c r="B148" s="47"/>
      <c r="C148" s="42" t="s">
        <v>267</v>
      </c>
      <c r="D148" s="48"/>
      <c r="E148" s="48"/>
      <c r="F148" s="49"/>
      <c r="G148" s="38"/>
      <c r="H148" s="38"/>
      <c r="I148" s="50"/>
      <c r="J148" s="50"/>
      <c r="K148" s="50"/>
      <c r="L148" s="50"/>
      <c r="M148" s="50"/>
    </row>
    <row r="149" s="19" customFormat="true" ht="14.4" hidden="false" customHeight="false" outlineLevel="0" collapsed="false">
      <c r="A149" s="34" t="s">
        <v>268</v>
      </c>
      <c r="B149" s="47" t="n">
        <v>88485</v>
      </c>
      <c r="C149" s="42" t="s">
        <v>269</v>
      </c>
      <c r="D149" s="48" t="s">
        <v>65</v>
      </c>
      <c r="E149" s="48"/>
      <c r="F149" s="49" t="n">
        <v>562.67</v>
      </c>
      <c r="G149" s="38" t="n">
        <v>1.18</v>
      </c>
      <c r="H149" s="38" t="n">
        <v>0.63</v>
      </c>
      <c r="I149" s="50" t="n">
        <f aca="false">$F149*$G149</f>
        <v>663.9506</v>
      </c>
      <c r="J149" s="50" t="n">
        <f aca="false">$F149*$H149</f>
        <v>354.4821</v>
      </c>
      <c r="K149" s="50" t="n">
        <f aca="false">$I149*(1+BDI_MAT)</f>
        <v>808.75822586</v>
      </c>
      <c r="L149" s="50" t="n">
        <f aca="false">$J149*(1+BDI_MDO)</f>
        <v>456.64384122</v>
      </c>
      <c r="M149" s="50" t="n">
        <f aca="false">SUM(K149:L149)</f>
        <v>1265.40206708</v>
      </c>
    </row>
    <row r="150" s="19" customFormat="true" ht="14.4" hidden="false" customHeight="false" outlineLevel="0" collapsed="false">
      <c r="A150" s="34" t="s">
        <v>270</v>
      </c>
      <c r="B150" s="47" t="n">
        <v>88495</v>
      </c>
      <c r="C150" s="42" t="s">
        <v>271</v>
      </c>
      <c r="D150" s="48" t="s">
        <v>65</v>
      </c>
      <c r="E150" s="48"/>
      <c r="F150" s="49" t="n">
        <v>562.67</v>
      </c>
      <c r="G150" s="38" t="n">
        <v>3.35</v>
      </c>
      <c r="H150" s="38" t="n">
        <v>3.85</v>
      </c>
      <c r="I150" s="50" t="n">
        <f aca="false">$F150*$G150</f>
        <v>1884.9445</v>
      </c>
      <c r="J150" s="50" t="n">
        <f aca="false">$F150*$H150</f>
        <v>2166.2795</v>
      </c>
      <c r="K150" s="50" t="n">
        <f aca="false">$I150*(1+BDI_MAT)</f>
        <v>2296.05089545</v>
      </c>
      <c r="L150" s="50" t="n">
        <f aca="false">$J150*(1+BDI_MDO)</f>
        <v>2790.6012519</v>
      </c>
      <c r="M150" s="50" t="n">
        <f aca="false">SUM(K150:L150)</f>
        <v>5086.65214735</v>
      </c>
    </row>
    <row r="151" s="19" customFormat="true" ht="26.4" hidden="false" customHeight="false" outlineLevel="0" collapsed="false">
      <c r="A151" s="34" t="s">
        <v>272</v>
      </c>
      <c r="B151" s="47" t="n">
        <v>88489</v>
      </c>
      <c r="C151" s="42" t="s">
        <v>273</v>
      </c>
      <c r="D151" s="48" t="s">
        <v>65</v>
      </c>
      <c r="E151" s="48"/>
      <c r="F151" s="49" t="n">
        <v>573.24</v>
      </c>
      <c r="G151" s="38" t="n">
        <v>6.89</v>
      </c>
      <c r="H151" s="38" t="n">
        <v>3.08</v>
      </c>
      <c r="I151" s="50" t="n">
        <f aca="false">$F151*$G151</f>
        <v>3949.6236</v>
      </c>
      <c r="J151" s="50" t="n">
        <f aca="false">$F151*$H151</f>
        <v>1765.5792</v>
      </c>
      <c r="K151" s="50" t="n">
        <f aca="false">$I151*(1+BDI_MAT)</f>
        <v>4811.03650716</v>
      </c>
      <c r="L151" s="50" t="n">
        <f aca="false">$J151*(1+BDI_MDO)</f>
        <v>2274.41912544</v>
      </c>
      <c r="M151" s="50" t="n">
        <f aca="false">SUM(K151:L151)</f>
        <v>7085.4556326</v>
      </c>
    </row>
    <row r="152" s="19" customFormat="true" ht="14.4" hidden="false" customHeight="false" outlineLevel="0" collapsed="false">
      <c r="A152" s="34" t="s">
        <v>274</v>
      </c>
      <c r="B152" s="47"/>
      <c r="C152" s="42" t="s">
        <v>275</v>
      </c>
      <c r="D152" s="48"/>
      <c r="E152" s="48"/>
      <c r="F152" s="49"/>
      <c r="G152" s="38"/>
      <c r="H152" s="38"/>
      <c r="I152" s="50"/>
      <c r="J152" s="50"/>
      <c r="K152" s="50"/>
      <c r="L152" s="50"/>
      <c r="M152" s="50"/>
    </row>
    <row r="153" s="19" customFormat="true" ht="14.4" hidden="false" customHeight="false" outlineLevel="0" collapsed="false">
      <c r="A153" s="34" t="s">
        <v>276</v>
      </c>
      <c r="B153" s="47" t="s">
        <v>56</v>
      </c>
      <c r="C153" s="42" t="s">
        <v>277</v>
      </c>
      <c r="D153" s="48" t="s">
        <v>65</v>
      </c>
      <c r="E153" s="48"/>
      <c r="F153" s="49" t="n">
        <v>123.44</v>
      </c>
      <c r="G153" s="38" t="n">
        <v>5.44</v>
      </c>
      <c r="H153" s="38" t="n">
        <v>7.49</v>
      </c>
      <c r="I153" s="50" t="n">
        <f aca="false">$F153*$G153</f>
        <v>671.5136</v>
      </c>
      <c r="J153" s="50" t="n">
        <f aca="false">$F153*$H153</f>
        <v>924.5656</v>
      </c>
      <c r="K153" s="50" t="n">
        <f aca="false">$I153*(1+BDI_MAT)</f>
        <v>817.97071616</v>
      </c>
      <c r="L153" s="50" t="n">
        <f aca="false">$J153*(1+BDI_MDO)</f>
        <v>1191.02540592</v>
      </c>
      <c r="M153" s="50" t="n">
        <f aca="false">SUM(K153:L153)</f>
        <v>2008.99612208</v>
      </c>
    </row>
    <row r="154" s="19" customFormat="true" ht="14.4" hidden="false" customHeight="false" outlineLevel="0" collapsed="false">
      <c r="A154" s="34" t="s">
        <v>278</v>
      </c>
      <c r="B154" s="47"/>
      <c r="C154" s="42" t="s">
        <v>279</v>
      </c>
      <c r="D154" s="48"/>
      <c r="E154" s="48"/>
      <c r="F154" s="49"/>
      <c r="G154" s="38"/>
      <c r="H154" s="38"/>
      <c r="I154" s="50"/>
      <c r="J154" s="50"/>
      <c r="K154" s="50"/>
      <c r="L154" s="50"/>
      <c r="M154" s="50"/>
    </row>
    <row r="155" s="19" customFormat="true" ht="14.4" hidden="false" customHeight="false" outlineLevel="0" collapsed="false">
      <c r="A155" s="34" t="s">
        <v>280</v>
      </c>
      <c r="B155" s="47" t="n">
        <v>88412</v>
      </c>
      <c r="C155" s="42" t="s">
        <v>281</v>
      </c>
      <c r="D155" s="48" t="s">
        <v>65</v>
      </c>
      <c r="E155" s="48"/>
      <c r="F155" s="49" t="n">
        <v>228.96</v>
      </c>
      <c r="G155" s="38" t="n">
        <v>1.1</v>
      </c>
      <c r="H155" s="38" t="n">
        <v>0.37</v>
      </c>
      <c r="I155" s="50" t="n">
        <f aca="false">$F155*$G155</f>
        <v>251.856</v>
      </c>
      <c r="J155" s="50" t="n">
        <f aca="false">$F155*$H155</f>
        <v>84.7152</v>
      </c>
      <c r="K155" s="50" t="n">
        <f aca="false">$I155*(1+BDI_MAT)</f>
        <v>306.7857936</v>
      </c>
      <c r="L155" s="50" t="n">
        <f aca="false">$J155*(1+BDI_MDO)</f>
        <v>109.13012064</v>
      </c>
      <c r="M155" s="50" t="n">
        <f aca="false">SUM(K155:L155)</f>
        <v>415.91591424</v>
      </c>
    </row>
    <row r="156" s="19" customFormat="true" ht="26.4" hidden="false" customHeight="false" outlineLevel="0" collapsed="false">
      <c r="A156" s="34" t="s">
        <v>282</v>
      </c>
      <c r="B156" s="47" t="n">
        <v>96127</v>
      </c>
      <c r="C156" s="42" t="s">
        <v>283</v>
      </c>
      <c r="D156" s="48" t="s">
        <v>65</v>
      </c>
      <c r="E156" s="48"/>
      <c r="F156" s="49" t="n">
        <v>228.96</v>
      </c>
      <c r="G156" s="38" t="n">
        <v>5.32</v>
      </c>
      <c r="H156" s="38" t="n">
        <v>3.89</v>
      </c>
      <c r="I156" s="50" t="n">
        <f aca="false">$F156*$G156</f>
        <v>1218.0672</v>
      </c>
      <c r="J156" s="50" t="n">
        <f aca="false">$F156*$H156</f>
        <v>890.6544</v>
      </c>
      <c r="K156" s="50" t="n">
        <f aca="false">$I156*(1+BDI_MAT)</f>
        <v>1483.72765632</v>
      </c>
      <c r="L156" s="50" t="n">
        <f aca="false">$J156*(1+BDI_MDO)</f>
        <v>1147.34099808</v>
      </c>
      <c r="M156" s="50" t="n">
        <f aca="false">SUM(K156:L156)</f>
        <v>2631.0686544</v>
      </c>
    </row>
    <row r="157" s="19" customFormat="true" ht="14.4" hidden="false" customHeight="false" outlineLevel="0" collapsed="false">
      <c r="A157" s="34" t="s">
        <v>284</v>
      </c>
      <c r="B157" s="47" t="n">
        <v>95623</v>
      </c>
      <c r="C157" s="42" t="s">
        <v>285</v>
      </c>
      <c r="D157" s="48" t="s">
        <v>65</v>
      </c>
      <c r="E157" s="48"/>
      <c r="F157" s="49" t="n">
        <v>1705.07</v>
      </c>
      <c r="G157" s="38" t="n">
        <v>4.58</v>
      </c>
      <c r="H157" s="38" t="n">
        <v>3.11</v>
      </c>
      <c r="I157" s="50" t="n">
        <f aca="false">$F157*$G157</f>
        <v>7809.2206</v>
      </c>
      <c r="J157" s="50" t="n">
        <f aca="false">$F157*$H157</f>
        <v>5302.7677</v>
      </c>
      <c r="K157" s="50" t="n">
        <f aca="false">$I157*(1+BDI_MAT)</f>
        <v>9512.41161286</v>
      </c>
      <c r="L157" s="50" t="n">
        <f aca="false">$J157*(1+BDI_MDO)</f>
        <v>6831.02535114</v>
      </c>
      <c r="M157" s="50" t="n">
        <f aca="false">SUM(K157:L157)</f>
        <v>16343.436964</v>
      </c>
    </row>
    <row r="158" s="19" customFormat="true" ht="14.4" hidden="false" customHeight="false" outlineLevel="0" collapsed="false">
      <c r="A158" s="34" t="s">
        <v>286</v>
      </c>
      <c r="B158" s="47" t="n">
        <v>84123</v>
      </c>
      <c r="C158" s="42" t="s">
        <v>287</v>
      </c>
      <c r="D158" s="48" t="s">
        <v>65</v>
      </c>
      <c r="E158" s="48"/>
      <c r="F158" s="49" t="n">
        <v>70.5</v>
      </c>
      <c r="G158" s="38" t="n">
        <v>1.35</v>
      </c>
      <c r="H158" s="38" t="n">
        <v>3.46</v>
      </c>
      <c r="I158" s="50" t="n">
        <f aca="false">$F158*$G158</f>
        <v>95.175</v>
      </c>
      <c r="J158" s="50" t="n">
        <f aca="false">$F158*$H158</f>
        <v>243.93</v>
      </c>
      <c r="K158" s="50" t="n">
        <f aca="false">$I158*(1+BDI_MAT)</f>
        <v>115.9326675</v>
      </c>
      <c r="L158" s="50" t="n">
        <f aca="false">$J158*(1+BDI_MDO)</f>
        <v>314.230626</v>
      </c>
      <c r="M158" s="50" t="n">
        <f aca="false">SUM(K158:L158)</f>
        <v>430.1632935</v>
      </c>
    </row>
    <row r="159" s="19" customFormat="true" ht="26.4" hidden="false" customHeight="false" outlineLevel="0" collapsed="false">
      <c r="A159" s="34" t="s">
        <v>288</v>
      </c>
      <c r="B159" s="47" t="n">
        <v>91514</v>
      </c>
      <c r="C159" s="42" t="s">
        <v>289</v>
      </c>
      <c r="D159" s="48" t="s">
        <v>65</v>
      </c>
      <c r="E159" s="48"/>
      <c r="F159" s="49" t="n">
        <v>70.5</v>
      </c>
      <c r="G159" s="38" t="n">
        <v>1.2</v>
      </c>
      <c r="H159" s="38" t="n">
        <v>3.36</v>
      </c>
      <c r="I159" s="50" t="n">
        <f aca="false">$F159*$G159</f>
        <v>84.6</v>
      </c>
      <c r="J159" s="50" t="n">
        <f aca="false">$F159*$H159</f>
        <v>236.88</v>
      </c>
      <c r="K159" s="50" t="n">
        <f aca="false">$I159*(1+BDI_MAT)</f>
        <v>103.05126</v>
      </c>
      <c r="L159" s="50" t="n">
        <f aca="false">$J159*(1+BDI_MDO)</f>
        <v>305.148816</v>
      </c>
      <c r="M159" s="50" t="n">
        <f aca="false">SUM(K159:L159)</f>
        <v>408.200076</v>
      </c>
    </row>
    <row r="160" s="19" customFormat="true" ht="14.4" hidden="false" customHeight="false" outlineLevel="0" collapsed="false">
      <c r="A160" s="34" t="s">
        <v>290</v>
      </c>
      <c r="B160" s="47"/>
      <c r="C160" s="42" t="s">
        <v>291</v>
      </c>
      <c r="D160" s="48"/>
      <c r="E160" s="48"/>
      <c r="F160" s="49"/>
      <c r="G160" s="38"/>
      <c r="H160" s="38"/>
      <c r="I160" s="50"/>
      <c r="J160" s="50"/>
      <c r="K160" s="50"/>
      <c r="L160" s="50"/>
      <c r="M160" s="50"/>
    </row>
    <row r="161" s="19" customFormat="true" ht="26.4" hidden="false" customHeight="false" outlineLevel="0" collapsed="false">
      <c r="A161" s="34" t="s">
        <v>292</v>
      </c>
      <c r="B161" s="47" t="s">
        <v>293</v>
      </c>
      <c r="C161" s="42" t="s">
        <v>294</v>
      </c>
      <c r="D161" s="48" t="s">
        <v>65</v>
      </c>
      <c r="E161" s="48"/>
      <c r="F161" s="49" t="n">
        <v>72.23</v>
      </c>
      <c r="G161" s="38" t="n">
        <v>7.95</v>
      </c>
      <c r="H161" s="38" t="n">
        <v>7.86</v>
      </c>
      <c r="I161" s="50" t="n">
        <f aca="false">$F161*$G161</f>
        <v>574.2285</v>
      </c>
      <c r="J161" s="50" t="n">
        <f aca="false">$F161*$H161</f>
        <v>567.7278</v>
      </c>
      <c r="K161" s="50" t="n">
        <f aca="false">$I161*(1+BDI_MAT)</f>
        <v>699.46773585</v>
      </c>
      <c r="L161" s="50" t="n">
        <f aca="false">$J161*(1+BDI_MDO)</f>
        <v>731.34695196</v>
      </c>
      <c r="M161" s="50" t="n">
        <f aca="false">SUM(K161:L161)</f>
        <v>1430.81468781</v>
      </c>
    </row>
    <row r="162" s="19" customFormat="true" ht="14.4" hidden="false" customHeight="false" outlineLevel="0" collapsed="false">
      <c r="A162" s="34" t="s">
        <v>295</v>
      </c>
      <c r="B162" s="47" t="s">
        <v>56</v>
      </c>
      <c r="C162" s="42" t="s">
        <v>296</v>
      </c>
      <c r="D162" s="48" t="s">
        <v>65</v>
      </c>
      <c r="E162" s="48"/>
      <c r="F162" s="49" t="n">
        <v>72.23</v>
      </c>
      <c r="G162" s="38" t="n">
        <v>8.87</v>
      </c>
      <c r="H162" s="38" t="n">
        <v>6.51</v>
      </c>
      <c r="I162" s="50" t="n">
        <f aca="false">$F162*$G162</f>
        <v>640.6801</v>
      </c>
      <c r="J162" s="50" t="n">
        <f aca="false">$F162*$H162</f>
        <v>470.2173</v>
      </c>
      <c r="K162" s="50" t="n">
        <f aca="false">$I162*(1+BDI_MAT)</f>
        <v>780.41242981</v>
      </c>
      <c r="L162" s="50" t="n">
        <f aca="false">$J162*(1+BDI_MDO)</f>
        <v>605.73392586</v>
      </c>
      <c r="M162" s="50" t="n">
        <f aca="false">SUM(K162:L162)</f>
        <v>1386.14635567</v>
      </c>
    </row>
    <row r="163" s="19" customFormat="true" ht="4.2" hidden="false" customHeight="true" outlineLevel="0" collapsed="false">
      <c r="A163" s="51"/>
      <c r="B163" s="52"/>
      <c r="C163" s="53"/>
      <c r="D163" s="54"/>
      <c r="E163" s="54"/>
      <c r="F163" s="55"/>
      <c r="G163" s="56"/>
      <c r="H163" s="56"/>
      <c r="I163" s="57"/>
      <c r="J163" s="57"/>
      <c r="K163" s="57"/>
      <c r="L163" s="57"/>
      <c r="M163" s="57"/>
    </row>
    <row r="164" s="19" customFormat="true" ht="4.2" hidden="false" customHeight="true" outlineLevel="0" collapsed="false">
      <c r="A164" s="58"/>
      <c r="B164" s="59"/>
      <c r="C164" s="60" t="s">
        <v>297</v>
      </c>
      <c r="D164" s="61"/>
      <c r="E164" s="61"/>
      <c r="F164" s="62"/>
      <c r="G164" s="63"/>
      <c r="H164" s="63"/>
      <c r="I164" s="64"/>
      <c r="J164" s="64"/>
      <c r="K164" s="64"/>
      <c r="L164" s="64"/>
      <c r="M164" s="64"/>
    </row>
    <row r="165" s="19" customFormat="true" ht="4.2" hidden="false" customHeight="true" outlineLevel="0" collapsed="false">
      <c r="A165" s="65"/>
      <c r="B165" s="66"/>
      <c r="C165" s="67"/>
      <c r="D165" s="68"/>
      <c r="E165" s="68"/>
      <c r="F165" s="69"/>
      <c r="G165" s="70"/>
      <c r="H165" s="70"/>
      <c r="I165" s="70"/>
      <c r="J165" s="70"/>
      <c r="K165" s="70"/>
      <c r="L165" s="70"/>
      <c r="M165" s="70"/>
    </row>
    <row r="166" s="19" customFormat="true" ht="14.4" hidden="false" customHeight="false" outlineLevel="0" collapsed="false">
      <c r="A166" s="74" t="n">
        <v>14</v>
      </c>
      <c r="B166" s="47"/>
      <c r="C166" s="42" t="s">
        <v>298</v>
      </c>
      <c r="D166" s="43"/>
      <c r="E166" s="43"/>
      <c r="F166" s="44"/>
      <c r="G166" s="45"/>
      <c r="H166" s="45"/>
      <c r="I166" s="45" t="n">
        <f aca="false">SUBTOTAL(9,I167:I180)</f>
        <v>2492.77</v>
      </c>
      <c r="J166" s="45" t="n">
        <f aca="false">SUBTOTAL(9,J167:J180)</f>
        <v>1068</v>
      </c>
      <c r="K166" s="45" t="n">
        <f aca="false">SUBTOTAL(9,K167:K180)</f>
        <v>3036.443137</v>
      </c>
      <c r="L166" s="45" t="n">
        <f aca="false">SUBTOTAL(9,L167:L180)</f>
        <v>1375.7976</v>
      </c>
      <c r="M166" s="45" t="n">
        <f aca="false">SUBTOTAL(9,M167:M180)</f>
        <v>4412.240737</v>
      </c>
    </row>
    <row r="167" s="19" customFormat="true" ht="26.4" hidden="false" customHeight="false" outlineLevel="0" collapsed="false">
      <c r="A167" s="34" t="s">
        <v>299</v>
      </c>
      <c r="B167" s="47" t="s">
        <v>56</v>
      </c>
      <c r="C167" s="42" t="s">
        <v>300</v>
      </c>
      <c r="D167" s="48" t="s">
        <v>84</v>
      </c>
      <c r="E167" s="48"/>
      <c r="F167" s="49" t="n">
        <v>45</v>
      </c>
      <c r="G167" s="38" t="n">
        <v>4.3</v>
      </c>
      <c r="H167" s="38" t="n">
        <v>8.5</v>
      </c>
      <c r="I167" s="50" t="n">
        <f aca="false">$F167*$G167</f>
        <v>193.5</v>
      </c>
      <c r="J167" s="50" t="n">
        <f aca="false">$F167*$H167</f>
        <v>382.5</v>
      </c>
      <c r="K167" s="50" t="n">
        <f aca="false">$I167*(1+BDI_MAT)</f>
        <v>235.70235</v>
      </c>
      <c r="L167" s="50" t="n">
        <f aca="false">$J167*(1+BDI_MDO)</f>
        <v>492.7365</v>
      </c>
      <c r="M167" s="50" t="n">
        <f aca="false">SUM(K167:L167)</f>
        <v>728.43885</v>
      </c>
    </row>
    <row r="168" s="19" customFormat="true" ht="39.6" hidden="false" customHeight="false" outlineLevel="0" collapsed="false">
      <c r="A168" s="34" t="s">
        <v>301</v>
      </c>
      <c r="B168" s="47" t="s">
        <v>302</v>
      </c>
      <c r="C168" s="42" t="s">
        <v>303</v>
      </c>
      <c r="D168" s="48" t="s">
        <v>29</v>
      </c>
      <c r="E168" s="48"/>
      <c r="F168" s="49" t="n">
        <v>2</v>
      </c>
      <c r="G168" s="38" t="n">
        <v>316.33</v>
      </c>
      <c r="H168" s="38" t="n">
        <v>183.32</v>
      </c>
      <c r="I168" s="50" t="n">
        <f aca="false">$F168*$G168</f>
        <v>632.66</v>
      </c>
      <c r="J168" s="50" t="n">
        <f aca="false">$F168*$H168</f>
        <v>366.64</v>
      </c>
      <c r="K168" s="50" t="n">
        <f aca="false">$I168*(1+BDI_MAT)</f>
        <v>770.643146</v>
      </c>
      <c r="L168" s="50" t="n">
        <f aca="false">$J168*(1+BDI_MDO)</f>
        <v>472.305648</v>
      </c>
      <c r="M168" s="50" t="n">
        <f aca="false">SUM(K168:L168)</f>
        <v>1242.948794</v>
      </c>
    </row>
    <row r="169" s="19" customFormat="true" ht="14.4" hidden="false" customHeight="false" outlineLevel="0" collapsed="false">
      <c r="A169" s="34" t="s">
        <v>304</v>
      </c>
      <c r="B169" s="47" t="n">
        <v>89800</v>
      </c>
      <c r="C169" s="42" t="s">
        <v>305</v>
      </c>
      <c r="D169" s="48" t="s">
        <v>84</v>
      </c>
      <c r="E169" s="48"/>
      <c r="F169" s="49" t="n">
        <v>43</v>
      </c>
      <c r="G169" s="38" t="n">
        <v>10.64</v>
      </c>
      <c r="H169" s="38" t="n">
        <v>3.67</v>
      </c>
      <c r="I169" s="50" t="n">
        <f aca="false">$F169*$G169</f>
        <v>457.52</v>
      </c>
      <c r="J169" s="50" t="n">
        <f aca="false">$F169*$H169</f>
        <v>157.81</v>
      </c>
      <c r="K169" s="50" t="n">
        <f aca="false">$I169*(1+BDI_MAT)</f>
        <v>557.305112</v>
      </c>
      <c r="L169" s="50" t="n">
        <f aca="false">$J169*(1+BDI_MDO)</f>
        <v>203.290842</v>
      </c>
      <c r="M169" s="50" t="n">
        <f aca="false">SUM(K169:L169)</f>
        <v>760.595954</v>
      </c>
    </row>
    <row r="170" s="19" customFormat="true" ht="14.4" hidden="false" customHeight="false" outlineLevel="0" collapsed="false">
      <c r="A170" s="34" t="s">
        <v>306</v>
      </c>
      <c r="B170" s="47" t="n">
        <v>89799</v>
      </c>
      <c r="C170" s="42" t="s">
        <v>307</v>
      </c>
      <c r="D170" s="48" t="s">
        <v>84</v>
      </c>
      <c r="E170" s="48"/>
      <c r="F170" s="49" t="n">
        <v>10</v>
      </c>
      <c r="G170" s="38" t="n">
        <v>10.17</v>
      </c>
      <c r="H170" s="38" t="n">
        <v>2.53</v>
      </c>
      <c r="I170" s="50" t="n">
        <f aca="false">$F170*$G170</f>
        <v>101.7</v>
      </c>
      <c r="J170" s="50" t="n">
        <f aca="false">$F170*$H170</f>
        <v>25.3</v>
      </c>
      <c r="K170" s="50" t="n">
        <f aca="false">$I170*(1+BDI_MAT)</f>
        <v>123.88077</v>
      </c>
      <c r="L170" s="50" t="n">
        <f aca="false">$J170*(1+BDI_MDO)</f>
        <v>32.59146</v>
      </c>
      <c r="M170" s="50" t="n">
        <f aca="false">SUM(K170:L170)</f>
        <v>156.47223</v>
      </c>
    </row>
    <row r="171" s="19" customFormat="true" ht="14.4" hidden="false" customHeight="false" outlineLevel="0" collapsed="false">
      <c r="A171" s="34" t="s">
        <v>308</v>
      </c>
      <c r="B171" s="47" t="n">
        <v>89750</v>
      </c>
      <c r="C171" s="42" t="s">
        <v>309</v>
      </c>
      <c r="D171" s="48" t="s">
        <v>29</v>
      </c>
      <c r="E171" s="48"/>
      <c r="F171" s="49" t="n">
        <v>1</v>
      </c>
      <c r="G171" s="38" t="n">
        <v>32.97</v>
      </c>
      <c r="H171" s="38" t="n">
        <v>5.75</v>
      </c>
      <c r="I171" s="50" t="n">
        <f aca="false">$F171*$G171</f>
        <v>32.97</v>
      </c>
      <c r="J171" s="50" t="n">
        <f aca="false">$F171*$H171</f>
        <v>5.75</v>
      </c>
      <c r="K171" s="50" t="n">
        <f aca="false">$I171*(1+BDI_MAT)</f>
        <v>40.160757</v>
      </c>
      <c r="L171" s="50" t="n">
        <f aca="false">$J171*(1+BDI_MDO)</f>
        <v>7.40715</v>
      </c>
      <c r="M171" s="50" t="n">
        <f aca="false">SUM(K171:L171)</f>
        <v>47.567907</v>
      </c>
    </row>
    <row r="172" s="19" customFormat="true" ht="14.4" hidden="false" customHeight="false" outlineLevel="0" collapsed="false">
      <c r="A172" s="34" t="s">
        <v>310</v>
      </c>
      <c r="B172" s="47" t="n">
        <v>89743</v>
      </c>
      <c r="C172" s="42" t="s">
        <v>311</v>
      </c>
      <c r="D172" s="48" t="s">
        <v>29</v>
      </c>
      <c r="E172" s="48"/>
      <c r="F172" s="49" t="n">
        <v>1</v>
      </c>
      <c r="G172" s="38" t="n">
        <v>22.9</v>
      </c>
      <c r="H172" s="38" t="n">
        <v>4.37</v>
      </c>
      <c r="I172" s="50" t="n">
        <f aca="false">$F172*$G172</f>
        <v>22.9</v>
      </c>
      <c r="J172" s="50" t="n">
        <f aca="false">$F172*$H172</f>
        <v>4.37</v>
      </c>
      <c r="K172" s="50" t="n">
        <f aca="false">$I172*(1+BDI_MAT)</f>
        <v>27.89449</v>
      </c>
      <c r="L172" s="50" t="n">
        <f aca="false">$J172*(1+BDI_MDO)</f>
        <v>5.629434</v>
      </c>
      <c r="M172" s="50" t="n">
        <f aca="false">SUM(K172:L172)</f>
        <v>33.523924</v>
      </c>
    </row>
    <row r="173" s="19" customFormat="true" ht="14.4" hidden="false" customHeight="false" outlineLevel="0" collapsed="false">
      <c r="A173" s="34" t="s">
        <v>312</v>
      </c>
      <c r="B173" s="47" t="n">
        <v>89746</v>
      </c>
      <c r="C173" s="42" t="s">
        <v>313</v>
      </c>
      <c r="D173" s="48" t="s">
        <v>29</v>
      </c>
      <c r="E173" s="48"/>
      <c r="F173" s="49" t="n">
        <v>1</v>
      </c>
      <c r="G173" s="38" t="n">
        <v>9.55</v>
      </c>
      <c r="H173" s="38" t="n">
        <v>5.75</v>
      </c>
      <c r="I173" s="50" t="n">
        <f aca="false">$F173*$G173</f>
        <v>9.55</v>
      </c>
      <c r="J173" s="50" t="n">
        <f aca="false">$F173*$H173</f>
        <v>5.75</v>
      </c>
      <c r="K173" s="50" t="n">
        <f aca="false">$I173*(1+BDI_MAT)</f>
        <v>11.632855</v>
      </c>
      <c r="L173" s="50" t="n">
        <f aca="false">$J173*(1+BDI_MDO)</f>
        <v>7.40715</v>
      </c>
      <c r="M173" s="50" t="n">
        <f aca="false">SUM(K173:L173)</f>
        <v>19.040005</v>
      </c>
    </row>
    <row r="174" s="19" customFormat="true" ht="14.4" hidden="false" customHeight="false" outlineLevel="0" collapsed="false">
      <c r="A174" s="34" t="s">
        <v>314</v>
      </c>
      <c r="B174" s="47" t="n">
        <v>89737</v>
      </c>
      <c r="C174" s="42" t="s">
        <v>315</v>
      </c>
      <c r="D174" s="48" t="s">
        <v>29</v>
      </c>
      <c r="E174" s="48"/>
      <c r="F174" s="49" t="n">
        <v>3</v>
      </c>
      <c r="G174" s="38" t="n">
        <v>7.37</v>
      </c>
      <c r="H174" s="38" t="n">
        <v>4.37</v>
      </c>
      <c r="I174" s="50" t="n">
        <f aca="false">$F174*$G174</f>
        <v>22.11</v>
      </c>
      <c r="J174" s="50" t="n">
        <f aca="false">$F174*$H174</f>
        <v>13.11</v>
      </c>
      <c r="K174" s="50" t="n">
        <f aca="false">$I174*(1+BDI_MAT)</f>
        <v>26.932191</v>
      </c>
      <c r="L174" s="50" t="n">
        <f aca="false">$J174*(1+BDI_MDO)</f>
        <v>16.888302</v>
      </c>
      <c r="M174" s="50" t="n">
        <f aca="false">SUM(K174:L174)</f>
        <v>43.820493</v>
      </c>
    </row>
    <row r="175" s="19" customFormat="true" ht="14.4" hidden="false" customHeight="false" outlineLevel="0" collapsed="false">
      <c r="A175" s="34" t="s">
        <v>316</v>
      </c>
      <c r="B175" s="47" t="s">
        <v>317</v>
      </c>
      <c r="C175" s="42" t="s">
        <v>318</v>
      </c>
      <c r="D175" s="48" t="s">
        <v>29</v>
      </c>
      <c r="E175" s="48"/>
      <c r="F175" s="49" t="n">
        <v>1</v>
      </c>
      <c r="G175" s="38" t="n">
        <v>9.12</v>
      </c>
      <c r="H175" s="38" t="n">
        <v>3.91</v>
      </c>
      <c r="I175" s="50" t="n">
        <f aca="false">$F175*$G175</f>
        <v>9.12</v>
      </c>
      <c r="J175" s="50" t="n">
        <f aca="false">$F175*$H175</f>
        <v>3.91</v>
      </c>
      <c r="K175" s="50" t="n">
        <f aca="false">$I175*(1+BDI_MAT)</f>
        <v>11.109072</v>
      </c>
      <c r="L175" s="50" t="n">
        <f aca="false">$J175*(1+BDI_MDO)</f>
        <v>5.036862</v>
      </c>
      <c r="M175" s="50" t="n">
        <f aca="false">SUM(K175:L175)</f>
        <v>16.145934</v>
      </c>
    </row>
    <row r="176" s="19" customFormat="true" ht="14.4" hidden="false" customHeight="false" outlineLevel="0" collapsed="false">
      <c r="A176" s="34" t="s">
        <v>319</v>
      </c>
      <c r="B176" s="47" t="n">
        <v>89778</v>
      </c>
      <c r="C176" s="42" t="s">
        <v>320</v>
      </c>
      <c r="D176" s="48" t="s">
        <v>29</v>
      </c>
      <c r="E176" s="48"/>
      <c r="F176" s="49" t="n">
        <v>6</v>
      </c>
      <c r="G176" s="38" t="n">
        <v>7.69</v>
      </c>
      <c r="H176" s="38" t="n">
        <v>3.91</v>
      </c>
      <c r="I176" s="50" t="n">
        <f aca="false">$F176*$G176</f>
        <v>46.14</v>
      </c>
      <c r="J176" s="50" t="n">
        <f aca="false">$F176*$H176</f>
        <v>23.46</v>
      </c>
      <c r="K176" s="50" t="n">
        <f aca="false">$I176*(1+BDI_MAT)</f>
        <v>56.203134</v>
      </c>
      <c r="L176" s="50" t="n">
        <f aca="false">$J176*(1+BDI_MDO)</f>
        <v>30.221172</v>
      </c>
      <c r="M176" s="50" t="n">
        <f aca="false">SUM(K176:L176)</f>
        <v>86.424306</v>
      </c>
    </row>
    <row r="177" s="19" customFormat="true" ht="14.4" hidden="false" customHeight="false" outlineLevel="0" collapsed="false">
      <c r="A177" s="34" t="s">
        <v>321</v>
      </c>
      <c r="B177" s="47" t="n">
        <v>89774</v>
      </c>
      <c r="C177" s="42" t="s">
        <v>322</v>
      </c>
      <c r="D177" s="48" t="s">
        <v>29</v>
      </c>
      <c r="E177" s="48"/>
      <c r="F177" s="49" t="n">
        <v>10</v>
      </c>
      <c r="G177" s="38" t="n">
        <v>6.21</v>
      </c>
      <c r="H177" s="38" t="n">
        <v>2.99</v>
      </c>
      <c r="I177" s="50" t="n">
        <f aca="false">$F177*$G177</f>
        <v>62.1</v>
      </c>
      <c r="J177" s="50" t="n">
        <f aca="false">$F177*$H177</f>
        <v>29.9</v>
      </c>
      <c r="K177" s="50" t="n">
        <f aca="false">$I177*(1+BDI_MAT)</f>
        <v>75.64401</v>
      </c>
      <c r="L177" s="50" t="n">
        <f aca="false">$J177*(1+BDI_MDO)</f>
        <v>38.51718</v>
      </c>
      <c r="M177" s="50" t="n">
        <f aca="false">SUM(K177:L177)</f>
        <v>114.16119</v>
      </c>
    </row>
    <row r="178" s="19" customFormat="true" ht="14.4" hidden="false" customHeight="false" outlineLevel="0" collapsed="false">
      <c r="A178" s="34" t="s">
        <v>323</v>
      </c>
      <c r="B178" s="52" t="n">
        <v>92309</v>
      </c>
      <c r="C178" s="53" t="s">
        <v>324</v>
      </c>
      <c r="D178" s="54" t="s">
        <v>84</v>
      </c>
      <c r="E178" s="54"/>
      <c r="F178" s="55" t="n">
        <v>10</v>
      </c>
      <c r="G178" s="56" t="n">
        <v>90.25</v>
      </c>
      <c r="H178" s="56" t="n">
        <v>4.95</v>
      </c>
      <c r="I178" s="50" t="n">
        <f aca="false">$F178*$G178</f>
        <v>902.5</v>
      </c>
      <c r="J178" s="50" t="n">
        <f aca="false">$F178*$H178</f>
        <v>49.5</v>
      </c>
      <c r="K178" s="50" t="n">
        <f aca="false">$I178*(1+BDI_MAT)</f>
        <v>1099.33525</v>
      </c>
      <c r="L178" s="50" t="n">
        <f aca="false">$J178*(1+BDI_MDO)</f>
        <v>63.7659</v>
      </c>
      <c r="M178" s="50" t="n">
        <f aca="false">SUM(K178:L178)</f>
        <v>1163.10115</v>
      </c>
    </row>
    <row r="179" s="19" customFormat="true" ht="4.2" hidden="false" customHeight="true" outlineLevel="0" collapsed="false">
      <c r="A179" s="51"/>
      <c r="B179" s="52"/>
      <c r="C179" s="53"/>
      <c r="D179" s="54"/>
      <c r="E179" s="54"/>
      <c r="F179" s="55"/>
      <c r="G179" s="56"/>
      <c r="H179" s="56"/>
      <c r="I179" s="50"/>
      <c r="J179" s="50"/>
      <c r="K179" s="50"/>
      <c r="L179" s="50"/>
      <c r="M179" s="50"/>
    </row>
    <row r="180" s="19" customFormat="true" ht="4.2" hidden="false" customHeight="true" outlineLevel="0" collapsed="false">
      <c r="A180" s="58"/>
      <c r="B180" s="59"/>
      <c r="C180" s="60" t="s">
        <v>325</v>
      </c>
      <c r="D180" s="61"/>
      <c r="E180" s="61"/>
      <c r="F180" s="62"/>
      <c r="G180" s="63"/>
      <c r="H180" s="63"/>
      <c r="I180" s="64"/>
      <c r="J180" s="64"/>
      <c r="K180" s="64"/>
      <c r="L180" s="64"/>
      <c r="M180" s="64"/>
    </row>
    <row r="181" s="19" customFormat="true" ht="4.2" hidden="false" customHeight="true" outlineLevel="0" collapsed="false">
      <c r="A181" s="65"/>
      <c r="B181" s="66"/>
      <c r="C181" s="67"/>
      <c r="D181" s="68"/>
      <c r="E181" s="68"/>
      <c r="F181" s="69"/>
      <c r="G181" s="70"/>
      <c r="H181" s="70"/>
      <c r="I181" s="70"/>
      <c r="J181" s="70"/>
      <c r="K181" s="70"/>
      <c r="L181" s="70"/>
      <c r="M181" s="70"/>
    </row>
    <row r="182" s="19" customFormat="true" ht="14.4" hidden="false" customHeight="false" outlineLevel="0" collapsed="false">
      <c r="A182" s="74" t="n">
        <v>15</v>
      </c>
      <c r="B182" s="47"/>
      <c r="C182" s="42" t="s">
        <v>326</v>
      </c>
      <c r="D182" s="43"/>
      <c r="E182" s="43"/>
      <c r="F182" s="44"/>
      <c r="G182" s="45"/>
      <c r="H182" s="45"/>
      <c r="I182" s="45" t="n">
        <f aca="false">SUBTOTAL(9,I183:I208)</f>
        <v>10580.897</v>
      </c>
      <c r="J182" s="45" t="n">
        <f aca="false">SUBTOTAL(9,J183:J208)</f>
        <v>4266.204</v>
      </c>
      <c r="K182" s="45" t="n">
        <f aca="false">SUBTOTAL(9,K183:K208)</f>
        <v>12888.5906357</v>
      </c>
      <c r="L182" s="45" t="n">
        <f aca="false">SUBTOTAL(9,L183:L208)</f>
        <v>5495.7239928</v>
      </c>
      <c r="M182" s="45" t="n">
        <f aca="false">SUBTOTAL(9,M183:M208)</f>
        <v>18384.3146285</v>
      </c>
    </row>
    <row r="183" s="19" customFormat="true" ht="14.4" hidden="false" customHeight="false" outlineLevel="0" collapsed="false">
      <c r="A183" s="34" t="s">
        <v>327</v>
      </c>
      <c r="B183" s="47"/>
      <c r="C183" s="42" t="s">
        <v>328</v>
      </c>
      <c r="D183" s="48"/>
      <c r="E183" s="48"/>
      <c r="F183" s="49"/>
      <c r="G183" s="38"/>
      <c r="H183" s="38"/>
      <c r="I183" s="50"/>
      <c r="J183" s="50"/>
      <c r="K183" s="50"/>
      <c r="L183" s="50"/>
      <c r="M183" s="50"/>
    </row>
    <row r="184" s="19" customFormat="true" ht="26.4" hidden="false" customHeight="false" outlineLevel="0" collapsed="false">
      <c r="A184" s="34" t="s">
        <v>329</v>
      </c>
      <c r="B184" s="47" t="s">
        <v>330</v>
      </c>
      <c r="C184" s="42" t="s">
        <v>331</v>
      </c>
      <c r="D184" s="48" t="s">
        <v>29</v>
      </c>
      <c r="E184" s="48"/>
      <c r="F184" s="49" t="n">
        <v>16</v>
      </c>
      <c r="G184" s="38" t="n">
        <v>76.92</v>
      </c>
      <c r="H184" s="38" t="n">
        <v>8.87</v>
      </c>
      <c r="I184" s="50" t="n">
        <f aca="false">$F184*$G184</f>
        <v>1230.72</v>
      </c>
      <c r="J184" s="50" t="n">
        <f aca="false">$F184*$H184</f>
        <v>141.92</v>
      </c>
      <c r="K184" s="50" t="n">
        <f aca="false">$I184*(1+BDI_MAT)</f>
        <v>1499.140032</v>
      </c>
      <c r="L184" s="50" t="n">
        <f aca="false">$J184*(1+BDI_MDO)</f>
        <v>182.821344</v>
      </c>
      <c r="M184" s="50" t="n">
        <f aca="false">SUM(K184:L184)</f>
        <v>1681.961376</v>
      </c>
    </row>
    <row r="185" s="19" customFormat="true" ht="14.4" hidden="false" customHeight="false" outlineLevel="0" collapsed="false">
      <c r="A185" s="34" t="s">
        <v>332</v>
      </c>
      <c r="B185" s="47" t="s">
        <v>333</v>
      </c>
      <c r="C185" s="42" t="s">
        <v>334</v>
      </c>
      <c r="D185" s="48" t="s">
        <v>29</v>
      </c>
      <c r="E185" s="48"/>
      <c r="F185" s="49" t="n">
        <v>1</v>
      </c>
      <c r="G185" s="38" t="n">
        <v>63.34</v>
      </c>
      <c r="H185" s="38" t="n">
        <v>2.21</v>
      </c>
      <c r="I185" s="50" t="n">
        <f aca="false">$F185*$G185</f>
        <v>63.34</v>
      </c>
      <c r="J185" s="50" t="n">
        <f aca="false">$F185*$H185</f>
        <v>2.21</v>
      </c>
      <c r="K185" s="50" t="n">
        <f aca="false">$I185*(1+BDI_MAT)</f>
        <v>77.154454</v>
      </c>
      <c r="L185" s="50" t="n">
        <f aca="false">$J185*(1+BDI_MDO)</f>
        <v>2.846922</v>
      </c>
      <c r="M185" s="50" t="n">
        <f aca="false">SUM(K185:L185)</f>
        <v>80.001376</v>
      </c>
    </row>
    <row r="186" s="19" customFormat="true" ht="14.4" hidden="false" customHeight="false" outlineLevel="0" collapsed="false">
      <c r="A186" s="34" t="s">
        <v>335</v>
      </c>
      <c r="B186" s="47" t="s">
        <v>336</v>
      </c>
      <c r="C186" s="42" t="s">
        <v>337</v>
      </c>
      <c r="D186" s="48" t="s">
        <v>29</v>
      </c>
      <c r="E186" s="48"/>
      <c r="F186" s="49" t="n">
        <v>18</v>
      </c>
      <c r="G186" s="38" t="n">
        <v>81.49</v>
      </c>
      <c r="H186" s="38" t="n">
        <v>9.47</v>
      </c>
      <c r="I186" s="50" t="n">
        <f aca="false">$F186*$G186</f>
        <v>1466.82</v>
      </c>
      <c r="J186" s="50" t="n">
        <f aca="false">$F186*$H186</f>
        <v>170.46</v>
      </c>
      <c r="K186" s="50" t="n">
        <f aca="false">$I186*(1+BDI_MAT)</f>
        <v>1786.733442</v>
      </c>
      <c r="L186" s="50" t="n">
        <f aca="false">$J186*(1+BDI_MDO)</f>
        <v>219.586572</v>
      </c>
      <c r="M186" s="50" t="n">
        <f aca="false">SUM(K186:L186)</f>
        <v>2006.320014</v>
      </c>
    </row>
    <row r="187" s="19" customFormat="true" ht="26.4" hidden="false" customHeight="false" outlineLevel="0" collapsed="false">
      <c r="A187" s="34" t="s">
        <v>338</v>
      </c>
      <c r="B187" s="47" t="n">
        <v>90447</v>
      </c>
      <c r="C187" s="42" t="s">
        <v>339</v>
      </c>
      <c r="D187" s="48" t="s">
        <v>84</v>
      </c>
      <c r="E187" s="48"/>
      <c r="F187" s="49" t="n">
        <v>57.3</v>
      </c>
      <c r="G187" s="38" t="n">
        <v>1.05</v>
      </c>
      <c r="H187" s="38" t="n">
        <v>3.27</v>
      </c>
      <c r="I187" s="50" t="n">
        <f aca="false">$F187*$G187</f>
        <v>60.165</v>
      </c>
      <c r="J187" s="50" t="n">
        <f aca="false">$F187*$H187</f>
        <v>187.371</v>
      </c>
      <c r="K187" s="50" t="n">
        <f aca="false">$I187*(1+BDI_MAT)</f>
        <v>73.2869865</v>
      </c>
      <c r="L187" s="50" t="n">
        <f aca="false">$J187*(1+BDI_MDO)</f>
        <v>241.3713222</v>
      </c>
      <c r="M187" s="50" t="n">
        <f aca="false">SUM(K187:L187)</f>
        <v>314.6583087</v>
      </c>
    </row>
    <row r="188" s="19" customFormat="true" ht="26.4" hidden="false" customHeight="false" outlineLevel="0" collapsed="false">
      <c r="A188" s="34" t="s">
        <v>340</v>
      </c>
      <c r="B188" s="47" t="n">
        <v>91844</v>
      </c>
      <c r="C188" s="42" t="s">
        <v>341</v>
      </c>
      <c r="D188" s="48" t="s">
        <v>84</v>
      </c>
      <c r="E188" s="48"/>
      <c r="F188" s="49" t="n">
        <v>82.7</v>
      </c>
      <c r="G188" s="38" t="n">
        <v>1.93</v>
      </c>
      <c r="H188" s="38" t="n">
        <v>2.02</v>
      </c>
      <c r="I188" s="50" t="n">
        <f aca="false">$F188*$G188</f>
        <v>159.611</v>
      </c>
      <c r="J188" s="50" t="n">
        <f aca="false">$F188*$H188</f>
        <v>167.054</v>
      </c>
      <c r="K188" s="50" t="n">
        <f aca="false">$I188*(1+BDI_MAT)</f>
        <v>194.4221591</v>
      </c>
      <c r="L188" s="50" t="n">
        <f aca="false">$J188*(1+BDI_MDO)</f>
        <v>215.1989628</v>
      </c>
      <c r="M188" s="50" t="n">
        <f aca="false">SUM(K188:L188)</f>
        <v>409.6211219</v>
      </c>
    </row>
    <row r="189" s="19" customFormat="true" ht="26.4" hidden="false" customHeight="false" outlineLevel="0" collapsed="false">
      <c r="A189" s="34" t="s">
        <v>342</v>
      </c>
      <c r="B189" s="47" t="n">
        <v>91854</v>
      </c>
      <c r="C189" s="42" t="s">
        <v>343</v>
      </c>
      <c r="D189" s="48" t="s">
        <v>84</v>
      </c>
      <c r="E189" s="48"/>
      <c r="F189" s="49" t="n">
        <v>57.3</v>
      </c>
      <c r="G189" s="38" t="n">
        <v>2.29</v>
      </c>
      <c r="H189" s="38" t="n">
        <v>3.35</v>
      </c>
      <c r="I189" s="50" t="n">
        <f aca="false">$F189*$G189</f>
        <v>131.217</v>
      </c>
      <c r="J189" s="50" t="n">
        <f aca="false">$F189*$H189</f>
        <v>191.955</v>
      </c>
      <c r="K189" s="50" t="n">
        <f aca="false">$I189*(1+BDI_MAT)</f>
        <v>159.8354277</v>
      </c>
      <c r="L189" s="50" t="n">
        <f aca="false">$J189*(1+BDI_MDO)</f>
        <v>247.276431</v>
      </c>
      <c r="M189" s="50" t="n">
        <f aca="false">SUM(K189:L189)</f>
        <v>407.1118587</v>
      </c>
    </row>
    <row r="190" s="19" customFormat="true" ht="14.4" hidden="false" customHeight="false" outlineLevel="0" collapsed="false">
      <c r="A190" s="34" t="s">
        <v>344</v>
      </c>
      <c r="B190" s="47" t="n">
        <v>91926</v>
      </c>
      <c r="C190" s="42" t="s">
        <v>345</v>
      </c>
      <c r="D190" s="48" t="s">
        <v>84</v>
      </c>
      <c r="E190" s="48"/>
      <c r="F190" s="49" t="n">
        <v>435.6</v>
      </c>
      <c r="G190" s="38" t="n">
        <v>1.42</v>
      </c>
      <c r="H190" s="38" t="n">
        <v>0.69</v>
      </c>
      <c r="I190" s="50" t="n">
        <f aca="false">$F190*$G190</f>
        <v>618.552</v>
      </c>
      <c r="J190" s="50" t="n">
        <f aca="false">$F190*$H190</f>
        <v>300.564</v>
      </c>
      <c r="K190" s="50" t="n">
        <f aca="false">$I190*(1+BDI_MAT)</f>
        <v>753.4581912</v>
      </c>
      <c r="L190" s="50" t="n">
        <f aca="false">$J190*(1+BDI_MDO)</f>
        <v>387.1865448</v>
      </c>
      <c r="M190" s="50" t="n">
        <f aca="false">SUM(K190:L190)</f>
        <v>1140.644736</v>
      </c>
    </row>
    <row r="191" s="19" customFormat="true" ht="14.4" hidden="false" customHeight="false" outlineLevel="0" collapsed="false">
      <c r="A191" s="34" t="s">
        <v>346</v>
      </c>
      <c r="B191" s="47" t="n">
        <v>90466</v>
      </c>
      <c r="C191" s="42" t="s">
        <v>347</v>
      </c>
      <c r="D191" s="48" t="s">
        <v>84</v>
      </c>
      <c r="E191" s="48"/>
      <c r="F191" s="49" t="n">
        <v>42.3</v>
      </c>
      <c r="G191" s="38" t="n">
        <v>2.64</v>
      </c>
      <c r="H191" s="38" t="n">
        <v>6</v>
      </c>
      <c r="I191" s="50" t="n">
        <f aca="false">$F191*$G191</f>
        <v>111.672</v>
      </c>
      <c r="J191" s="50" t="n">
        <f aca="false">$F191*$H191</f>
        <v>253.8</v>
      </c>
      <c r="K191" s="50" t="n">
        <f aca="false">$I191*(1+BDI_MAT)</f>
        <v>136.0276632</v>
      </c>
      <c r="L191" s="50" t="n">
        <f aca="false">$J191*(1+BDI_MDO)</f>
        <v>326.94516</v>
      </c>
      <c r="M191" s="50" t="n">
        <f aca="false">SUM(K191:L191)</f>
        <v>462.9728232</v>
      </c>
    </row>
    <row r="192" s="19" customFormat="true" ht="14.4" hidden="false" customHeight="false" outlineLevel="0" collapsed="false">
      <c r="A192" s="34" t="s">
        <v>348</v>
      </c>
      <c r="B192" s="47" t="s">
        <v>56</v>
      </c>
      <c r="C192" s="42" t="s">
        <v>349</v>
      </c>
      <c r="D192" s="48" t="s">
        <v>29</v>
      </c>
      <c r="E192" s="48"/>
      <c r="F192" s="49" t="n">
        <v>12</v>
      </c>
      <c r="G192" s="38" t="n">
        <v>315.06</v>
      </c>
      <c r="H192" s="38" t="n">
        <v>13.99</v>
      </c>
      <c r="I192" s="50" t="n">
        <f aca="false">$F192*$G192</f>
        <v>3780.72</v>
      </c>
      <c r="J192" s="50" t="n">
        <f aca="false">$F192*$H192</f>
        <v>167.88</v>
      </c>
      <c r="K192" s="50" t="n">
        <f aca="false">$I192*(1+BDI_MAT)</f>
        <v>4605.295032</v>
      </c>
      <c r="L192" s="50" t="n">
        <f aca="false">$J192*(1+BDI_MDO)</f>
        <v>216.263016</v>
      </c>
      <c r="M192" s="50" t="n">
        <f aca="false">SUM(K192:L192)</f>
        <v>4821.558048</v>
      </c>
    </row>
    <row r="193" s="19" customFormat="true" ht="14.4" hidden="false" customHeight="false" outlineLevel="0" collapsed="false">
      <c r="A193" s="34" t="s">
        <v>350</v>
      </c>
      <c r="B193" s="47" t="s">
        <v>56</v>
      </c>
      <c r="C193" s="42" t="s">
        <v>351</v>
      </c>
      <c r="D193" s="48" t="s">
        <v>29</v>
      </c>
      <c r="E193" s="48"/>
      <c r="F193" s="49" t="n">
        <v>1</v>
      </c>
      <c r="G193" s="38" t="n">
        <v>37.78</v>
      </c>
      <c r="H193" s="38" t="n">
        <v>7.69</v>
      </c>
      <c r="I193" s="50" t="n">
        <f aca="false">$F193*$G193</f>
        <v>37.78</v>
      </c>
      <c r="J193" s="50" t="n">
        <f aca="false">$F193*$H193</f>
        <v>7.69</v>
      </c>
      <c r="K193" s="50" t="n">
        <f aca="false">$I193*(1+BDI_MAT)</f>
        <v>46.019818</v>
      </c>
      <c r="L193" s="50" t="n">
        <f aca="false">$J193*(1+BDI_MDO)</f>
        <v>9.906258</v>
      </c>
      <c r="M193" s="50" t="n">
        <f aca="false">SUM(K193:L193)</f>
        <v>55.926076</v>
      </c>
    </row>
    <row r="194" s="19" customFormat="true" ht="14.4" hidden="false" customHeight="false" outlineLevel="0" collapsed="false">
      <c r="A194" s="34" t="s">
        <v>352</v>
      </c>
      <c r="B194" s="47"/>
      <c r="C194" s="42" t="s">
        <v>353</v>
      </c>
      <c r="D194" s="48"/>
      <c r="E194" s="48"/>
      <c r="F194" s="49"/>
      <c r="G194" s="38"/>
      <c r="H194" s="38"/>
      <c r="I194" s="50"/>
      <c r="J194" s="50"/>
      <c r="K194" s="50"/>
      <c r="L194" s="50"/>
      <c r="M194" s="50"/>
    </row>
    <row r="195" s="19" customFormat="true" ht="26.4" hidden="false" customHeight="false" outlineLevel="0" collapsed="false">
      <c r="A195" s="34" t="s">
        <v>354</v>
      </c>
      <c r="B195" s="47" t="n">
        <v>90447</v>
      </c>
      <c r="C195" s="42" t="s">
        <v>339</v>
      </c>
      <c r="D195" s="48" t="s">
        <v>84</v>
      </c>
      <c r="E195" s="48"/>
      <c r="F195" s="49" t="n">
        <v>50</v>
      </c>
      <c r="G195" s="38" t="n">
        <v>1.05</v>
      </c>
      <c r="H195" s="38" t="n">
        <v>3.27</v>
      </c>
      <c r="I195" s="50" t="n">
        <f aca="false">$F195*$G195</f>
        <v>52.5</v>
      </c>
      <c r="J195" s="50" t="n">
        <f aca="false">$F195*$H195</f>
        <v>163.5</v>
      </c>
      <c r="K195" s="50" t="n">
        <f aca="false">$I195*(1+BDI_MAT)</f>
        <v>63.95025</v>
      </c>
      <c r="L195" s="50" t="n">
        <f aca="false">$J195*(1+BDI_MDO)</f>
        <v>210.6207</v>
      </c>
      <c r="M195" s="50" t="n">
        <f aca="false">SUM(K195:L195)</f>
        <v>274.57095</v>
      </c>
    </row>
    <row r="196" s="19" customFormat="true" ht="26.4" hidden="false" customHeight="false" outlineLevel="0" collapsed="false">
      <c r="A196" s="34" t="s">
        <v>355</v>
      </c>
      <c r="B196" s="47" t="n">
        <v>91856</v>
      </c>
      <c r="C196" s="42" t="s">
        <v>356</v>
      </c>
      <c r="D196" s="48" t="s">
        <v>84</v>
      </c>
      <c r="E196" s="48"/>
      <c r="F196" s="49" t="n">
        <v>50</v>
      </c>
      <c r="G196" s="38" t="n">
        <v>3.25</v>
      </c>
      <c r="H196" s="38" t="n">
        <v>3.81</v>
      </c>
      <c r="I196" s="50" t="n">
        <f aca="false">$F196*$G196</f>
        <v>162.5</v>
      </c>
      <c r="J196" s="50" t="n">
        <f aca="false">$F196*$H196</f>
        <v>190.5</v>
      </c>
      <c r="K196" s="50" t="n">
        <f aca="false">$I196*(1+BDI_MAT)</f>
        <v>197.94125</v>
      </c>
      <c r="L196" s="50" t="n">
        <f aca="false">$J196*(1+BDI_MDO)</f>
        <v>245.4021</v>
      </c>
      <c r="M196" s="50" t="n">
        <f aca="false">SUM(K196:L196)</f>
        <v>443.34335</v>
      </c>
    </row>
    <row r="197" s="19" customFormat="true" ht="14.4" hidden="false" customHeight="false" outlineLevel="0" collapsed="false">
      <c r="A197" s="34" t="s">
        <v>357</v>
      </c>
      <c r="B197" s="47" t="n">
        <v>91926</v>
      </c>
      <c r="C197" s="42" t="s">
        <v>345</v>
      </c>
      <c r="D197" s="48" t="s">
        <v>84</v>
      </c>
      <c r="E197" s="48"/>
      <c r="F197" s="49" t="n">
        <v>300</v>
      </c>
      <c r="G197" s="38" t="n">
        <v>1.42</v>
      </c>
      <c r="H197" s="38" t="n">
        <v>0.69</v>
      </c>
      <c r="I197" s="50" t="n">
        <f aca="false">$F197*$G197</f>
        <v>426</v>
      </c>
      <c r="J197" s="50" t="n">
        <f aca="false">$F197*$H197</f>
        <v>207</v>
      </c>
      <c r="K197" s="50" t="n">
        <f aca="false">$I197*(1+BDI_MAT)</f>
        <v>518.9106</v>
      </c>
      <c r="L197" s="50" t="n">
        <f aca="false">$J197*(1+BDI_MDO)</f>
        <v>266.6574</v>
      </c>
      <c r="M197" s="50" t="n">
        <f aca="false">SUM(K197:L197)</f>
        <v>785.568</v>
      </c>
    </row>
    <row r="198" s="19" customFormat="true" ht="14.4" hidden="false" customHeight="false" outlineLevel="0" collapsed="false">
      <c r="A198" s="34" t="s">
        <v>358</v>
      </c>
      <c r="B198" s="47" t="n">
        <v>91939</v>
      </c>
      <c r="C198" s="42" t="s">
        <v>359</v>
      </c>
      <c r="D198" s="48" t="s">
        <v>29</v>
      </c>
      <c r="E198" s="48"/>
      <c r="F198" s="49" t="n">
        <v>10</v>
      </c>
      <c r="G198" s="38" t="n">
        <v>6.12</v>
      </c>
      <c r="H198" s="38" t="n">
        <v>12.16</v>
      </c>
      <c r="I198" s="50" t="n">
        <f aca="false">$F198*$G198</f>
        <v>61.2</v>
      </c>
      <c r="J198" s="50" t="n">
        <f aca="false">$F198*$H198</f>
        <v>121.6</v>
      </c>
      <c r="K198" s="50" t="n">
        <f aca="false">$I198*(1+BDI_MAT)</f>
        <v>74.54772</v>
      </c>
      <c r="L198" s="50" t="n">
        <f aca="false">$J198*(1+BDI_MDO)</f>
        <v>156.64512</v>
      </c>
      <c r="M198" s="50" t="n">
        <f aca="false">SUM(K198:L198)</f>
        <v>231.19284</v>
      </c>
    </row>
    <row r="199" s="19" customFormat="true" ht="14.4" hidden="false" customHeight="false" outlineLevel="0" collapsed="false">
      <c r="A199" s="34" t="s">
        <v>360</v>
      </c>
      <c r="B199" s="47" t="n">
        <v>90466</v>
      </c>
      <c r="C199" s="42" t="s">
        <v>347</v>
      </c>
      <c r="D199" s="48" t="s">
        <v>84</v>
      </c>
      <c r="E199" s="48"/>
      <c r="F199" s="49" t="n">
        <v>50</v>
      </c>
      <c r="G199" s="38" t="n">
        <v>2.64</v>
      </c>
      <c r="H199" s="38" t="n">
        <v>6</v>
      </c>
      <c r="I199" s="50" t="n">
        <f aca="false">$F199*$G199</f>
        <v>132</v>
      </c>
      <c r="J199" s="50" t="n">
        <f aca="false">$F199*$H199</f>
        <v>300</v>
      </c>
      <c r="K199" s="50" t="n">
        <f aca="false">$I199*(1+BDI_MAT)</f>
        <v>160.7892</v>
      </c>
      <c r="L199" s="50" t="n">
        <f aca="false">$J199*(1+BDI_MDO)</f>
        <v>386.46</v>
      </c>
      <c r="M199" s="50" t="n">
        <f aca="false">SUM(K199:L199)</f>
        <v>547.2492</v>
      </c>
    </row>
    <row r="200" s="19" customFormat="true" ht="14.4" hidden="false" customHeight="false" outlineLevel="0" collapsed="false">
      <c r="A200" s="34" t="s">
        <v>361</v>
      </c>
      <c r="B200" s="47"/>
      <c r="C200" s="42" t="s">
        <v>267</v>
      </c>
      <c r="D200" s="48"/>
      <c r="E200" s="48"/>
      <c r="F200" s="49"/>
      <c r="G200" s="38"/>
      <c r="H200" s="38"/>
      <c r="I200" s="50"/>
      <c r="J200" s="50"/>
      <c r="K200" s="50"/>
      <c r="L200" s="50"/>
      <c r="M200" s="50"/>
    </row>
    <row r="201" s="19" customFormat="true" ht="14.4" hidden="false" customHeight="false" outlineLevel="0" collapsed="false">
      <c r="A201" s="34" t="s">
        <v>362</v>
      </c>
      <c r="B201" s="47" t="n">
        <v>88495</v>
      </c>
      <c r="C201" s="42" t="s">
        <v>271</v>
      </c>
      <c r="D201" s="48" t="s">
        <v>65</v>
      </c>
      <c r="E201" s="48"/>
      <c r="F201" s="49" t="n">
        <v>140</v>
      </c>
      <c r="G201" s="38" t="n">
        <v>3.35</v>
      </c>
      <c r="H201" s="38" t="n">
        <v>3.85</v>
      </c>
      <c r="I201" s="50" t="n">
        <f aca="false">$F201*$G201</f>
        <v>469</v>
      </c>
      <c r="J201" s="50" t="n">
        <f aca="false">$F201*$H201</f>
        <v>539</v>
      </c>
      <c r="K201" s="50" t="n">
        <f aca="false">$I201*(1+BDI_MAT)</f>
        <v>571.2889</v>
      </c>
      <c r="L201" s="50" t="n">
        <f aca="false">$J201*(1+BDI_MDO)</f>
        <v>694.3398</v>
      </c>
      <c r="M201" s="50" t="n">
        <f aca="false">SUM(K201:L201)</f>
        <v>1265.6287</v>
      </c>
    </row>
    <row r="202" s="19" customFormat="true" ht="26.4" hidden="false" customHeight="false" outlineLevel="0" collapsed="false">
      <c r="A202" s="34" t="s">
        <v>363</v>
      </c>
      <c r="B202" s="47" t="n">
        <v>88489</v>
      </c>
      <c r="C202" s="42" t="s">
        <v>273</v>
      </c>
      <c r="D202" s="48" t="s">
        <v>65</v>
      </c>
      <c r="E202" s="48"/>
      <c r="F202" s="49" t="n">
        <v>140</v>
      </c>
      <c r="G202" s="38" t="n">
        <v>6.89</v>
      </c>
      <c r="H202" s="38" t="n">
        <v>3.08</v>
      </c>
      <c r="I202" s="50" t="n">
        <f aca="false">$F202*$G202</f>
        <v>964.6</v>
      </c>
      <c r="J202" s="50" t="n">
        <f aca="false">$F202*$H202</f>
        <v>431.2</v>
      </c>
      <c r="K202" s="50" t="n">
        <f aca="false">$I202*(1+BDI_MAT)</f>
        <v>1174.97926</v>
      </c>
      <c r="L202" s="50" t="n">
        <f aca="false">$J202*(1+BDI_MDO)</f>
        <v>555.47184</v>
      </c>
      <c r="M202" s="50" t="n">
        <f aca="false">SUM(K202:L202)</f>
        <v>1730.4511</v>
      </c>
    </row>
    <row r="203" s="19" customFormat="true" ht="14.4" hidden="false" customHeight="false" outlineLevel="0" collapsed="false">
      <c r="A203" s="34" t="s">
        <v>364</v>
      </c>
      <c r="B203" s="47"/>
      <c r="C203" s="42" t="s">
        <v>365</v>
      </c>
      <c r="D203" s="48"/>
      <c r="E203" s="48"/>
      <c r="F203" s="49"/>
      <c r="G203" s="38"/>
      <c r="H203" s="38"/>
      <c r="I203" s="50"/>
      <c r="J203" s="50"/>
      <c r="K203" s="50"/>
      <c r="L203" s="50"/>
      <c r="M203" s="50"/>
    </row>
    <row r="204" s="19" customFormat="true" ht="26.4" hidden="false" customHeight="false" outlineLevel="0" collapsed="false">
      <c r="A204" s="34" t="s">
        <v>366</v>
      </c>
      <c r="B204" s="47" t="s">
        <v>56</v>
      </c>
      <c r="C204" s="42" t="s">
        <v>367</v>
      </c>
      <c r="D204" s="48" t="s">
        <v>65</v>
      </c>
      <c r="E204" s="48"/>
      <c r="F204" s="49" t="n">
        <v>250</v>
      </c>
      <c r="G204" s="38" t="n">
        <v>1.94</v>
      </c>
      <c r="H204" s="38" t="n">
        <v>1.65</v>
      </c>
      <c r="I204" s="50" t="n">
        <f aca="false">$F204*$G204</f>
        <v>485</v>
      </c>
      <c r="J204" s="50" t="n">
        <f aca="false">$F204*$H204</f>
        <v>412.5</v>
      </c>
      <c r="K204" s="50" t="n">
        <f aca="false">$I204*(1+BDI_MAT)</f>
        <v>590.7785</v>
      </c>
      <c r="L204" s="50" t="n">
        <f aca="false">$J204*(1+BDI_MDO)</f>
        <v>531.3825</v>
      </c>
      <c r="M204" s="50" t="n">
        <f aca="false">SUM(K204:L204)</f>
        <v>1122.161</v>
      </c>
    </row>
    <row r="205" s="19" customFormat="true" ht="14.4" hidden="false" customHeight="false" outlineLevel="0" collapsed="false">
      <c r="A205" s="34" t="s">
        <v>368</v>
      </c>
      <c r="B205" s="47"/>
      <c r="C205" s="42" t="s">
        <v>369</v>
      </c>
      <c r="D205" s="48"/>
      <c r="E205" s="48"/>
      <c r="F205" s="49"/>
      <c r="G205" s="38"/>
      <c r="H205" s="38"/>
      <c r="I205" s="50"/>
      <c r="J205" s="50"/>
      <c r="K205" s="50"/>
      <c r="L205" s="50"/>
      <c r="M205" s="50"/>
    </row>
    <row r="206" s="19" customFormat="true" ht="14.4" hidden="false" customHeight="false" outlineLevel="0" collapsed="false">
      <c r="A206" s="34" t="s">
        <v>370</v>
      </c>
      <c r="B206" s="47" t="n">
        <v>9537</v>
      </c>
      <c r="C206" s="42" t="s">
        <v>371</v>
      </c>
      <c r="D206" s="48" t="s">
        <v>65</v>
      </c>
      <c r="E206" s="48"/>
      <c r="F206" s="49" t="n">
        <v>250</v>
      </c>
      <c r="G206" s="38" t="n">
        <v>0.67</v>
      </c>
      <c r="H206" s="38" t="n">
        <v>1.24</v>
      </c>
      <c r="I206" s="50" t="n">
        <f aca="false">$F206*$G206</f>
        <v>167.5</v>
      </c>
      <c r="J206" s="50" t="n">
        <f aca="false">$F206*$H206</f>
        <v>310</v>
      </c>
      <c r="K206" s="50" t="n">
        <f aca="false">$I206*(1+BDI_MAT)</f>
        <v>204.03175</v>
      </c>
      <c r="L206" s="50" t="n">
        <f aca="false">$J206*(1+BDI_MDO)</f>
        <v>399.342</v>
      </c>
      <c r="M206" s="50" t="n">
        <f aca="false">SUM(K206:L206)</f>
        <v>603.37375</v>
      </c>
    </row>
    <row r="207" s="19" customFormat="true" ht="4.2" hidden="false" customHeight="true" outlineLevel="0" collapsed="false">
      <c r="A207" s="51"/>
      <c r="B207" s="52"/>
      <c r="C207" s="53"/>
      <c r="D207" s="54"/>
      <c r="E207" s="54"/>
      <c r="F207" s="55"/>
      <c r="G207" s="56"/>
      <c r="H207" s="56"/>
      <c r="I207" s="57"/>
      <c r="J207" s="57"/>
      <c r="K207" s="57"/>
      <c r="L207" s="57"/>
      <c r="M207" s="57"/>
    </row>
    <row r="208" s="19" customFormat="true" ht="4.2" hidden="false" customHeight="true" outlineLevel="0" collapsed="false">
      <c r="A208" s="58"/>
      <c r="B208" s="59"/>
      <c r="C208" s="60" t="s">
        <v>372</v>
      </c>
      <c r="D208" s="61"/>
      <c r="E208" s="61"/>
      <c r="F208" s="62"/>
      <c r="G208" s="63"/>
      <c r="H208" s="63"/>
      <c r="I208" s="64"/>
      <c r="J208" s="64"/>
      <c r="K208" s="64"/>
      <c r="L208" s="64"/>
      <c r="M208" s="64"/>
    </row>
    <row r="209" s="19" customFormat="true" ht="4.2" hidden="false" customHeight="true" outlineLevel="0" collapsed="false">
      <c r="A209" s="65"/>
      <c r="B209" s="66"/>
      <c r="C209" s="67"/>
      <c r="D209" s="68"/>
      <c r="E209" s="68"/>
      <c r="F209" s="69"/>
      <c r="G209" s="70"/>
      <c r="H209" s="70"/>
      <c r="I209" s="70"/>
      <c r="J209" s="70"/>
      <c r="K209" s="70"/>
      <c r="L209" s="70"/>
      <c r="M209" s="70"/>
    </row>
    <row r="210" s="19" customFormat="true" ht="14.4" hidden="false" customHeight="false" outlineLevel="0" collapsed="false">
      <c r="A210" s="74" t="n">
        <v>16</v>
      </c>
      <c r="B210" s="47"/>
      <c r="C210" s="42" t="s">
        <v>373</v>
      </c>
      <c r="D210" s="43"/>
      <c r="E210" s="43"/>
      <c r="F210" s="44"/>
      <c r="G210" s="45"/>
      <c r="H210" s="45"/>
      <c r="I210" s="45" t="n">
        <f aca="false">SUBTOTAL(9,I211:I218)</f>
        <v>2080.22</v>
      </c>
      <c r="J210" s="45" t="n">
        <f aca="false">SUBTOTAL(9,J211:J218)</f>
        <v>114.18</v>
      </c>
      <c r="K210" s="45" t="n">
        <f aca="false">SUBTOTAL(9,K211:K218)</f>
        <v>2533.915982</v>
      </c>
      <c r="L210" s="45" t="n">
        <f aca="false">SUBTOTAL(9,L211:L218)</f>
        <v>147.086676</v>
      </c>
      <c r="M210" s="45" t="n">
        <f aca="false">SUBTOTAL(9,M211:M218)</f>
        <v>2681.002658</v>
      </c>
    </row>
    <row r="211" customFormat="false" ht="14.4" hidden="false" customHeight="false" outlineLevel="0" collapsed="false">
      <c r="A211" s="34" t="s">
        <v>374</v>
      </c>
      <c r="B211" s="47" t="n">
        <v>97599</v>
      </c>
      <c r="C211" s="42" t="s">
        <v>375</v>
      </c>
      <c r="D211" s="48" t="s">
        <v>29</v>
      </c>
      <c r="E211" s="48"/>
      <c r="F211" s="49" t="n">
        <v>6</v>
      </c>
      <c r="G211" s="38" t="n">
        <v>30.04</v>
      </c>
      <c r="H211" s="38" t="n">
        <v>3.16</v>
      </c>
      <c r="I211" s="50" t="n">
        <f aca="false">$F211*$G211</f>
        <v>180.24</v>
      </c>
      <c r="J211" s="50" t="n">
        <f aca="false">$F211*$H211</f>
        <v>18.96</v>
      </c>
      <c r="K211" s="50" t="n">
        <f aca="false">$I211*(1+BDI_MAT)</f>
        <v>219.550344</v>
      </c>
      <c r="L211" s="50" t="n">
        <f aca="false">$J211*(1+BDI_MDO)</f>
        <v>24.424272</v>
      </c>
      <c r="M211" s="50" t="n">
        <f aca="false">SUM(K211:L211)</f>
        <v>243.974616</v>
      </c>
    </row>
    <row r="212" customFormat="false" ht="26.4" hidden="false" customHeight="false" outlineLevel="0" collapsed="false">
      <c r="A212" s="34" t="s">
        <v>376</v>
      </c>
      <c r="B212" s="47" t="s">
        <v>56</v>
      </c>
      <c r="C212" s="42" t="s">
        <v>377</v>
      </c>
      <c r="D212" s="48" t="s">
        <v>29</v>
      </c>
      <c r="E212" s="48"/>
      <c r="F212" s="49" t="n">
        <v>6</v>
      </c>
      <c r="G212" s="38" t="n">
        <v>18.74</v>
      </c>
      <c r="H212" s="38" t="n">
        <v>1.65</v>
      </c>
      <c r="I212" s="50" t="n">
        <f aca="false">$F212*$G212</f>
        <v>112.44</v>
      </c>
      <c r="J212" s="50" t="n">
        <f aca="false">$F212*$H212</f>
        <v>9.9</v>
      </c>
      <c r="K212" s="50" t="n">
        <f aca="false">$I212*(1+BDI_MAT)</f>
        <v>136.963164</v>
      </c>
      <c r="L212" s="50" t="n">
        <f aca="false">$J212*(1+BDI_MDO)</f>
        <v>12.75318</v>
      </c>
      <c r="M212" s="50" t="n">
        <f aca="false">SUM(K212:L212)</f>
        <v>149.716344</v>
      </c>
    </row>
    <row r="213" customFormat="false" ht="26.4" hidden="false" customHeight="false" outlineLevel="0" collapsed="false">
      <c r="A213" s="34" t="s">
        <v>378</v>
      </c>
      <c r="B213" s="47" t="s">
        <v>56</v>
      </c>
      <c r="C213" s="42" t="s">
        <v>379</v>
      </c>
      <c r="D213" s="48" t="s">
        <v>29</v>
      </c>
      <c r="E213" s="48"/>
      <c r="F213" s="49" t="n">
        <v>10</v>
      </c>
      <c r="G213" s="38" t="n">
        <v>18.74</v>
      </c>
      <c r="H213" s="38" t="n">
        <v>1.65</v>
      </c>
      <c r="I213" s="50" t="n">
        <f aca="false">$F213*$G213</f>
        <v>187.4</v>
      </c>
      <c r="J213" s="50" t="n">
        <f aca="false">$F213*$H213</f>
        <v>16.5</v>
      </c>
      <c r="K213" s="50" t="n">
        <f aca="false">$I213*(1+BDI_MAT)</f>
        <v>228.27194</v>
      </c>
      <c r="L213" s="50" t="n">
        <f aca="false">$J213*(1+BDI_MDO)</f>
        <v>21.2553</v>
      </c>
      <c r="M213" s="50" t="n">
        <f aca="false">SUM(K213:L213)</f>
        <v>249.52724</v>
      </c>
    </row>
    <row r="214" customFormat="false" ht="39.6" hidden="false" customHeight="false" outlineLevel="0" collapsed="false">
      <c r="A214" s="34" t="s">
        <v>380</v>
      </c>
      <c r="B214" s="47" t="s">
        <v>56</v>
      </c>
      <c r="C214" s="42" t="s">
        <v>381</v>
      </c>
      <c r="D214" s="48" t="s">
        <v>29</v>
      </c>
      <c r="E214" s="48"/>
      <c r="F214" s="49" t="n">
        <v>6</v>
      </c>
      <c r="G214" s="38" t="n">
        <v>18.74</v>
      </c>
      <c r="H214" s="38" t="n">
        <v>1.65</v>
      </c>
      <c r="I214" s="50" t="n">
        <f aca="false">$F214*$G214</f>
        <v>112.44</v>
      </c>
      <c r="J214" s="50" t="n">
        <f aca="false">$F214*$H214</f>
        <v>9.9</v>
      </c>
      <c r="K214" s="50" t="n">
        <f aca="false">$I214*(1+BDI_MAT)</f>
        <v>136.963164</v>
      </c>
      <c r="L214" s="50" t="n">
        <f aca="false">$J214*(1+BDI_MDO)</f>
        <v>12.75318</v>
      </c>
      <c r="M214" s="50" t="n">
        <f aca="false">SUM(K214:L214)</f>
        <v>149.716344</v>
      </c>
    </row>
    <row r="215" customFormat="false" ht="26.4" hidden="false" customHeight="false" outlineLevel="0" collapsed="false">
      <c r="A215" s="34" t="s">
        <v>380</v>
      </c>
      <c r="B215" s="47" t="s">
        <v>56</v>
      </c>
      <c r="C215" s="42" t="s">
        <v>382</v>
      </c>
      <c r="D215" s="48" t="s">
        <v>29</v>
      </c>
      <c r="E215" s="48"/>
      <c r="F215" s="49" t="n">
        <v>12</v>
      </c>
      <c r="G215" s="38" t="n">
        <v>18.74</v>
      </c>
      <c r="H215" s="38" t="n">
        <v>1.65</v>
      </c>
      <c r="I215" s="50" t="n">
        <f aca="false">$F215*$G215</f>
        <v>224.88</v>
      </c>
      <c r="J215" s="50" t="n">
        <f aca="false">$F215*$H215</f>
        <v>19.8</v>
      </c>
      <c r="K215" s="50" t="n">
        <f aca="false">$I215*(1+BDI_MAT)</f>
        <v>273.926328</v>
      </c>
      <c r="L215" s="50" t="n">
        <f aca="false">$J215*(1+BDI_MDO)</f>
        <v>25.50636</v>
      </c>
      <c r="M215" s="50" t="n">
        <f aca="false">SUM(K215:L215)</f>
        <v>299.432688</v>
      </c>
    </row>
    <row r="216" customFormat="false" ht="14.4" hidden="false" customHeight="false" outlineLevel="0" collapsed="false">
      <c r="A216" s="34" t="s">
        <v>380</v>
      </c>
      <c r="B216" s="47" t="s">
        <v>383</v>
      </c>
      <c r="C216" s="42" t="s">
        <v>384</v>
      </c>
      <c r="D216" s="48" t="s">
        <v>29</v>
      </c>
      <c r="E216" s="48"/>
      <c r="F216" s="49" t="n">
        <v>6</v>
      </c>
      <c r="G216" s="38" t="n">
        <v>210.47</v>
      </c>
      <c r="H216" s="38" t="n">
        <v>6.52</v>
      </c>
      <c r="I216" s="50" t="n">
        <f aca="false">$F216*$G216</f>
        <v>1262.82</v>
      </c>
      <c r="J216" s="50" t="n">
        <f aca="false">$F216*$H216</f>
        <v>39.12</v>
      </c>
      <c r="K216" s="50" t="n">
        <f aca="false">$I216*(1+BDI_MAT)</f>
        <v>1538.241042</v>
      </c>
      <c r="L216" s="50" t="n">
        <f aca="false">$J216*(1+BDI_MDO)</f>
        <v>50.394384</v>
      </c>
      <c r="M216" s="50" t="n">
        <f aca="false">SUM(K216:L216)</f>
        <v>1588.635426</v>
      </c>
    </row>
    <row r="217" customFormat="false" ht="4.2" hidden="false" customHeight="true" outlineLevel="0" collapsed="false">
      <c r="A217" s="51"/>
      <c r="B217" s="52"/>
      <c r="C217" s="53"/>
      <c r="D217" s="54"/>
      <c r="E217" s="54"/>
      <c r="F217" s="55"/>
      <c r="G217" s="56"/>
      <c r="H217" s="56"/>
      <c r="I217" s="57"/>
      <c r="J217" s="57"/>
      <c r="K217" s="57"/>
      <c r="L217" s="57"/>
      <c r="M217" s="57"/>
    </row>
    <row r="218" customFormat="false" ht="4.2" hidden="false" customHeight="true" outlineLevel="0" collapsed="false">
      <c r="A218" s="58"/>
      <c r="B218" s="59"/>
      <c r="C218" s="60" t="s">
        <v>385</v>
      </c>
      <c r="D218" s="61"/>
      <c r="E218" s="61"/>
      <c r="F218" s="62"/>
      <c r="G218" s="63"/>
      <c r="H218" s="63"/>
      <c r="I218" s="64"/>
      <c r="J218" s="64"/>
      <c r="K218" s="64"/>
      <c r="L218" s="64"/>
      <c r="M218" s="64"/>
    </row>
    <row r="219" customFormat="false" ht="4.2" hidden="false" customHeight="true" outlineLevel="0" collapsed="false">
      <c r="A219" s="65"/>
      <c r="B219" s="66"/>
      <c r="C219" s="67"/>
      <c r="D219" s="68"/>
      <c r="E219" s="68"/>
      <c r="F219" s="69"/>
      <c r="G219" s="70"/>
      <c r="H219" s="70"/>
      <c r="I219" s="70"/>
      <c r="J219" s="70"/>
      <c r="K219" s="70"/>
      <c r="L219" s="70"/>
      <c r="M219" s="70"/>
    </row>
    <row r="220" customFormat="false" ht="14.4" hidden="false" customHeight="false" outlineLevel="0" collapsed="false">
      <c r="A220" s="74" t="n">
        <v>17</v>
      </c>
      <c r="B220" s="47"/>
      <c r="C220" s="76" t="s">
        <v>386</v>
      </c>
      <c r="D220" s="43"/>
      <c r="E220" s="43"/>
      <c r="F220" s="44"/>
      <c r="G220" s="45"/>
      <c r="H220" s="45"/>
      <c r="I220" s="45" t="n">
        <f aca="false">SUBTOTAL(9,I221:I227)</f>
        <v>2115.36</v>
      </c>
      <c r="J220" s="45" t="n">
        <f aca="false">SUBTOTAL(9,J221:J227)</f>
        <v>138.72</v>
      </c>
      <c r="K220" s="45" t="n">
        <f aca="false">SUBTOTAL(9,K221:K227)</f>
        <v>2576.720016</v>
      </c>
      <c r="L220" s="45" t="n">
        <f aca="false">SUBTOTAL(9,L221:L227)</f>
        <v>178.699104</v>
      </c>
      <c r="M220" s="45" t="n">
        <f aca="false">SUBTOTAL(9,M221:M227)</f>
        <v>2755.41912</v>
      </c>
    </row>
    <row r="221" customFormat="false" ht="26.4" hidden="false" customHeight="false" outlineLevel="0" collapsed="false">
      <c r="A221" s="34" t="s">
        <v>387</v>
      </c>
      <c r="B221" s="47" t="s">
        <v>56</v>
      </c>
      <c r="C221" s="42" t="s">
        <v>388</v>
      </c>
      <c r="D221" s="48" t="s">
        <v>29</v>
      </c>
      <c r="E221" s="48"/>
      <c r="F221" s="48" t="n">
        <v>6</v>
      </c>
      <c r="G221" s="38" t="n">
        <v>39.07</v>
      </c>
      <c r="H221" s="38" t="n">
        <v>2.48</v>
      </c>
      <c r="I221" s="50" t="n">
        <f aca="false">$F221*$G221</f>
        <v>234.42</v>
      </c>
      <c r="J221" s="50" t="n">
        <f aca="false">$F221*$H221</f>
        <v>14.88</v>
      </c>
      <c r="K221" s="50" t="n">
        <f aca="false">$I221*(1+BDI_MAT)</f>
        <v>285.547002</v>
      </c>
      <c r="L221" s="50" t="n">
        <f aca="false">$J221*(1+BDI_MDO)</f>
        <v>19.168416</v>
      </c>
      <c r="M221" s="50" t="n">
        <f aca="false">SUM(K221:L221)</f>
        <v>304.715418</v>
      </c>
    </row>
    <row r="222" customFormat="false" ht="26.4" hidden="false" customHeight="false" outlineLevel="0" collapsed="false">
      <c r="A222" s="34" t="s">
        <v>389</v>
      </c>
      <c r="B222" s="47" t="s">
        <v>56</v>
      </c>
      <c r="C222" s="42" t="s">
        <v>390</v>
      </c>
      <c r="D222" s="48" t="s">
        <v>29</v>
      </c>
      <c r="E222" s="48"/>
      <c r="F222" s="48" t="n">
        <v>6</v>
      </c>
      <c r="G222" s="38" t="n">
        <v>27.85</v>
      </c>
      <c r="H222" s="38" t="n">
        <v>2.48</v>
      </c>
      <c r="I222" s="50" t="n">
        <f aca="false">$F222*$G222</f>
        <v>167.1</v>
      </c>
      <c r="J222" s="50" t="n">
        <f aca="false">$F222*$H222</f>
        <v>14.88</v>
      </c>
      <c r="K222" s="50" t="n">
        <f aca="false">$I222*(1+BDI_MAT)</f>
        <v>203.54451</v>
      </c>
      <c r="L222" s="50" t="n">
        <f aca="false">$J222*(1+BDI_MDO)</f>
        <v>19.168416</v>
      </c>
      <c r="M222" s="50" t="n">
        <f aca="false">SUM(K222:L222)</f>
        <v>222.712926</v>
      </c>
    </row>
    <row r="223" customFormat="false" ht="26.4" hidden="false" customHeight="false" outlineLevel="0" collapsed="false">
      <c r="A223" s="34" t="s">
        <v>391</v>
      </c>
      <c r="B223" s="47" t="s">
        <v>56</v>
      </c>
      <c r="C223" s="42" t="s">
        <v>392</v>
      </c>
      <c r="D223" s="48" t="s">
        <v>29</v>
      </c>
      <c r="E223" s="48"/>
      <c r="F223" s="48" t="n">
        <v>6</v>
      </c>
      <c r="G223" s="38" t="n">
        <v>63.2</v>
      </c>
      <c r="H223" s="38" t="n">
        <v>0</v>
      </c>
      <c r="I223" s="50" t="n">
        <f aca="false">$F223*$G223</f>
        <v>379.2</v>
      </c>
      <c r="J223" s="50" t="n">
        <f aca="false">$F223*$H223</f>
        <v>0</v>
      </c>
      <c r="K223" s="50" t="n">
        <f aca="false">$I223*(1+BDI_MAT)</f>
        <v>461.90352</v>
      </c>
      <c r="L223" s="50" t="n">
        <f aca="false">$J223*(1+BDI_MDO)</f>
        <v>0</v>
      </c>
      <c r="M223" s="50" t="n">
        <f aca="false">SUM(K223:L223)</f>
        <v>461.90352</v>
      </c>
    </row>
    <row r="224" customFormat="false" ht="26.4" hidden="false" customHeight="false" outlineLevel="0" collapsed="false">
      <c r="A224" s="34" t="s">
        <v>393</v>
      </c>
      <c r="B224" s="47" t="s">
        <v>56</v>
      </c>
      <c r="C224" s="42" t="s">
        <v>394</v>
      </c>
      <c r="D224" s="48" t="s">
        <v>29</v>
      </c>
      <c r="E224" s="48"/>
      <c r="F224" s="48" t="n">
        <v>6</v>
      </c>
      <c r="G224" s="38" t="n">
        <v>43.56</v>
      </c>
      <c r="H224" s="38" t="n">
        <v>2.48</v>
      </c>
      <c r="I224" s="50" t="n">
        <f aca="false">$F224*$G224</f>
        <v>261.36</v>
      </c>
      <c r="J224" s="50" t="n">
        <f aca="false">$F224*$H224</f>
        <v>14.88</v>
      </c>
      <c r="K224" s="50" t="n">
        <f aca="false">$I224*(1+BDI_MAT)</f>
        <v>318.362616</v>
      </c>
      <c r="L224" s="50" t="n">
        <f aca="false">$J224*(1+BDI_MDO)</f>
        <v>19.168416</v>
      </c>
      <c r="M224" s="50" t="n">
        <f aca="false">SUM(K224:L224)</f>
        <v>337.531032</v>
      </c>
    </row>
    <row r="225" customFormat="false" ht="52.8" hidden="false" customHeight="false" outlineLevel="0" collapsed="false">
      <c r="A225" s="34" t="s">
        <v>395</v>
      </c>
      <c r="B225" s="52" t="s">
        <v>56</v>
      </c>
      <c r="C225" s="53" t="s">
        <v>396</v>
      </c>
      <c r="D225" s="54" t="s">
        <v>29</v>
      </c>
      <c r="E225" s="54"/>
      <c r="F225" s="54" t="n">
        <v>192</v>
      </c>
      <c r="G225" s="56" t="n">
        <v>5.59</v>
      </c>
      <c r="H225" s="56" t="n">
        <v>0.49</v>
      </c>
      <c r="I225" s="50" t="n">
        <f aca="false">$F225*$G225</f>
        <v>1073.28</v>
      </c>
      <c r="J225" s="50" t="n">
        <f aca="false">$F225*$H225</f>
        <v>94.08</v>
      </c>
      <c r="K225" s="50" t="n">
        <f aca="false">$I225*(1+BDI_MAT)</f>
        <v>1307.362368</v>
      </c>
      <c r="L225" s="50" t="n">
        <f aca="false">$J225*(1+BDI_MDO)</f>
        <v>121.193856</v>
      </c>
      <c r="M225" s="50" t="n">
        <f aca="false">SUM(K225:L225)</f>
        <v>1428.556224</v>
      </c>
    </row>
    <row r="226" customFormat="false" ht="4.2" hidden="false" customHeight="true" outlineLevel="0" collapsed="false">
      <c r="A226" s="51"/>
      <c r="B226" s="52"/>
      <c r="C226" s="53"/>
      <c r="D226" s="54"/>
      <c r="E226" s="54"/>
      <c r="F226" s="55"/>
      <c r="G226" s="56"/>
      <c r="H226" s="56"/>
      <c r="I226" s="57"/>
      <c r="J226" s="57"/>
      <c r="K226" s="57"/>
      <c r="L226" s="57"/>
      <c r="M226" s="57"/>
    </row>
    <row r="227" customFormat="false" ht="4.2" hidden="false" customHeight="true" outlineLevel="0" collapsed="false">
      <c r="A227" s="58"/>
      <c r="B227" s="59"/>
      <c r="C227" s="60" t="s">
        <v>397</v>
      </c>
      <c r="D227" s="61"/>
      <c r="E227" s="61"/>
      <c r="F227" s="62"/>
      <c r="G227" s="63"/>
      <c r="H227" s="63"/>
      <c r="I227" s="64"/>
      <c r="J227" s="64"/>
      <c r="K227" s="64"/>
      <c r="L227" s="64"/>
      <c r="M227" s="64"/>
    </row>
    <row r="228" customFormat="false" ht="4.2" hidden="false" customHeight="true" outlineLevel="0" collapsed="false">
      <c r="A228" s="65"/>
      <c r="B228" s="66"/>
      <c r="C228" s="67"/>
      <c r="D228" s="68"/>
      <c r="E228" s="68"/>
      <c r="F228" s="69"/>
      <c r="G228" s="70"/>
      <c r="H228" s="70"/>
      <c r="I228" s="70"/>
      <c r="J228" s="70"/>
      <c r="K228" s="70"/>
      <c r="L228" s="70"/>
      <c r="M228" s="70"/>
    </row>
    <row r="229" customFormat="false" ht="14.4" hidden="false" customHeight="false" outlineLevel="0" collapsed="false">
      <c r="A229" s="74" t="n">
        <v>18</v>
      </c>
      <c r="B229" s="77" t="s">
        <v>398</v>
      </c>
      <c r="C229" s="78" t="s">
        <v>399</v>
      </c>
      <c r="D229" s="43"/>
      <c r="E229" s="43"/>
      <c r="F229" s="44"/>
      <c r="G229" s="45"/>
      <c r="H229" s="45"/>
      <c r="I229" s="45" t="n">
        <f aca="false">SUBTOTAL(9,I230:I232)</f>
        <v>931.28</v>
      </c>
      <c r="J229" s="45" t="n">
        <f aca="false">SUBTOTAL(9,J230:J232)</f>
        <v>1018.68</v>
      </c>
      <c r="K229" s="45" t="n">
        <f aca="false">SUBTOTAL(9,K230:K232)</f>
        <v>1134.392168</v>
      </c>
      <c r="L229" s="45" t="n">
        <f aca="false">SUBTOTAL(9,L230:L232)</f>
        <v>1312.263576</v>
      </c>
      <c r="M229" s="45" t="n">
        <f aca="false">SUBTOTAL(9,M230:M232)</f>
        <v>2446.655744</v>
      </c>
    </row>
    <row r="230" customFormat="false" ht="14.4" hidden="false" customHeight="false" outlineLevel="0" collapsed="false">
      <c r="A230" s="34" t="s">
        <v>400</v>
      </c>
      <c r="B230" s="47" t="n">
        <v>9537</v>
      </c>
      <c r="C230" s="42" t="s">
        <v>401</v>
      </c>
      <c r="D230" s="48" t="s">
        <v>65</v>
      </c>
      <c r="E230" s="48"/>
      <c r="F230" s="49" t="n">
        <v>355</v>
      </c>
      <c r="G230" s="38" t="n">
        <v>0.67</v>
      </c>
      <c r="H230" s="38" t="n">
        <v>1.24</v>
      </c>
      <c r="I230" s="50" t="n">
        <f aca="false">$F230*$G230</f>
        <v>237.85</v>
      </c>
      <c r="J230" s="50" t="n">
        <f aca="false">$F230*$H230</f>
        <v>440.2</v>
      </c>
      <c r="K230" s="50" t="n">
        <f aca="false">$I230*(1+BDI_MAT)</f>
        <v>289.725085</v>
      </c>
      <c r="L230" s="50" t="n">
        <f aca="false">$J230*(1+BDI_MDO)</f>
        <v>567.06564</v>
      </c>
      <c r="M230" s="50" t="n">
        <f aca="false">SUM(K230:L230)</f>
        <v>856.790725</v>
      </c>
    </row>
    <row r="231" customFormat="false" ht="26.4" hidden="false" customHeight="false" outlineLevel="0" collapsed="false">
      <c r="A231" s="34" t="s">
        <v>402</v>
      </c>
      <c r="B231" s="47" t="s">
        <v>56</v>
      </c>
      <c r="C231" s="42" t="s">
        <v>403</v>
      </c>
      <c r="D231" s="48" t="s">
        <v>65</v>
      </c>
      <c r="E231" s="48"/>
      <c r="F231" s="49" t="n">
        <v>355</v>
      </c>
      <c r="G231" s="38" t="n">
        <v>0.25</v>
      </c>
      <c r="H231" s="38" t="n">
        <v>1.62</v>
      </c>
      <c r="I231" s="50" t="n">
        <f aca="false">$F231*$G231</f>
        <v>88.75</v>
      </c>
      <c r="J231" s="50" t="n">
        <f aca="false">$F231*$H231</f>
        <v>575.1</v>
      </c>
      <c r="K231" s="50" t="n">
        <f aca="false">$I231*(1+BDI_MAT)</f>
        <v>108.106375</v>
      </c>
      <c r="L231" s="50" t="n">
        <f aca="false">$J231*(1+BDI_MDO)</f>
        <v>740.84382</v>
      </c>
      <c r="M231" s="50" t="n">
        <f aca="false">SUM(K231:L231)</f>
        <v>848.950195</v>
      </c>
    </row>
    <row r="232" customFormat="false" ht="27" hidden="false" customHeight="false" outlineLevel="0" collapsed="false">
      <c r="A232" s="34" t="s">
        <v>404</v>
      </c>
      <c r="B232" s="47" t="s">
        <v>405</v>
      </c>
      <c r="C232" s="42" t="s">
        <v>406</v>
      </c>
      <c r="D232" s="48" t="s">
        <v>29</v>
      </c>
      <c r="E232" s="48"/>
      <c r="F232" s="49" t="n">
        <v>1</v>
      </c>
      <c r="G232" s="38" t="n">
        <v>604.68</v>
      </c>
      <c r="H232" s="38" t="n">
        <v>3.38</v>
      </c>
      <c r="I232" s="50" t="n">
        <f aca="false">$F232*$G232</f>
        <v>604.68</v>
      </c>
      <c r="J232" s="50" t="n">
        <f aca="false">$F232*$H232</f>
        <v>3.38</v>
      </c>
      <c r="K232" s="50" t="n">
        <f aca="false">$I232*(1+BDI_MAT)</f>
        <v>736.560708</v>
      </c>
      <c r="L232" s="50" t="n">
        <f aca="false">$J232*(1+BDI_MDO)</f>
        <v>4.354116</v>
      </c>
      <c r="M232" s="50" t="n">
        <f aca="false">SUM(K232:L232)</f>
        <v>740.914824</v>
      </c>
    </row>
    <row r="233" customFormat="false" ht="14.4" hidden="false" customHeight="false" outlineLevel="0" collapsed="false">
      <c r="A233" s="34"/>
      <c r="B233" s="79"/>
      <c r="C233" s="80"/>
      <c r="D233" s="48"/>
      <c r="E233" s="48"/>
      <c r="F233" s="49"/>
      <c r="G233" s="50"/>
      <c r="H233" s="50"/>
      <c r="I233" s="50"/>
      <c r="J233" s="50"/>
      <c r="K233" s="50"/>
      <c r="L233" s="50"/>
      <c r="M233" s="50"/>
    </row>
    <row r="234" customFormat="false" ht="14.4" hidden="false" customHeight="false" outlineLevel="0" collapsed="false">
      <c r="A234" s="81"/>
      <c r="B234" s="82"/>
      <c r="C234" s="82" t="s">
        <v>407</v>
      </c>
      <c r="D234" s="83"/>
      <c r="E234" s="83"/>
      <c r="F234" s="84"/>
      <c r="G234" s="85"/>
      <c r="H234" s="86"/>
      <c r="I234" s="38"/>
      <c r="J234" s="38"/>
      <c r="K234" s="38"/>
      <c r="L234" s="38"/>
      <c r="M234" s="38"/>
    </row>
    <row r="235" s="89" customFormat="true" ht="13.8" hidden="false" customHeight="false" outlineLevel="0" collapsed="false">
      <c r="A235" s="87" t="s">
        <v>408</v>
      </c>
      <c r="B235" s="87"/>
      <c r="C235" s="87"/>
      <c r="D235" s="87"/>
      <c r="E235" s="87"/>
      <c r="F235" s="87"/>
      <c r="G235" s="87"/>
      <c r="H235" s="87" t="s">
        <v>409</v>
      </c>
      <c r="I235" s="32" t="n">
        <f aca="false">SUBTOTAL(9,I7:I234)</f>
        <v>177951.5977</v>
      </c>
      <c r="J235" s="32" t="n">
        <f aca="false">SUBTOTAL(9,J7:J234)</f>
        <v>147233.7063</v>
      </c>
      <c r="K235" s="32" t="n">
        <f aca="false">SUBTOTAL(9,K7:K234)</f>
        <v>216762.84115837</v>
      </c>
      <c r="L235" s="32" t="n">
        <f aca="false">SUBTOTAL(9,L7:L234)</f>
        <v>189666.46045566</v>
      </c>
      <c r="M235" s="32" t="n">
        <f aca="false">SUBTOTAL(9,M7:M234)</f>
        <v>406429.30161403</v>
      </c>
      <c r="N235" s="88"/>
    </row>
    <row r="236" customFormat="false" ht="13.8" hidden="false" customHeight="false" outlineLevel="0" collapsed="false">
      <c r="A236" s="87" t="s">
        <v>410</v>
      </c>
      <c r="B236" s="87"/>
      <c r="C236" s="87"/>
      <c r="D236" s="87"/>
      <c r="E236" s="87"/>
      <c r="F236" s="87"/>
      <c r="G236" s="87"/>
      <c r="H236" s="87"/>
      <c r="I236" s="32" t="n">
        <f aca="false">SUM(I235:J235)</f>
        <v>325185.304</v>
      </c>
      <c r="J236" s="32"/>
      <c r="K236" s="32"/>
      <c r="L236" s="32"/>
      <c r="M236" s="32"/>
      <c r="N236" s="88"/>
    </row>
    <row r="237" customFormat="false" ht="13.8" hidden="false" customHeight="false" outlineLevel="0" collapsed="false">
      <c r="A237" s="87" t="s">
        <v>411</v>
      </c>
      <c r="B237" s="87"/>
      <c r="C237" s="87"/>
      <c r="D237" s="87"/>
      <c r="E237" s="87"/>
      <c r="F237" s="87"/>
      <c r="G237" s="87"/>
      <c r="H237" s="87"/>
      <c r="I237" s="90" t="n">
        <v>0.2181</v>
      </c>
      <c r="J237" s="90" t="n">
        <v>0.2882</v>
      </c>
      <c r="K237" s="32"/>
      <c r="L237" s="32"/>
      <c r="M237" s="32"/>
    </row>
    <row r="238" customFormat="false" ht="13.8" hidden="false" customHeight="false" outlineLevel="0" collapsed="false">
      <c r="A238" s="87" t="s">
        <v>412</v>
      </c>
      <c r="B238" s="87"/>
      <c r="C238" s="87"/>
      <c r="D238" s="87"/>
      <c r="E238" s="87"/>
      <c r="F238" s="87"/>
      <c r="G238" s="87"/>
      <c r="H238" s="87"/>
      <c r="I238" s="32" t="n">
        <f aca="false">I235*I237</f>
        <v>38811.24345837</v>
      </c>
      <c r="J238" s="32" t="n">
        <f aca="false">J235*J237</f>
        <v>42432.75415566</v>
      </c>
      <c r="K238" s="32"/>
      <c r="L238" s="32"/>
      <c r="M238" s="32"/>
    </row>
    <row r="239" customFormat="false" ht="13.8" hidden="false" customHeight="false" outlineLevel="0" collapsed="false">
      <c r="A239" s="87" t="s">
        <v>413</v>
      </c>
      <c r="B239" s="87"/>
      <c r="C239" s="87"/>
      <c r="D239" s="87"/>
      <c r="E239" s="87"/>
      <c r="F239" s="87"/>
      <c r="G239" s="87"/>
      <c r="H239" s="87"/>
      <c r="I239" s="32" t="n">
        <f aca="false">I235+I238</f>
        <v>216762.84115837</v>
      </c>
      <c r="J239" s="32" t="n">
        <f aca="false">J235+J238</f>
        <v>189666.46045566</v>
      </c>
      <c r="K239" s="32"/>
      <c r="L239" s="32"/>
      <c r="M239" s="32"/>
    </row>
    <row r="240" customFormat="false" ht="13.8" hidden="false" customHeight="false" outlineLevel="0" collapsed="false">
      <c r="A240" s="87" t="s">
        <v>34</v>
      </c>
      <c r="B240" s="87"/>
      <c r="C240" s="87"/>
      <c r="D240" s="87"/>
      <c r="E240" s="87"/>
      <c r="F240" s="87"/>
      <c r="G240" s="87"/>
      <c r="H240" s="87"/>
      <c r="I240" s="32" t="n">
        <f aca="false">SUM(I239:J239)</f>
        <v>406429.30161403</v>
      </c>
      <c r="J240" s="32"/>
      <c r="K240" s="32"/>
      <c r="L240" s="32"/>
      <c r="M240" s="32"/>
    </row>
    <row r="241" s="97" customFormat="true" ht="13.8" hidden="false" customHeight="false" outlineLevel="0" collapsed="false">
      <c r="A241" s="91"/>
      <c r="B241" s="92"/>
      <c r="C241" s="93"/>
      <c r="D241" s="94"/>
      <c r="E241" s="94"/>
      <c r="F241" s="95"/>
      <c r="G241" s="95"/>
      <c r="H241" s="95"/>
      <c r="I241" s="95"/>
      <c r="J241" s="95"/>
      <c r="K241" s="96"/>
      <c r="L241" s="96"/>
      <c r="M241" s="96"/>
    </row>
    <row r="242" customFormat="false" ht="13.8" hidden="false" customHeight="false" outlineLevel="0" collapsed="false">
      <c r="A242" s="91"/>
      <c r="B242" s="92"/>
      <c r="C242" s="93"/>
      <c r="D242" s="94"/>
      <c r="E242" s="94"/>
      <c r="F242" s="95"/>
      <c r="G242" s="95"/>
      <c r="H242" s="95"/>
      <c r="I242" s="95"/>
      <c r="J242" s="95"/>
      <c r="K242" s="98" t="n">
        <f aca="false">I240/I236-1</f>
        <v>0.249839081332009</v>
      </c>
      <c r="L242" s="96" t="s">
        <v>414</v>
      </c>
      <c r="M242" s="96"/>
    </row>
  </sheetData>
  <autoFilter ref="A6:M232"/>
  <mergeCells count="20">
    <mergeCell ref="A1:C3"/>
    <mergeCell ref="D1:J1"/>
    <mergeCell ref="D2:I3"/>
    <mergeCell ref="A4:A5"/>
    <mergeCell ref="B4:B5"/>
    <mergeCell ref="C4:C5"/>
    <mergeCell ref="D4:D5"/>
    <mergeCell ref="F4:F5"/>
    <mergeCell ref="G4:H4"/>
    <mergeCell ref="I4:J4"/>
    <mergeCell ref="K4:L4"/>
    <mergeCell ref="M4:M5"/>
    <mergeCell ref="A235:H235"/>
    <mergeCell ref="A236:H236"/>
    <mergeCell ref="I236:J236"/>
    <mergeCell ref="A237:H237"/>
    <mergeCell ref="A238:H238"/>
    <mergeCell ref="A239:H239"/>
    <mergeCell ref="A240:H240"/>
    <mergeCell ref="I240:J240"/>
  </mergeCells>
  <conditionalFormatting sqref="B7;D7:AMJ7;233:234;B8:AMJ232">
    <cfRule type="expression" priority="2" aboveAverage="0" equalAverage="0" bottom="0" percent="0" rank="0" text="" dxfId="0">
      <formula>IF(AND($A7&lt;&gt;"",$B7=""),1,0)</formula>
    </cfRule>
  </conditionalFormatting>
  <conditionalFormatting sqref="C7">
    <cfRule type="expression" priority="3" aboveAverage="0" equalAverage="0" bottom="0" percent="0" rank="0" text="" dxfId="1">
      <formula>IF(AND($A7&lt;&gt;"",$B7=""),1,0)</formula>
    </cfRule>
  </conditionalFormatting>
  <conditionalFormatting sqref="A7:A232">
    <cfRule type="expression" priority="4" aboveAverage="0" equalAverage="0" bottom="0" percent="0" rank="0" text="" dxfId="2">
      <formula>IF(AND($A7&lt;&gt;"",$B7=""),1,0)</formula>
    </cfRule>
  </conditionalFormatting>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228" man="true" max="16383" min="0"/>
  </rowBreaks>
  <drawing r:id="rId1"/>
</worksheet>
</file>

<file path=xl/worksheets/sheet3.xml><?xml version="1.0" encoding="utf-8"?>
<worksheet xmlns="http://schemas.openxmlformats.org/spreadsheetml/2006/main" xmlns:r="http://schemas.openxmlformats.org/officeDocument/2006/relationships">
  <sheetPr filterMode="false">
    <tabColor rgb="FF00B0F0"/>
    <pageSetUpPr fitToPage="true"/>
  </sheetPr>
  <dimension ref="1:113"/>
  <sheetViews>
    <sheetView windowProtection="false" showFormulas="false" showGridLines="true" showRowColHeaders="true" showZeros="true" rightToLeft="false" tabSelected="false" showOutlineSymbols="true" defaultGridColor="true" view="normal" topLeftCell="A19" colorId="64" zoomScale="70" zoomScaleNormal="70" zoomScalePageLayoutView="70" workbookViewId="0">
      <selection pane="topLeft" activeCell="C60" activeCellId="0" sqref="C60"/>
    </sheetView>
  </sheetViews>
  <sheetFormatPr defaultRowHeight="13.2"/>
  <cols>
    <col collapsed="false" hidden="false" max="1" min="1" style="99" width="2.55612244897959"/>
    <col collapsed="false" hidden="false" max="2" min="2" style="99" width="8.66836734693878"/>
    <col collapsed="false" hidden="false" max="3" min="3" style="99" width="83"/>
    <col collapsed="false" hidden="false" max="4" min="4" style="99" width="17.8928571428571"/>
    <col collapsed="false" hidden="false" max="5" min="5" style="99" width="15.8826530612245"/>
    <col collapsed="false" hidden="false" max="6" min="6" style="99" width="6.88265306122449"/>
    <col collapsed="false" hidden="false" max="12" min="7" style="99" width="19.8877551020408"/>
    <col collapsed="false" hidden="false" max="13" min="13" style="99" width="4.55612244897959"/>
    <col collapsed="false" hidden="false" max="15" min="14" style="99" width="25.5561224489796"/>
    <col collapsed="false" hidden="false" max="16" min="16" style="99" width="15.8826530612245"/>
    <col collapsed="false" hidden="false" max="17" min="17" style="99" width="14.4438775510204"/>
    <col collapsed="false" hidden="false" max="1025" min="18" style="99" width="8.66836734693878"/>
  </cols>
  <sheetData>
    <row r="1" customFormat="false" ht="13.2"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6" hidden="false" customHeight="true" outlineLevel="0" collapsed="false">
      <c r="A2" s="0"/>
      <c r="B2" s="100" t="s">
        <v>415</v>
      </c>
      <c r="C2" s="100"/>
      <c r="D2" s="100"/>
      <c r="E2" s="100"/>
      <c r="F2" s="100"/>
      <c r="G2" s="101" t="s">
        <v>416</v>
      </c>
      <c r="H2" s="101"/>
      <c r="I2" s="101"/>
      <c r="J2" s="101"/>
      <c r="K2" s="101"/>
      <c r="L2" s="101"/>
      <c r="M2" s="102"/>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false" outlineLevel="0" collapsed="false">
      <c r="A3" s="0"/>
      <c r="B3" s="100"/>
      <c r="C3" s="100"/>
      <c r="D3" s="100"/>
      <c r="E3" s="100"/>
      <c r="F3" s="100"/>
      <c r="G3" s="103" t="str">
        <f aca="false">01_SINTETICO!D2</f>
        <v>OBRA: AMPLIAÇÃO FÓRUM DO TRABALHO DE ANÁPOLIS-GO</v>
      </c>
      <c r="H3" s="103"/>
      <c r="I3" s="104"/>
      <c r="J3" s="104"/>
      <c r="K3" s="104"/>
      <c r="L3" s="105" t="n">
        <f aca="false">'CAPA-DADOS'!E13</f>
        <v>43495</v>
      </c>
      <c r="M3" s="0"/>
      <c r="N3" s="0" t="s">
        <v>417</v>
      </c>
      <c r="O3" s="106"/>
      <c r="P3" s="106"/>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3" hidden="false" customHeight="true" outlineLevel="0" collapsed="false">
      <c r="A4" s="0"/>
      <c r="B4" s="100"/>
      <c r="C4" s="100"/>
      <c r="D4" s="100"/>
      <c r="E4" s="100"/>
      <c r="F4" s="100"/>
      <c r="G4" s="103"/>
      <c r="H4" s="103"/>
      <c r="I4" s="107"/>
      <c r="J4" s="107"/>
      <c r="K4" s="107"/>
      <c r="L4" s="108" t="str">
        <f aca="false">01_SINTETICO!J3</f>
        <v>SINAPI-NOV/2018</v>
      </c>
      <c r="M4" s="0"/>
      <c r="N4" s="0" t="s">
        <v>418</v>
      </c>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09" customFormat="true" ht="13.8" hidden="false" customHeight="false" outlineLevel="0" collapsed="false">
      <c r="B5" s="110"/>
      <c r="C5" s="110"/>
      <c r="D5" s="111"/>
      <c r="E5" s="111"/>
      <c r="F5" s="112"/>
      <c r="G5" s="113"/>
      <c r="H5" s="113"/>
      <c r="I5" s="113"/>
      <c r="J5" s="113"/>
      <c r="K5" s="113"/>
      <c r="L5" s="113"/>
      <c r="M5" s="113"/>
      <c r="N5" s="114"/>
      <c r="O5" s="115"/>
    </row>
    <row r="6" s="116" customFormat="true" ht="13.8" hidden="false" customHeight="true" outlineLevel="0" collapsed="false">
      <c r="B6" s="117" t="s">
        <v>26</v>
      </c>
      <c r="C6" s="118" t="s">
        <v>419</v>
      </c>
      <c r="D6" s="118"/>
      <c r="E6" s="118"/>
      <c r="F6" s="118"/>
      <c r="G6" s="119" t="s">
        <v>420</v>
      </c>
      <c r="H6" s="119"/>
      <c r="I6" s="119"/>
      <c r="J6" s="119"/>
      <c r="K6" s="119"/>
      <c r="L6" s="119"/>
      <c r="M6" s="120"/>
      <c r="N6" s="121"/>
      <c r="O6" s="122"/>
    </row>
    <row r="7" customFormat="false" ht="13.8" hidden="false" customHeight="false" outlineLevel="0" collapsed="false">
      <c r="A7" s="123"/>
      <c r="B7" s="117"/>
      <c r="C7" s="118"/>
      <c r="D7" s="118"/>
      <c r="E7" s="118"/>
      <c r="F7" s="118"/>
      <c r="G7" s="124" t="s">
        <v>421</v>
      </c>
      <c r="H7" s="124" t="s">
        <v>422</v>
      </c>
      <c r="I7" s="124" t="s">
        <v>423</v>
      </c>
      <c r="J7" s="124" t="s">
        <v>424</v>
      </c>
      <c r="K7" s="124" t="s">
        <v>425</v>
      </c>
      <c r="L7" s="124" t="s">
        <v>426</v>
      </c>
      <c r="M7" s="125"/>
      <c r="N7" s="126"/>
      <c r="O7" s="127"/>
      <c r="P7" s="123"/>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3.8" hidden="false" customHeight="true" outlineLevel="0" collapsed="false">
      <c r="A8" s="123"/>
      <c r="B8" s="117"/>
      <c r="C8" s="118"/>
      <c r="D8" s="118"/>
      <c r="E8" s="118"/>
      <c r="F8" s="118"/>
      <c r="G8" s="128" t="s">
        <v>427</v>
      </c>
      <c r="H8" s="128" t="s">
        <v>428</v>
      </c>
      <c r="I8" s="128" t="s">
        <v>429</v>
      </c>
      <c r="J8" s="128" t="s">
        <v>430</v>
      </c>
      <c r="K8" s="128" t="s">
        <v>431</v>
      </c>
      <c r="L8" s="128" t="s">
        <v>432</v>
      </c>
      <c r="M8" s="129"/>
      <c r="N8" s="126" t="s">
        <v>433</v>
      </c>
      <c r="O8" s="126"/>
      <c r="P8" s="123"/>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109" customFormat="true" ht="13.8" hidden="false" customHeight="false" outlineLevel="0" collapsed="false">
      <c r="A9" s="130"/>
      <c r="B9" s="131"/>
      <c r="C9" s="132"/>
      <c r="D9" s="133"/>
      <c r="E9" s="133"/>
      <c r="F9" s="134"/>
      <c r="G9" s="135"/>
      <c r="H9" s="136"/>
      <c r="I9" s="136"/>
      <c r="J9" s="136"/>
      <c r="K9" s="136"/>
      <c r="L9" s="137"/>
      <c r="M9" s="138"/>
      <c r="N9" s="139"/>
      <c r="O9" s="140"/>
      <c r="P9" s="130"/>
    </row>
    <row r="10" s="141" customFormat="true" ht="14.4" hidden="false" customHeight="false" outlineLevel="0" collapsed="false">
      <c r="B10" s="142" t="n">
        <v>1</v>
      </c>
      <c r="C10" s="143" t="str">
        <f aca="false">VLOOKUP($B10,01_SINTETICO!A:M,3,0)</f>
        <v>ADMINISTRAÇÃO LOCAL</v>
      </c>
      <c r="D10" s="144" t="n">
        <f aca="false">VLOOKUP($B10,01_SINTETICO!A:M,13,0)</f>
        <v>87864.33071</v>
      </c>
      <c r="E10" s="145" t="n">
        <f aca="false">D10/$D$47</f>
        <v>0.216186014052307</v>
      </c>
      <c r="F10" s="146" t="s">
        <v>434</v>
      </c>
      <c r="G10" s="147" t="n">
        <f aca="false">(G15+G17+G19+G21+G23+G25+G27+G29+G31+G33+G35+G37+G39+G41+G43+G45)/($D$47-$D$10-$D$12)</f>
        <v>0.126890710969264</v>
      </c>
      <c r="H10" s="147" t="n">
        <f aca="false">(H15+H17+H19+H21+H23+H25+H27+H29+H31+H33+H35+H37+H39+H41+H43+H45)/($D$47-$D$10-$D$12)</f>
        <v>0.138506322132862</v>
      </c>
      <c r="I10" s="147" t="n">
        <f aca="false">(I15+I17+I19+I21+I23+I25+I27+I29+I31+I33+I35+I37+I39+I41+I43+I45)/($D$47-$D$10-$D$12)</f>
        <v>0.139524849260718</v>
      </c>
      <c r="J10" s="147" t="n">
        <f aca="false">(J15+J17+J19+J21+J23+J25+J27+J29+J31+J33+J35+J37+J39+J41+J43+J45)/($D$47-$D$10-$D$12)</f>
        <v>0.164443896985332</v>
      </c>
      <c r="K10" s="147" t="n">
        <f aca="false">(K15+K17+K19+K21+K23+K25+K27+K29+K31+K33+K35+K37+K39+K41+K43+K45)/($D$47-$D$10-$D$12)</f>
        <v>0.263460508789554</v>
      </c>
      <c r="L10" s="147" t="n">
        <f aca="false">(L15+L17+L19+L21+L23+L25+L27+L29+L31+L33+L35+L37+L39+L41+L43+L45)/($D$47-$D$10-$D$12)</f>
        <v>0.167173711862271</v>
      </c>
      <c r="M10" s="19"/>
      <c r="N10" s="148" t="n">
        <f aca="false">SUM(G10:L10)</f>
        <v>1</v>
      </c>
      <c r="O10" s="149" t="n">
        <f aca="false">N10=1</f>
        <v>1</v>
      </c>
    </row>
    <row r="11" s="141" customFormat="true" ht="14.4" hidden="false" customHeight="false" outlineLevel="0" collapsed="false">
      <c r="B11" s="150"/>
      <c r="C11" s="151" t="s">
        <v>435</v>
      </c>
      <c r="D11" s="152"/>
      <c r="E11" s="152"/>
      <c r="F11" s="153" t="s">
        <v>436</v>
      </c>
      <c r="G11" s="154" t="n">
        <f aca="false">G10*$D10</f>
        <v>11149.1673926304</v>
      </c>
      <c r="H11" s="155" t="n">
        <f aca="false">H10*$D10</f>
        <v>12169.7652933075</v>
      </c>
      <c r="I11" s="155" t="n">
        <f aca="false">I10*$D10</f>
        <v>12259.2574977067</v>
      </c>
      <c r="J11" s="155" t="n">
        <f aca="false">J10*$D10</f>
        <v>14448.7529479603</v>
      </c>
      <c r="K11" s="155" t="n">
        <f aca="false">K10*$D10</f>
        <v>23148.7812733103</v>
      </c>
      <c r="L11" s="156" t="n">
        <f aca="false">L10*$D10</f>
        <v>14688.6063050848</v>
      </c>
      <c r="M11" s="19"/>
      <c r="N11" s="114" t="n">
        <f aca="false">SUM(G11:L11)</f>
        <v>87864.3307100001</v>
      </c>
      <c r="O11" s="157" t="n">
        <f aca="false">N11=D10</f>
        <v>1</v>
      </c>
    </row>
    <row r="12" s="141" customFormat="true" ht="14.4" hidden="false" customHeight="false" outlineLevel="0" collapsed="false">
      <c r="B12" s="142" t="n">
        <v>2</v>
      </c>
      <c r="C12" s="143" t="str">
        <f aca="false">VLOOKUP($B12,01_SINTETICO!A:M,3,0)</f>
        <v>CANTEIRO DE OBRAS</v>
      </c>
      <c r="D12" s="144" t="n">
        <f aca="false">VLOOKUP($B12,01_SINTETICO!A:M,13,0)</f>
        <v>39678.09357</v>
      </c>
      <c r="E12" s="145" t="n">
        <f aca="false">D12/$D$47</f>
        <v>0.0976260653757704</v>
      </c>
      <c r="F12" s="146" t="s">
        <v>434</v>
      </c>
      <c r="G12" s="147" t="n">
        <f aca="false">G10</f>
        <v>0.126890710969264</v>
      </c>
      <c r="H12" s="147" t="n">
        <f aca="false">H10</f>
        <v>0.138506322132862</v>
      </c>
      <c r="I12" s="147" t="n">
        <f aca="false">I10</f>
        <v>0.139524849260718</v>
      </c>
      <c r="J12" s="147" t="n">
        <f aca="false">J10</f>
        <v>0.164443896985332</v>
      </c>
      <c r="K12" s="147" t="n">
        <f aca="false">K10</f>
        <v>0.263460508789554</v>
      </c>
      <c r="L12" s="147" t="n">
        <f aca="false">L10</f>
        <v>0.167173711862271</v>
      </c>
      <c r="M12" s="19"/>
      <c r="N12" s="148" t="n">
        <f aca="false">SUM(G12:L12)</f>
        <v>1</v>
      </c>
      <c r="O12" s="149" t="n">
        <f aca="false">N12=1</f>
        <v>1</v>
      </c>
    </row>
    <row r="13" s="141" customFormat="true" ht="14.4" hidden="false" customHeight="false" outlineLevel="0" collapsed="false">
      <c r="B13" s="150"/>
      <c r="C13" s="151" t="s">
        <v>435</v>
      </c>
      <c r="D13" s="152"/>
      <c r="E13" s="152"/>
      <c r="F13" s="153" t="s">
        <v>436</v>
      </c>
      <c r="G13" s="154" t="n">
        <f aca="false">G12*$D12</f>
        <v>5034.78150300229</v>
      </c>
      <c r="H13" s="155" t="n">
        <f aca="false">H12*$D12</f>
        <v>5495.66680962425</v>
      </c>
      <c r="I13" s="155" t="n">
        <f aca="false">I12*$D12</f>
        <v>5536.08002430693</v>
      </c>
      <c r="J13" s="155" t="n">
        <f aca="false">J12*$D12</f>
        <v>6524.82033159943</v>
      </c>
      <c r="K13" s="155" t="n">
        <f aca="false">K12*$D12</f>
        <v>10453.6107197517</v>
      </c>
      <c r="L13" s="156" t="n">
        <f aca="false">L12*$D12</f>
        <v>6633.13418171539</v>
      </c>
      <c r="M13" s="19"/>
      <c r="N13" s="114" t="n">
        <f aca="false">SUM(G13:L13)</f>
        <v>39678.09357</v>
      </c>
      <c r="O13" s="157" t="n">
        <f aca="false">N13=D12</f>
        <v>1</v>
      </c>
    </row>
    <row r="14" s="141" customFormat="true" ht="14.4" hidden="false" customHeight="false" outlineLevel="0" collapsed="false">
      <c r="B14" s="142" t="n">
        <v>3</v>
      </c>
      <c r="C14" s="158" t="str">
        <f aca="false">VLOOKUP($B14,01_SINTETICO!A:M,3,0)</f>
        <v>ANDAIMES E PROTEÇÕES</v>
      </c>
      <c r="D14" s="144" t="n">
        <f aca="false">VLOOKUP($B14,01_SINTETICO!A:M,13,0)</f>
        <v>20423.60797</v>
      </c>
      <c r="E14" s="145" t="n">
        <f aca="false">D14/$D$47</f>
        <v>0.0502513177295359</v>
      </c>
      <c r="F14" s="146" t="s">
        <v>434</v>
      </c>
      <c r="G14" s="159" t="n">
        <v>1</v>
      </c>
      <c r="H14" s="160"/>
      <c r="I14" s="161"/>
      <c r="J14" s="161"/>
      <c r="K14" s="161"/>
      <c r="L14" s="162"/>
      <c r="M14" s="19"/>
      <c r="N14" s="148" t="n">
        <f aca="false">SUM(G14:L14)</f>
        <v>1</v>
      </c>
      <c r="O14" s="149" t="n">
        <f aca="false">N14=1</f>
        <v>1</v>
      </c>
    </row>
    <row r="15" s="141" customFormat="true" ht="14.4" hidden="false" customHeight="false" outlineLevel="0" collapsed="false">
      <c r="B15" s="150"/>
      <c r="C15" s="163"/>
      <c r="D15" s="152"/>
      <c r="E15" s="152"/>
      <c r="F15" s="153" t="s">
        <v>436</v>
      </c>
      <c r="G15" s="154" t="n">
        <f aca="false">G14*$D14</f>
        <v>20423.60797</v>
      </c>
      <c r="H15" s="154" t="n">
        <f aca="false">H14*$D14</f>
        <v>0</v>
      </c>
      <c r="I15" s="154" t="n">
        <f aca="false">I14*$D14</f>
        <v>0</v>
      </c>
      <c r="J15" s="154" t="n">
        <f aca="false">J14*$D14</f>
        <v>0</v>
      </c>
      <c r="K15" s="154" t="n">
        <f aca="false">K14*$D14</f>
        <v>0</v>
      </c>
      <c r="L15" s="164" t="n">
        <f aca="false">L14*$D14</f>
        <v>0</v>
      </c>
      <c r="M15" s="19"/>
      <c r="N15" s="114" t="n">
        <f aca="false">SUM(G15:L15)</f>
        <v>20423.60797</v>
      </c>
      <c r="O15" s="157" t="n">
        <f aca="false">N15=D14</f>
        <v>1</v>
      </c>
    </row>
    <row r="16" s="141" customFormat="true" ht="14.4" hidden="false" customHeight="false" outlineLevel="0" collapsed="false">
      <c r="B16" s="165" t="n">
        <v>4</v>
      </c>
      <c r="C16" s="158" t="str">
        <f aca="false">VLOOKUP($B16,01_SINTETICO!A:M,3,0)</f>
        <v>SERVIÇOS PRELIMINARES</v>
      </c>
      <c r="D16" s="144" t="n">
        <f aca="false">VLOOKUP($B16,01_SINTETICO!A:M,13,0)</f>
        <v>11961.08885364</v>
      </c>
      <c r="E16" s="145" t="n">
        <f aca="false">D16/$D$47</f>
        <v>0.029429691230774</v>
      </c>
      <c r="F16" s="146" t="s">
        <v>434</v>
      </c>
      <c r="G16" s="159" t="n">
        <v>1</v>
      </c>
      <c r="H16" s="160"/>
      <c r="I16" s="161"/>
      <c r="J16" s="161"/>
      <c r="K16" s="161"/>
      <c r="L16" s="162"/>
      <c r="M16" s="19"/>
      <c r="N16" s="148" t="n">
        <f aca="false">SUM(G16:L16)</f>
        <v>1</v>
      </c>
      <c r="O16" s="149" t="n">
        <f aca="false">N16=1</f>
        <v>1</v>
      </c>
    </row>
    <row r="17" s="141" customFormat="true" ht="14.4" hidden="false" customHeight="false" outlineLevel="0" collapsed="false">
      <c r="B17" s="166"/>
      <c r="C17" s="163"/>
      <c r="D17" s="152"/>
      <c r="E17" s="152"/>
      <c r="F17" s="153" t="s">
        <v>436</v>
      </c>
      <c r="G17" s="154" t="n">
        <f aca="false">G16*$D16</f>
        <v>11961.08885364</v>
      </c>
      <c r="H17" s="154" t="n">
        <f aca="false">H16*$D16</f>
        <v>0</v>
      </c>
      <c r="I17" s="154" t="n">
        <f aca="false">I16*$D16</f>
        <v>0</v>
      </c>
      <c r="J17" s="154" t="n">
        <f aca="false">J16*$D16</f>
        <v>0</v>
      </c>
      <c r="K17" s="154" t="n">
        <f aca="false">K16*$D16</f>
        <v>0</v>
      </c>
      <c r="L17" s="164" t="n">
        <f aca="false">L16*$D16</f>
        <v>0</v>
      </c>
      <c r="M17" s="19"/>
      <c r="N17" s="114" t="n">
        <f aca="false">SUM(G17:L17)</f>
        <v>11961.08885364</v>
      </c>
      <c r="O17" s="157" t="n">
        <f aca="false">N17=D16</f>
        <v>1</v>
      </c>
    </row>
    <row r="18" s="141" customFormat="true" ht="14.4" hidden="false" customHeight="false" outlineLevel="0" collapsed="false">
      <c r="B18" s="165" t="n">
        <v>5</v>
      </c>
      <c r="C18" s="158" t="str">
        <f aca="false">VLOOKUP($B18,01_SINTETICO!A:M,3,0)</f>
        <v>INFRA-ESTRUTURA / FUNDAÇÃO DE CONCRETO ARMADO</v>
      </c>
      <c r="D18" s="144" t="n">
        <f aca="false">VLOOKUP($B18,01_SINTETICO!A:M,13,0)</f>
        <v>19933.44613859</v>
      </c>
      <c r="E18" s="145" t="n">
        <f aca="false">D18/$D$47</f>
        <v>0.0490452978154612</v>
      </c>
      <c r="F18" s="146" t="s">
        <v>434</v>
      </c>
      <c r="G18" s="167"/>
      <c r="H18" s="168" t="n">
        <v>1</v>
      </c>
      <c r="I18" s="161"/>
      <c r="J18" s="161"/>
      <c r="K18" s="161"/>
      <c r="L18" s="162"/>
      <c r="M18" s="19"/>
      <c r="N18" s="148" t="n">
        <f aca="false">SUM(G18:L18)</f>
        <v>1</v>
      </c>
      <c r="O18" s="149" t="n">
        <f aca="false">N18=1</f>
        <v>1</v>
      </c>
    </row>
    <row r="19" s="141" customFormat="true" ht="14.4" hidden="false" customHeight="false" outlineLevel="0" collapsed="false">
      <c r="B19" s="166"/>
      <c r="C19" s="163"/>
      <c r="D19" s="152"/>
      <c r="E19" s="152"/>
      <c r="F19" s="153" t="s">
        <v>436</v>
      </c>
      <c r="G19" s="154" t="n">
        <f aca="false">G18*$D18</f>
        <v>0</v>
      </c>
      <c r="H19" s="155" t="n">
        <f aca="false">H18*$D18</f>
        <v>19933.44613859</v>
      </c>
      <c r="I19" s="155" t="n">
        <f aca="false">I18*$D18</f>
        <v>0</v>
      </c>
      <c r="J19" s="155" t="n">
        <f aca="false">J18*$D18</f>
        <v>0</v>
      </c>
      <c r="K19" s="155" t="n">
        <f aca="false">K18*$D18</f>
        <v>0</v>
      </c>
      <c r="L19" s="156" t="n">
        <f aca="false">L18*$D18</f>
        <v>0</v>
      </c>
      <c r="M19" s="19"/>
      <c r="N19" s="114" t="n">
        <f aca="false">SUM(G19:L19)</f>
        <v>19933.44613859</v>
      </c>
      <c r="O19" s="157" t="n">
        <f aca="false">N19=D18</f>
        <v>1</v>
      </c>
    </row>
    <row r="20" customFormat="false" ht="14.4" hidden="false" customHeight="false" outlineLevel="0" collapsed="false">
      <c r="A20" s="141"/>
      <c r="B20" s="165" t="n">
        <v>6</v>
      </c>
      <c r="C20" s="158" t="str">
        <f aca="false">VLOOKUP($B20,01_SINTETICO!A:M,3,0)</f>
        <v>SUPRA-ESTRUTURA DE CONCRETO ARMADO</v>
      </c>
      <c r="D20" s="144" t="n">
        <f aca="false">VLOOKUP($B20,01_SINTETICO!A:M,13,0)</f>
        <v>60069.14642546</v>
      </c>
      <c r="E20" s="145" t="n">
        <f aca="false">D20/$D$47</f>
        <v>0.147797282791646</v>
      </c>
      <c r="F20" s="146" t="s">
        <v>434</v>
      </c>
      <c r="G20" s="159" t="n">
        <v>0.05</v>
      </c>
      <c r="H20" s="168" t="n">
        <v>0.25</v>
      </c>
      <c r="I20" s="169" t="n">
        <v>0.3</v>
      </c>
      <c r="J20" s="169" t="n">
        <v>0.3</v>
      </c>
      <c r="K20" s="169" t="n">
        <v>0.1</v>
      </c>
      <c r="L20" s="162"/>
      <c r="M20" s="19"/>
      <c r="N20" s="148" t="n">
        <f aca="false">SUM(G20:L20)</f>
        <v>1</v>
      </c>
      <c r="O20" s="149" t="n">
        <f aca="false">N20=1</f>
        <v>1</v>
      </c>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3.8" hidden="false" customHeight="false" outlineLevel="0" collapsed="false">
      <c r="A21" s="141"/>
      <c r="B21" s="166"/>
      <c r="C21" s="163"/>
      <c r="D21" s="152"/>
      <c r="E21" s="152"/>
      <c r="F21" s="153" t="s">
        <v>436</v>
      </c>
      <c r="G21" s="154" t="n">
        <f aca="false">G20*$D20</f>
        <v>3003.457321273</v>
      </c>
      <c r="H21" s="155" t="n">
        <f aca="false">H20*$D20</f>
        <v>15017.286606365</v>
      </c>
      <c r="I21" s="155" t="n">
        <f aca="false">I20*$D20</f>
        <v>18020.743927638</v>
      </c>
      <c r="J21" s="155" t="n">
        <f aca="false">J20*$D20</f>
        <v>18020.743927638</v>
      </c>
      <c r="K21" s="155" t="n">
        <f aca="false">K20*$D20</f>
        <v>6006.914642546</v>
      </c>
      <c r="L21" s="156" t="n">
        <f aca="false">L20*$D20</f>
        <v>0</v>
      </c>
      <c r="M21" s="170" t="n">
        <f aca="false">M20*$D20</f>
        <v>0</v>
      </c>
      <c r="N21" s="114" t="n">
        <f aca="false">SUM(G21:L21)</f>
        <v>60069.14642546</v>
      </c>
      <c r="O21" s="157" t="n">
        <f aca="false">N21=D20</f>
        <v>1</v>
      </c>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4" hidden="false" customHeight="false" outlineLevel="0" collapsed="false">
      <c r="A22" s="141"/>
      <c r="B22" s="165" t="n">
        <v>7</v>
      </c>
      <c r="C22" s="158" t="str">
        <f aca="false">VLOOKUP($B22,01_SINTETICO!A:M,3,0)</f>
        <v>COBERTURA E IMPERMEABILIZAÇÕES</v>
      </c>
      <c r="D22" s="144" t="n">
        <f aca="false">VLOOKUP($B22,01_SINTETICO!A:M,13,0)</f>
        <v>9347.25943956</v>
      </c>
      <c r="E22" s="145" t="n">
        <f aca="false">D22/$D$47</f>
        <v>0.0229984880579224</v>
      </c>
      <c r="F22" s="146" t="s">
        <v>434</v>
      </c>
      <c r="G22" s="167"/>
      <c r="H22" s="160"/>
      <c r="I22" s="161"/>
      <c r="J22" s="161"/>
      <c r="K22" s="169" t="n">
        <v>1</v>
      </c>
      <c r="L22" s="162"/>
      <c r="M22" s="19"/>
      <c r="N22" s="148" t="n">
        <f aca="false">SUM(G22:L22)</f>
        <v>1</v>
      </c>
      <c r="O22" s="149" t="n">
        <f aca="false">N22=1</f>
        <v>1</v>
      </c>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4.4" hidden="false" customHeight="false" outlineLevel="0" collapsed="false">
      <c r="A23" s="141"/>
      <c r="B23" s="166"/>
      <c r="C23" s="163"/>
      <c r="D23" s="152"/>
      <c r="E23" s="152"/>
      <c r="F23" s="153" t="s">
        <v>436</v>
      </c>
      <c r="G23" s="154" t="n">
        <f aca="false">G22*$D22</f>
        <v>0</v>
      </c>
      <c r="H23" s="155" t="n">
        <f aca="false">H22*$D22</f>
        <v>0</v>
      </c>
      <c r="I23" s="171"/>
      <c r="J23" s="171"/>
      <c r="K23" s="171" t="n">
        <f aca="false">K22*$D$22</f>
        <v>9347.25943956</v>
      </c>
      <c r="L23" s="156" t="n">
        <f aca="false">L22*$D22</f>
        <v>0</v>
      </c>
      <c r="M23" s="19"/>
      <c r="N23" s="114" t="n">
        <f aca="false">SUM(G23:L23)</f>
        <v>9347.25943956</v>
      </c>
      <c r="O23" s="157" t="n">
        <f aca="false">N23=D22</f>
        <v>1</v>
      </c>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4.4" hidden="false" customHeight="false" outlineLevel="0" collapsed="false">
      <c r="A24" s="141"/>
      <c r="B24" s="165" t="n">
        <v>8</v>
      </c>
      <c r="C24" s="158" t="str">
        <f aca="false">VLOOKUP($B24,01_SINTETICO!A:M,3,0)</f>
        <v>ALVENARIA E FECHAMENTOS</v>
      </c>
      <c r="D24" s="144" t="n">
        <f aca="false">VLOOKUP($B24,01_SINTETICO!A:M,13,0)</f>
        <v>28107.8481171</v>
      </c>
      <c r="E24" s="145" t="n">
        <f aca="false">D24/$D$47</f>
        <v>0.0691580257758899</v>
      </c>
      <c r="F24" s="146" t="s">
        <v>434</v>
      </c>
      <c r="G24" s="172" t="n">
        <f aca="false">G23*$D23</f>
        <v>0</v>
      </c>
      <c r="H24" s="173" t="n">
        <f aca="false">H23*$D23</f>
        <v>0</v>
      </c>
      <c r="I24" s="174" t="n">
        <v>0.3</v>
      </c>
      <c r="J24" s="174" t="n">
        <v>0.4</v>
      </c>
      <c r="K24" s="174" t="n">
        <v>0.3</v>
      </c>
      <c r="L24" s="162"/>
      <c r="M24" s="19"/>
      <c r="N24" s="148" t="n">
        <f aca="false">SUM(G24:L24)</f>
        <v>1</v>
      </c>
      <c r="O24" s="149" t="n">
        <f aca="false">N24=1</f>
        <v>1</v>
      </c>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4.4" hidden="false" customHeight="false" outlineLevel="0" collapsed="false">
      <c r="A25" s="141"/>
      <c r="B25" s="166"/>
      <c r="C25" s="163"/>
      <c r="D25" s="152"/>
      <c r="E25" s="152"/>
      <c r="F25" s="153" t="s">
        <v>436</v>
      </c>
      <c r="G25" s="154" t="n">
        <f aca="false">G24*$D24</f>
        <v>0</v>
      </c>
      <c r="H25" s="155" t="n">
        <f aca="false">H24*$D24</f>
        <v>0</v>
      </c>
      <c r="I25" s="171" t="n">
        <f aca="false">I24*$D$24</f>
        <v>8432.35443513</v>
      </c>
      <c r="J25" s="171" t="n">
        <f aca="false">J24*$D$24</f>
        <v>11243.13924684</v>
      </c>
      <c r="K25" s="171" t="n">
        <f aca="false">K24*$D$24</f>
        <v>8432.35443513</v>
      </c>
      <c r="L25" s="156" t="n">
        <f aca="false">L24*$D24</f>
        <v>0</v>
      </c>
      <c r="M25" s="19"/>
      <c r="N25" s="114" t="n">
        <f aca="false">SUM(G25:L25)</f>
        <v>28107.8481171</v>
      </c>
      <c r="O25" s="157" t="n">
        <f aca="false">N25=D24</f>
        <v>1</v>
      </c>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4" hidden="false" customHeight="false" outlineLevel="0" collapsed="false">
      <c r="A26" s="141"/>
      <c r="B26" s="165" t="n">
        <v>9</v>
      </c>
      <c r="C26" s="158" t="str">
        <f aca="false">VLOOKUP($B26,01_SINTETICO!A:M,3,0)</f>
        <v>REVESTIMENTOS</v>
      </c>
      <c r="D26" s="144" t="n">
        <f aca="false">VLOOKUP($B26,01_SINTETICO!A:M,13,0)</f>
        <v>29272.29410785</v>
      </c>
      <c r="E26" s="145" t="n">
        <f aca="false">D26/$D$47</f>
        <v>0.0720230898500738</v>
      </c>
      <c r="F26" s="146" t="s">
        <v>434</v>
      </c>
      <c r="G26" s="167"/>
      <c r="H26" s="160"/>
      <c r="I26" s="169" t="n">
        <v>0.3</v>
      </c>
      <c r="J26" s="169" t="n">
        <v>0.3</v>
      </c>
      <c r="K26" s="169" t="n">
        <v>0.25</v>
      </c>
      <c r="L26" s="174" t="n">
        <v>0.15</v>
      </c>
      <c r="M26" s="19"/>
      <c r="N26" s="148" t="n">
        <f aca="false">SUM(G26:L26)</f>
        <v>1</v>
      </c>
      <c r="O26" s="149" t="n">
        <f aca="false">N26=1</f>
        <v>1</v>
      </c>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4.4" hidden="false" customHeight="false" outlineLevel="0" collapsed="false">
      <c r="A27" s="141"/>
      <c r="B27" s="166"/>
      <c r="C27" s="163"/>
      <c r="D27" s="152"/>
      <c r="E27" s="152"/>
      <c r="F27" s="153" t="s">
        <v>436</v>
      </c>
      <c r="G27" s="154"/>
      <c r="H27" s="155"/>
      <c r="I27" s="156" t="n">
        <f aca="false">I26*$D26</f>
        <v>8781.688232355</v>
      </c>
      <c r="J27" s="156" t="n">
        <f aca="false">J26*$D26</f>
        <v>8781.688232355</v>
      </c>
      <c r="K27" s="156" t="n">
        <f aca="false">K26*$D26</f>
        <v>7318.0735269625</v>
      </c>
      <c r="L27" s="156" t="n">
        <f aca="false">L26*$D26</f>
        <v>4390.8441161775</v>
      </c>
      <c r="M27" s="19"/>
      <c r="N27" s="114" t="n">
        <f aca="false">SUM(G27:L27)</f>
        <v>29272.29410785</v>
      </c>
      <c r="O27" s="157" t="n">
        <f aca="false">N27=D26</f>
        <v>1</v>
      </c>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4.4" hidden="false" customHeight="false" outlineLevel="0" collapsed="false">
      <c r="A28" s="141"/>
      <c r="B28" s="165" t="n">
        <v>10</v>
      </c>
      <c r="C28" s="158" t="str">
        <f aca="false">VLOOKUP($B28,01_SINTETICO!A:M,3,0)</f>
        <v>PISOS</v>
      </c>
      <c r="D28" s="144" t="n">
        <f aca="false">VLOOKUP($B28,01_SINTETICO!A:M,13,0)</f>
        <v>7220.40596105</v>
      </c>
      <c r="E28" s="145" t="n">
        <f aca="false">D28/$D$47</f>
        <v>0.0177654660536925</v>
      </c>
      <c r="F28" s="146" t="s">
        <v>434</v>
      </c>
      <c r="G28" s="167"/>
      <c r="H28" s="160"/>
      <c r="I28" s="161"/>
      <c r="J28" s="169" t="n">
        <v>0.5</v>
      </c>
      <c r="K28" s="169" t="n">
        <v>0.5</v>
      </c>
      <c r="L28" s="162"/>
      <c r="M28" s="19"/>
      <c r="N28" s="148" t="n">
        <f aca="false">SUM(G28:L28)</f>
        <v>1</v>
      </c>
      <c r="O28" s="149" t="n">
        <f aca="false">N28=1</f>
        <v>1</v>
      </c>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4.4" hidden="false" customHeight="false" outlineLevel="0" collapsed="false">
      <c r="A29" s="141"/>
      <c r="B29" s="166"/>
      <c r="C29" s="163"/>
      <c r="D29" s="152"/>
      <c r="E29" s="152"/>
      <c r="F29" s="153" t="s">
        <v>436</v>
      </c>
      <c r="G29" s="154" t="n">
        <f aca="false">G28*$D28</f>
        <v>0</v>
      </c>
      <c r="H29" s="155" t="n">
        <f aca="false">H28*$D28</f>
        <v>0</v>
      </c>
      <c r="I29" s="171"/>
      <c r="J29" s="171" t="n">
        <f aca="false">J28*$D$28</f>
        <v>3610.202980525</v>
      </c>
      <c r="K29" s="171" t="n">
        <f aca="false">K28*$D$28</f>
        <v>3610.202980525</v>
      </c>
      <c r="L29" s="156" t="n">
        <f aca="false">L28*$D28</f>
        <v>0</v>
      </c>
      <c r="M29" s="19"/>
      <c r="N29" s="114" t="n">
        <f aca="false">SUM(G29:L29)</f>
        <v>7220.40596105</v>
      </c>
      <c r="O29" s="157" t="n">
        <f aca="false">N29=D28</f>
        <v>1</v>
      </c>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4.4" hidden="false" customHeight="false" outlineLevel="0" collapsed="false">
      <c r="A30" s="141"/>
      <c r="B30" s="165" t="n">
        <v>11</v>
      </c>
      <c r="C30" s="158" t="str">
        <f aca="false">VLOOKUP($B30,01_SINTETICO!A:M,3,0)</f>
        <v>PEITORIS , SOLEIRAS E RODAPÉS</v>
      </c>
      <c r="D30" s="144" t="n">
        <f aca="false">VLOOKUP($B30,01_SINTETICO!A:M,13,0)</f>
        <v>2643.0380691</v>
      </c>
      <c r="E30" s="145" t="n">
        <f aca="false">D30/$D$47</f>
        <v>0.00650306968174748</v>
      </c>
      <c r="F30" s="146" t="s">
        <v>434</v>
      </c>
      <c r="G30" s="167"/>
      <c r="H30" s="160"/>
      <c r="I30" s="161"/>
      <c r="J30" s="169" t="n">
        <v>0.2</v>
      </c>
      <c r="K30" s="169" t="n">
        <v>0.4</v>
      </c>
      <c r="L30" s="174" t="n">
        <v>0.4</v>
      </c>
      <c r="M30" s="19"/>
      <c r="N30" s="148" t="n">
        <f aca="false">SUM(G30:L30)</f>
        <v>1</v>
      </c>
      <c r="O30" s="149" t="n">
        <f aca="false">N30=1</f>
        <v>1</v>
      </c>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4.4" hidden="false" customHeight="false" outlineLevel="0" collapsed="false">
      <c r="A31" s="141"/>
      <c r="B31" s="166"/>
      <c r="C31" s="163"/>
      <c r="D31" s="152"/>
      <c r="E31" s="152"/>
      <c r="F31" s="153" t="s">
        <v>436</v>
      </c>
      <c r="G31" s="154" t="n">
        <f aca="false">G30*$D30</f>
        <v>0</v>
      </c>
      <c r="H31" s="155" t="n">
        <f aca="false">H30*$D30</f>
        <v>0</v>
      </c>
      <c r="I31" s="171"/>
      <c r="J31" s="156" t="n">
        <f aca="false">J30*$D30</f>
        <v>528.60761382</v>
      </c>
      <c r="K31" s="156" t="n">
        <f aca="false">K30*$D30</f>
        <v>1057.21522764</v>
      </c>
      <c r="L31" s="156" t="n">
        <f aca="false">L30*$D30</f>
        <v>1057.21522764</v>
      </c>
      <c r="M31" s="19"/>
      <c r="N31" s="114" t="n">
        <f aca="false">SUM(G31:L31)</f>
        <v>2643.0380691</v>
      </c>
      <c r="O31" s="157" t="n">
        <f aca="false">N31=D30</f>
        <v>1</v>
      </c>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4.4" hidden="false" customHeight="false" outlineLevel="0" collapsed="false">
      <c r="A32" s="141"/>
      <c r="B32" s="165" t="n">
        <v>12</v>
      </c>
      <c r="C32" s="158" t="str">
        <f aca="false">VLOOKUP($B32,01_SINTETICO!A:M,3,0)</f>
        <v>ESQUADRIAS</v>
      </c>
      <c r="D32" s="144" t="n">
        <f aca="false">VLOOKUP($B32,01_SINTETICO!A:M,13,0)</f>
        <v>20736.85744945</v>
      </c>
      <c r="E32" s="145" t="n">
        <f aca="false">D32/$D$47</f>
        <v>0.0510220532011321</v>
      </c>
      <c r="F32" s="146" t="s">
        <v>434</v>
      </c>
      <c r="G32" s="167"/>
      <c r="H32" s="160"/>
      <c r="I32" s="161"/>
      <c r="J32" s="161"/>
      <c r="K32" s="174" t="n">
        <v>0.5</v>
      </c>
      <c r="L32" s="174" t="n">
        <v>0.5</v>
      </c>
      <c r="M32" s="19"/>
      <c r="N32" s="148" t="n">
        <f aca="false">SUM(G32:L32)</f>
        <v>1</v>
      </c>
      <c r="O32" s="149" t="n">
        <f aca="false">N32=1</f>
        <v>1</v>
      </c>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4.4" hidden="false" customHeight="false" outlineLevel="0" collapsed="false">
      <c r="A33" s="141"/>
      <c r="B33" s="166"/>
      <c r="C33" s="163"/>
      <c r="D33" s="152"/>
      <c r="E33" s="152"/>
      <c r="F33" s="153" t="s">
        <v>436</v>
      </c>
      <c r="G33" s="154" t="n">
        <f aca="false">G32*$D32</f>
        <v>0</v>
      </c>
      <c r="H33" s="155" t="n">
        <f aca="false">H32*$D32</f>
        <v>0</v>
      </c>
      <c r="I33" s="171"/>
      <c r="J33" s="171"/>
      <c r="K33" s="156" t="n">
        <f aca="false">K32*$D32</f>
        <v>10368.428724725</v>
      </c>
      <c r="L33" s="156" t="n">
        <f aca="false">L32*$D32</f>
        <v>10368.428724725</v>
      </c>
      <c r="M33" s="19"/>
      <c r="N33" s="114" t="n">
        <f aca="false">SUM(G33:L33)</f>
        <v>20736.85744945</v>
      </c>
      <c r="O33" s="157" t="n">
        <f aca="false">N33=D32</f>
        <v>1</v>
      </c>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4.4" hidden="false" customHeight="false" outlineLevel="0" collapsed="false">
      <c r="A34" s="141"/>
      <c r="B34" s="165" t="n">
        <v>13</v>
      </c>
      <c r="C34" s="158" t="str">
        <f aca="false">VLOOKUP($B34,01_SINTETICO!A:M,3,0)</f>
        <v>PINTURA</v>
      </c>
      <c r="D34" s="144" t="n">
        <f aca="false">VLOOKUP($B34,01_SINTETICO!A:M,13,0)</f>
        <v>38492.25191473</v>
      </c>
      <c r="E34" s="145" t="n">
        <f aca="false">D34/$D$47</f>
        <v>0.0947083582848675</v>
      </c>
      <c r="F34" s="146" t="s">
        <v>434</v>
      </c>
      <c r="G34" s="167"/>
      <c r="H34" s="160"/>
      <c r="I34" s="161"/>
      <c r="J34" s="161"/>
      <c r="K34" s="174" t="n">
        <v>0.5</v>
      </c>
      <c r="L34" s="174" t="n">
        <v>0.5</v>
      </c>
      <c r="M34" s="19"/>
      <c r="N34" s="148" t="n">
        <f aca="false">SUM(G34:L34)</f>
        <v>1</v>
      </c>
      <c r="O34" s="149" t="n">
        <f aca="false">N34=1</f>
        <v>1</v>
      </c>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4" hidden="false" customHeight="false" outlineLevel="0" collapsed="false">
      <c r="A35" s="141"/>
      <c r="B35" s="166"/>
      <c r="C35" s="163"/>
      <c r="D35" s="152"/>
      <c r="E35" s="152"/>
      <c r="F35" s="153" t="s">
        <v>436</v>
      </c>
      <c r="G35" s="154" t="n">
        <f aca="false">G34*$D34</f>
        <v>0</v>
      </c>
      <c r="H35" s="155" t="n">
        <f aca="false">H34*$D34</f>
        <v>0</v>
      </c>
      <c r="I35" s="171"/>
      <c r="J35" s="171"/>
      <c r="K35" s="156" t="n">
        <f aca="false">K34*$D34</f>
        <v>19246.125957365</v>
      </c>
      <c r="L35" s="156" t="n">
        <f aca="false">L34*$D34</f>
        <v>19246.125957365</v>
      </c>
      <c r="M35" s="19"/>
      <c r="N35" s="114" t="n">
        <f aca="false">SUM(G35:L35)</f>
        <v>38492.25191473</v>
      </c>
      <c r="O35" s="157" t="n">
        <f aca="false">N35=D34</f>
        <v>1</v>
      </c>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4" hidden="false" customHeight="false" outlineLevel="0" collapsed="false">
      <c r="A36" s="141"/>
      <c r="B36" s="165" t="n">
        <v>14</v>
      </c>
      <c r="C36" s="158" t="str">
        <f aca="false">VLOOKUP($B36,01_SINTETICO!A:M,3,0)</f>
        <v>INSTALAÇÕES ÁGUA PLUVIAL  E ISOLAMENTO TUBULAÇÃO DE GÁS</v>
      </c>
      <c r="D36" s="144" t="n">
        <f aca="false">VLOOKUP($B36,01_SINTETICO!A:M,13,0)</f>
        <v>4412.240737</v>
      </c>
      <c r="E36" s="145" t="n">
        <f aca="false">D36/$D$47</f>
        <v>0.0108561088471671</v>
      </c>
      <c r="F36" s="146" t="s">
        <v>434</v>
      </c>
      <c r="G36" s="167"/>
      <c r="H36" s="160"/>
      <c r="I36" s="161"/>
      <c r="J36" s="161"/>
      <c r="K36" s="169" t="n">
        <v>1</v>
      </c>
      <c r="L36" s="162"/>
      <c r="M36" s="19"/>
      <c r="N36" s="148" t="n">
        <f aca="false">SUM(G36:L36)</f>
        <v>1</v>
      </c>
      <c r="O36" s="149" t="n">
        <f aca="false">N36=1</f>
        <v>1</v>
      </c>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4" hidden="false" customHeight="false" outlineLevel="0" collapsed="false">
      <c r="A37" s="141"/>
      <c r="B37" s="166"/>
      <c r="C37" s="163"/>
      <c r="D37" s="152"/>
      <c r="E37" s="152"/>
      <c r="F37" s="153" t="s">
        <v>436</v>
      </c>
      <c r="G37" s="154" t="n">
        <f aca="false">G36*$D36</f>
        <v>0</v>
      </c>
      <c r="H37" s="155" t="n">
        <f aca="false">H36*$D36</f>
        <v>0</v>
      </c>
      <c r="I37" s="171"/>
      <c r="J37" s="171"/>
      <c r="K37" s="171" t="n">
        <f aca="false">K36*D36</f>
        <v>4412.240737</v>
      </c>
      <c r="L37" s="156" t="n">
        <f aca="false">L36*$D36</f>
        <v>0</v>
      </c>
      <c r="M37" s="19"/>
      <c r="N37" s="114" t="n">
        <f aca="false">SUM(G37:L37)</f>
        <v>4412.240737</v>
      </c>
      <c r="O37" s="157" t="n">
        <f aca="false">N37=D36</f>
        <v>1</v>
      </c>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4.4" hidden="false" customHeight="false" outlineLevel="0" collapsed="false">
      <c r="A38" s="141"/>
      <c r="B38" s="165" t="n">
        <v>15</v>
      </c>
      <c r="C38" s="158" t="str">
        <f aca="false">VLOOKUP($B38,01_SINTETICO!A:M,3,0)</f>
        <v>INSTALAÇÕES ELÉTRICAS E INTERVENÇÕES CIVIS</v>
      </c>
      <c r="D38" s="144" t="n">
        <f aca="false">VLOOKUP($B38,01_SINTETICO!A:M,13,0)</f>
        <v>18384.3146285</v>
      </c>
      <c r="E38" s="145" t="n">
        <f aca="false">D38/$D$47</f>
        <v>0.0452337332852021</v>
      </c>
      <c r="F38" s="146" t="s">
        <v>434</v>
      </c>
      <c r="G38" s="167"/>
      <c r="H38" s="168" t="n">
        <v>0.2</v>
      </c>
      <c r="I38" s="168" t="n">
        <v>0.2</v>
      </c>
      <c r="J38" s="168" t="n">
        <v>0.2</v>
      </c>
      <c r="K38" s="168" t="n">
        <v>0.2</v>
      </c>
      <c r="L38" s="174" t="n">
        <v>0.2</v>
      </c>
      <c r="M38" s="19"/>
      <c r="N38" s="148" t="n">
        <f aca="false">SUM(G38:L38)</f>
        <v>1</v>
      </c>
      <c r="O38" s="149" t="n">
        <f aca="false">N38=1</f>
        <v>1</v>
      </c>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4.4" hidden="false" customHeight="false" outlineLevel="0" collapsed="false">
      <c r="A39" s="141"/>
      <c r="B39" s="166"/>
      <c r="C39" s="163"/>
      <c r="D39" s="152"/>
      <c r="E39" s="152"/>
      <c r="F39" s="153" t="s">
        <v>436</v>
      </c>
      <c r="G39" s="154" t="n">
        <f aca="false">G38*$D38</f>
        <v>0</v>
      </c>
      <c r="H39" s="155" t="n">
        <f aca="false">H38*$D38</f>
        <v>3676.8629257</v>
      </c>
      <c r="I39" s="155" t="n">
        <f aca="false">I38*$D38</f>
        <v>3676.8629257</v>
      </c>
      <c r="J39" s="155" t="n">
        <f aca="false">J38*$D38</f>
        <v>3676.8629257</v>
      </c>
      <c r="K39" s="155" t="n">
        <f aca="false">K38*$D38</f>
        <v>3676.8629257</v>
      </c>
      <c r="L39" s="156" t="n">
        <f aca="false">L38*$D38</f>
        <v>3676.8629257</v>
      </c>
      <c r="M39" s="19"/>
      <c r="N39" s="114" t="n">
        <f aca="false">SUM(G39:L39)</f>
        <v>18384.3146285</v>
      </c>
      <c r="O39" s="157" t="n">
        <f aca="false">N39=D38</f>
        <v>1</v>
      </c>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4.4" hidden="false" customHeight="false" outlineLevel="0" collapsed="false">
      <c r="A40" s="141"/>
      <c r="B40" s="165" t="n">
        <v>16</v>
      </c>
      <c r="C40" s="158" t="str">
        <f aca="false">VLOOKUP($B40,01_SINTETICO!A:M,3,0)</f>
        <v>INSTALAÇÕES DE COMBATE A INCÊNDIO</v>
      </c>
      <c r="D40" s="144" t="n">
        <f aca="false">VLOOKUP($B40,01_SINTETICO!A:M,13,0)</f>
        <v>2681.002658</v>
      </c>
      <c r="E40" s="145" t="n">
        <f aca="false">D40/$D$47</f>
        <v>0.00659647975023721</v>
      </c>
      <c r="F40" s="146" t="s">
        <v>434</v>
      </c>
      <c r="G40" s="167"/>
      <c r="H40" s="160"/>
      <c r="I40" s="161"/>
      <c r="J40" s="161"/>
      <c r="K40" s="161"/>
      <c r="L40" s="174" t="n">
        <v>1</v>
      </c>
      <c r="M40" s="19"/>
      <c r="N40" s="148" t="n">
        <f aca="false">SUM(G40:L40)</f>
        <v>1</v>
      </c>
      <c r="O40" s="149" t="n">
        <f aca="false">N40=1</f>
        <v>1</v>
      </c>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4" hidden="false" customHeight="false" outlineLevel="0" collapsed="false">
      <c r="A41" s="141"/>
      <c r="B41" s="166"/>
      <c r="C41" s="163"/>
      <c r="D41" s="152"/>
      <c r="E41" s="152"/>
      <c r="F41" s="153" t="s">
        <v>436</v>
      </c>
      <c r="G41" s="154" t="n">
        <f aca="false">G40*$D40</f>
        <v>0</v>
      </c>
      <c r="H41" s="155" t="n">
        <f aca="false">H40*$D40</f>
        <v>0</v>
      </c>
      <c r="I41" s="171"/>
      <c r="J41" s="171"/>
      <c r="K41" s="171"/>
      <c r="L41" s="156" t="n">
        <f aca="false">L40*$D40</f>
        <v>2681.002658</v>
      </c>
      <c r="M41" s="19"/>
      <c r="N41" s="114" t="n">
        <f aca="false">SUM(G41:L41)</f>
        <v>2681.002658</v>
      </c>
      <c r="O41" s="157" t="n">
        <f aca="false">N41=D40</f>
        <v>1</v>
      </c>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4" hidden="false" customHeight="false" outlineLevel="0" collapsed="false">
      <c r="A42" s="141"/>
      <c r="B42" s="165" t="n">
        <v>17</v>
      </c>
      <c r="C42" s="158" t="str">
        <f aca="false">VLOOKUP($B42,01_SINTETICO!A:M,3,0)</f>
        <v>COMUNICAÇÃO VISUAL E ACESSIBILIDADE</v>
      </c>
      <c r="D42" s="144" t="n">
        <f aca="false">VLOOKUP($B42,01_SINTETICO!A:M,13,0)</f>
        <v>2755.41912</v>
      </c>
      <c r="E42" s="145" t="n">
        <f aca="false">D42/$D$47</f>
        <v>0.00677957792181213</v>
      </c>
      <c r="F42" s="146" t="s">
        <v>434</v>
      </c>
      <c r="G42" s="167"/>
      <c r="H42" s="160"/>
      <c r="I42" s="161"/>
      <c r="J42" s="161"/>
      <c r="K42" s="161"/>
      <c r="L42" s="174" t="n">
        <v>1</v>
      </c>
      <c r="M42" s="19"/>
      <c r="N42" s="148" t="n">
        <f aca="false">SUM(G42:L42)</f>
        <v>1</v>
      </c>
      <c r="O42" s="149" t="n">
        <f aca="false">N42=1</f>
        <v>1</v>
      </c>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4" hidden="false" customHeight="false" outlineLevel="0" collapsed="false">
      <c r="A43" s="141"/>
      <c r="B43" s="166"/>
      <c r="C43" s="163"/>
      <c r="D43" s="152"/>
      <c r="E43" s="152"/>
      <c r="F43" s="153" t="s">
        <v>436</v>
      </c>
      <c r="G43" s="154" t="n">
        <f aca="false">G42*$D42</f>
        <v>0</v>
      </c>
      <c r="H43" s="155" t="n">
        <f aca="false">H42*$D42</f>
        <v>0</v>
      </c>
      <c r="I43" s="171"/>
      <c r="J43" s="171"/>
      <c r="K43" s="171"/>
      <c r="L43" s="156" t="n">
        <f aca="false">L42*$D42</f>
        <v>2755.41912</v>
      </c>
      <c r="M43" s="19"/>
      <c r="N43" s="114" t="n">
        <f aca="false">SUM(G43:L43)</f>
        <v>2755.41912</v>
      </c>
      <c r="O43" s="157" t="n">
        <f aca="false">N43=D42</f>
        <v>1</v>
      </c>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4" hidden="false" customHeight="false" outlineLevel="0" collapsed="false">
      <c r="A44" s="141"/>
      <c r="B44" s="165" t="n">
        <v>18</v>
      </c>
      <c r="C44" s="158" t="str">
        <f aca="false">VLOOKUP($B44,01_SINTETICO!A:M,3,0)</f>
        <v>SERVIÇOS FINAIS</v>
      </c>
      <c r="D44" s="144" t="n">
        <f aca="false">VLOOKUP($B44,01_SINTETICO!A:M,13,0)</f>
        <v>2446.655744</v>
      </c>
      <c r="E44" s="145" t="n">
        <f aca="false">D44/$D$47</f>
        <v>0.00601988029476156</v>
      </c>
      <c r="F44" s="146" t="s">
        <v>434</v>
      </c>
      <c r="G44" s="167"/>
      <c r="H44" s="160"/>
      <c r="I44" s="161"/>
      <c r="J44" s="161"/>
      <c r="K44" s="161"/>
      <c r="L44" s="174" t="n">
        <v>1</v>
      </c>
      <c r="M44" s="19"/>
      <c r="N44" s="148" t="n">
        <f aca="false">SUM(G44:L44)</f>
        <v>1</v>
      </c>
      <c r="O44" s="149" t="n">
        <f aca="false">N44=1</f>
        <v>1</v>
      </c>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4" hidden="false" customHeight="false" outlineLevel="0" collapsed="false">
      <c r="A45" s="141"/>
      <c r="B45" s="166"/>
      <c r="C45" s="163"/>
      <c r="D45" s="152"/>
      <c r="E45" s="152"/>
      <c r="F45" s="153" t="s">
        <v>436</v>
      </c>
      <c r="G45" s="154" t="n">
        <f aca="false">G44*$D44</f>
        <v>0</v>
      </c>
      <c r="H45" s="155" t="n">
        <f aca="false">H44*$D44</f>
        <v>0</v>
      </c>
      <c r="I45" s="171"/>
      <c r="J45" s="171"/>
      <c r="K45" s="171"/>
      <c r="L45" s="156" t="n">
        <f aca="false">L44*$D44</f>
        <v>2446.655744</v>
      </c>
      <c r="M45" s="19"/>
      <c r="N45" s="114" t="n">
        <f aca="false">SUM(G45:L45)</f>
        <v>2446.655744</v>
      </c>
      <c r="O45" s="157" t="n">
        <f aca="false">N45=D44</f>
        <v>1</v>
      </c>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s="175" customFormat="true" ht="14.4" hidden="false" customHeight="false" outlineLevel="0" collapsed="false">
      <c r="B46" s="176"/>
      <c r="D46" s="111"/>
      <c r="E46" s="111"/>
      <c r="F46" s="177"/>
      <c r="G46" s="178"/>
      <c r="H46" s="178"/>
      <c r="I46" s="178"/>
      <c r="J46" s="178"/>
      <c r="K46" s="178"/>
      <c r="L46" s="178"/>
      <c r="M46" s="179"/>
      <c r="N46" s="114"/>
      <c r="O46" s="157"/>
    </row>
    <row r="47" s="141" customFormat="true" ht="14.4" hidden="false" customHeight="false" outlineLevel="0" collapsed="false">
      <c r="B47" s="180" t="s">
        <v>437</v>
      </c>
      <c r="C47" s="180"/>
      <c r="D47" s="181" t="n">
        <f aca="false">SUM(D10:D45)</f>
        <v>406429.30161403</v>
      </c>
      <c r="E47" s="182" t="n">
        <f aca="false">SUBTOTAL(9,E10:E45)</f>
        <v>1</v>
      </c>
      <c r="F47" s="183" t="s">
        <v>434</v>
      </c>
      <c r="G47" s="184" t="n">
        <f aca="false">G48/$D$47</f>
        <v>0.126890710969264</v>
      </c>
      <c r="H47" s="184" t="n">
        <f aca="false">H48/$D$47</f>
        <v>0.138506322132862</v>
      </c>
      <c r="I47" s="184" t="n">
        <f aca="false">I48/$D$47</f>
        <v>0.139524849260718</v>
      </c>
      <c r="J47" s="184" t="n">
        <f aca="false">J48/$D$47</f>
        <v>0.164443896985332</v>
      </c>
      <c r="K47" s="184" t="n">
        <f aca="false">K48/$D$47</f>
        <v>0.263460508789554</v>
      </c>
      <c r="L47" s="184" t="n">
        <f aca="false">L48/$D$47</f>
        <v>0.167173711862271</v>
      </c>
      <c r="M47" s="19"/>
      <c r="N47" s="185" t="n">
        <f aca="false">SUM(G47:L47)</f>
        <v>1</v>
      </c>
      <c r="O47" s="157" t="n">
        <f aca="false">N47=1</f>
        <v>1</v>
      </c>
    </row>
    <row r="48" customFormat="false" ht="13.8" hidden="false" customHeight="false" outlineLevel="0" collapsed="false">
      <c r="A48" s="141"/>
      <c r="B48" s="186"/>
      <c r="C48" s="187"/>
      <c r="D48" s="188"/>
      <c r="E48" s="189"/>
      <c r="F48" s="190" t="s">
        <v>436</v>
      </c>
      <c r="G48" s="191" t="n">
        <f aca="false">G11+G13+G15+G17+G19+G21+G23+G25+G27+G29+G31+G33+G35+G37+G39+G41+G43+G45</f>
        <v>51572.1030405457</v>
      </c>
      <c r="H48" s="191" t="n">
        <f aca="false">H11+H13+H15+H17+H19+H21+H23+H25+H27+H29+H31+H33+H35+H37+H39+H41+H43+H45</f>
        <v>56293.0277735868</v>
      </c>
      <c r="I48" s="191" t="n">
        <f aca="false">I11+I13+I15+I17+I19+I21+I23+I25+I27+I29+I31+I33+I35+I37+I39+I41+I43+I45</f>
        <v>56706.9870428366</v>
      </c>
      <c r="J48" s="191" t="n">
        <f aca="false">J11+J13+J15+J17+J19+J21+J23+J25+J27+J29+J31+J33+J35+J37+J39+J41+J43+J45</f>
        <v>66834.8182064378</v>
      </c>
      <c r="K48" s="191" t="n">
        <f aca="false">K11+K13+K15+K17+K19+K21+K23+K25+K27+K29+K31+K33+K35+K37+K39+K41+K43+K45</f>
        <v>107078.070590216</v>
      </c>
      <c r="L48" s="191" t="n">
        <f aca="false">L11+L13+L15+L17+L19+L21+L23+L25+L27+L29+L31+L33+L35+L37+L39+L41+L43+L45</f>
        <v>67944.2949604077</v>
      </c>
      <c r="M48" s="192"/>
      <c r="N48" s="193" t="n">
        <f aca="false">SUM(G48:L48)</f>
        <v>406429.30161403</v>
      </c>
      <c r="O48" s="194" t="n">
        <f aca="false">N48=D47</f>
        <v>1</v>
      </c>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s="195" customFormat="true" ht="13.8" hidden="false" customHeight="false" outlineLevel="0" collapsed="false">
      <c r="B49" s="196"/>
      <c r="C49" s="196"/>
      <c r="D49" s="114"/>
      <c r="E49" s="114"/>
      <c r="F49" s="197"/>
      <c r="G49" s="198"/>
      <c r="H49" s="198"/>
      <c r="I49" s="198"/>
      <c r="J49" s="198"/>
      <c r="K49" s="198"/>
      <c r="L49" s="198"/>
      <c r="M49" s="199"/>
      <c r="N49" s="114"/>
      <c r="O49" s="157"/>
      <c r="P49" s="200"/>
    </row>
    <row r="50" s="201" customFormat="true" ht="13.8" hidden="false" customHeight="false" outlineLevel="0" collapsed="false">
      <c r="B50" s="180" t="s">
        <v>438</v>
      </c>
      <c r="C50" s="180"/>
      <c r="D50" s="181"/>
      <c r="E50" s="182"/>
      <c r="F50" s="183" t="s">
        <v>439</v>
      </c>
      <c r="G50" s="184" t="n">
        <f aca="false">G47</f>
        <v>0.126890710969264</v>
      </c>
      <c r="H50" s="184" t="n">
        <f aca="false">G47+H47</f>
        <v>0.265397033102126</v>
      </c>
      <c r="I50" s="184" t="n">
        <f aca="false">H47+I47</f>
        <v>0.27803117139358</v>
      </c>
      <c r="J50" s="184" t="n">
        <f aca="false">I47+J47</f>
        <v>0.30396874624605</v>
      </c>
      <c r="K50" s="184" t="n">
        <f aca="false">J47+K47</f>
        <v>0.427904405774886</v>
      </c>
      <c r="L50" s="184" t="n">
        <f aca="false">K47+L47</f>
        <v>0.430634220651825</v>
      </c>
      <c r="M50" s="198"/>
      <c r="N50" s="198"/>
      <c r="O50" s="194"/>
      <c r="P50" s="200"/>
    </row>
    <row r="51" s="202" customFormat="true" ht="13.8" hidden="false" customHeight="false" outlineLevel="0" collapsed="false">
      <c r="B51" s="186"/>
      <c r="C51" s="187"/>
      <c r="D51" s="188"/>
      <c r="E51" s="189"/>
      <c r="F51" s="190" t="s">
        <v>436</v>
      </c>
      <c r="G51" s="191" t="n">
        <f aca="false">G48</f>
        <v>51572.1030405457</v>
      </c>
      <c r="H51" s="203" t="n">
        <f aca="false">H48+G51</f>
        <v>107865.130814133</v>
      </c>
      <c r="I51" s="203" t="n">
        <f aca="false">I48+H51</f>
        <v>164572.117856969</v>
      </c>
      <c r="J51" s="203" t="n">
        <f aca="false">J48+I51</f>
        <v>231406.936063407</v>
      </c>
      <c r="K51" s="203" t="n">
        <f aca="false">K48+J51</f>
        <v>338485.006653622</v>
      </c>
      <c r="L51" s="203" t="n">
        <f aca="false">L48+K51</f>
        <v>406429.30161403</v>
      </c>
      <c r="M51" s="198"/>
      <c r="N51" s="198"/>
      <c r="O51" s="194"/>
      <c r="P51" s="200"/>
    </row>
    <row r="52" s="201" customFormat="true" ht="13.8" hidden="false" customHeight="false" outlineLevel="0" collapsed="false">
      <c r="B52" s="204"/>
      <c r="C52" s="204"/>
      <c r="D52" s="111"/>
      <c r="E52" s="111"/>
      <c r="M52" s="198"/>
      <c r="N52" s="198"/>
      <c r="O52" s="194"/>
      <c r="P52" s="200"/>
    </row>
    <row r="53" customFormat="false" ht="13.8" hidden="false" customHeight="false" outlineLevel="0" collapsed="false">
      <c r="A53" s="201"/>
      <c r="B53" s="130"/>
      <c r="C53" s="130"/>
      <c r="D53" s="123"/>
      <c r="E53" s="205"/>
      <c r="F53" s="206"/>
      <c r="G53" s="207"/>
      <c r="H53" s="207"/>
      <c r="I53" s="207"/>
      <c r="J53" s="207"/>
      <c r="K53" s="207"/>
      <c r="L53" s="207"/>
      <c r="M53" s="199"/>
      <c r="N53" s="194"/>
      <c r="O53" s="194"/>
      <c r="P53" s="200"/>
    </row>
    <row r="54" customFormat="false" ht="13.8" hidden="false" customHeight="false" outlineLevel="0" collapsed="false">
      <c r="A54" s="201"/>
      <c r="B54" s="208"/>
      <c r="C54" s="208"/>
      <c r="D54" s="208"/>
      <c r="E54" s="208"/>
      <c r="F54" s="208"/>
      <c r="G54" s="208"/>
      <c r="H54" s="208"/>
      <c r="I54" s="208"/>
      <c r="J54" s="208"/>
      <c r="K54" s="208"/>
      <c r="L54" s="208"/>
      <c r="M54" s="113"/>
      <c r="N54" s="114"/>
      <c r="O54" s="157"/>
      <c r="P54" s="200"/>
    </row>
    <row r="55" customFormat="false" ht="13.8" hidden="false" customHeight="false" outlineLevel="0" collapsed="false">
      <c r="A55" s="208"/>
      <c r="B55" s="208"/>
      <c r="C55" s="208"/>
      <c r="D55" s="208"/>
      <c r="E55" s="208"/>
      <c r="F55" s="208"/>
      <c r="G55" s="208"/>
      <c r="H55" s="208"/>
      <c r="I55" s="208"/>
      <c r="J55" s="208"/>
      <c r="K55" s="208"/>
      <c r="L55" s="208"/>
      <c r="M55" s="209"/>
      <c r="N55" s="209"/>
      <c r="O55" s="210"/>
      <c r="P55" s="208"/>
    </row>
    <row r="56" customFormat="false" ht="13.2" hidden="false" customHeight="false" outlineLevel="0" collapsed="false">
      <c r="A56" s="208"/>
      <c r="B56" s="208"/>
      <c r="C56" s="208"/>
      <c r="D56" s="208"/>
      <c r="E56" s="208"/>
      <c r="F56" s="208"/>
      <c r="G56" s="208"/>
      <c r="H56" s="208"/>
      <c r="I56" s="208"/>
      <c r="J56" s="208"/>
      <c r="K56" s="208"/>
      <c r="L56" s="208"/>
      <c r="M56" s="208"/>
      <c r="N56" s="210"/>
      <c r="O56" s="210"/>
      <c r="P56" s="208"/>
    </row>
    <row r="57" customFormat="false" ht="13.2" hidden="false" customHeight="false" outlineLevel="0" collapsed="false">
      <c r="A57" s="208"/>
      <c r="B57" s="208"/>
      <c r="C57" s="208"/>
      <c r="D57" s="208"/>
      <c r="E57" s="208"/>
      <c r="F57" s="208"/>
      <c r="G57" s="208"/>
      <c r="H57" s="208"/>
      <c r="I57" s="208"/>
      <c r="J57" s="208"/>
      <c r="K57" s="208"/>
      <c r="L57" s="208"/>
      <c r="M57" s="208"/>
      <c r="N57" s="210"/>
      <c r="O57" s="210"/>
      <c r="P57" s="208"/>
    </row>
    <row r="58" customFormat="false" ht="13.2" hidden="false" customHeight="false" outlineLevel="0" collapsed="false">
      <c r="A58" s="208"/>
      <c r="B58" s="208"/>
      <c r="C58" s="208"/>
      <c r="D58" s="208"/>
      <c r="E58" s="208"/>
      <c r="F58" s="208"/>
      <c r="G58" s="208"/>
      <c r="H58" s="208"/>
      <c r="I58" s="208"/>
      <c r="J58" s="208"/>
      <c r="K58" s="208"/>
      <c r="L58" s="208"/>
      <c r="M58" s="208"/>
      <c r="N58" s="210"/>
      <c r="O58" s="210"/>
      <c r="P58" s="208"/>
    </row>
    <row r="59" customFormat="false" ht="13.2" hidden="false" customHeight="false" outlineLevel="0" collapsed="false">
      <c r="A59" s="208"/>
      <c r="B59" s="208"/>
      <c r="C59" s="208"/>
      <c r="D59" s="208"/>
      <c r="E59" s="208"/>
      <c r="F59" s="208"/>
      <c r="G59" s="208"/>
      <c r="H59" s="208"/>
      <c r="I59" s="208"/>
      <c r="J59" s="208"/>
      <c r="K59" s="208"/>
      <c r="L59" s="208"/>
      <c r="M59" s="208"/>
      <c r="N59" s="210"/>
      <c r="O59" s="210"/>
      <c r="P59" s="208"/>
    </row>
    <row r="60" customFormat="false" ht="13.2" hidden="false" customHeight="false" outlineLevel="0" collapsed="false">
      <c r="A60" s="208"/>
      <c r="B60" s="208"/>
      <c r="C60" s="208"/>
      <c r="D60" s="208"/>
      <c r="E60" s="208"/>
      <c r="F60" s="208"/>
      <c r="G60" s="208"/>
      <c r="H60" s="208"/>
      <c r="I60" s="208"/>
      <c r="J60" s="208"/>
      <c r="K60" s="208"/>
      <c r="L60" s="208"/>
      <c r="M60" s="208"/>
      <c r="N60" s="210"/>
      <c r="O60" s="210"/>
      <c r="P60" s="208"/>
    </row>
    <row r="61" customFormat="false" ht="13.2" hidden="false" customHeight="false" outlineLevel="0" collapsed="false">
      <c r="A61" s="208"/>
      <c r="B61" s="208"/>
      <c r="C61" s="208"/>
      <c r="D61" s="208"/>
      <c r="E61" s="208"/>
      <c r="F61" s="208"/>
      <c r="G61" s="208"/>
      <c r="H61" s="208"/>
      <c r="I61" s="208"/>
      <c r="J61" s="208"/>
      <c r="K61" s="208"/>
      <c r="L61" s="208"/>
      <c r="M61" s="208"/>
      <c r="N61" s="210"/>
      <c r="O61" s="210"/>
      <c r="P61" s="208"/>
    </row>
    <row r="62" customFormat="false" ht="13.2" hidden="false" customHeight="false" outlineLevel="0" collapsed="false">
      <c r="A62" s="208"/>
      <c r="B62" s="208"/>
      <c r="C62" s="208"/>
      <c r="D62" s="208"/>
      <c r="E62" s="208"/>
      <c r="F62" s="208"/>
      <c r="G62" s="208"/>
      <c r="H62" s="208"/>
      <c r="I62" s="208"/>
      <c r="J62" s="208"/>
      <c r="K62" s="208"/>
      <c r="L62" s="208"/>
      <c r="M62" s="208"/>
      <c r="N62" s="210"/>
      <c r="O62" s="210"/>
      <c r="P62" s="208"/>
    </row>
    <row r="63" customFormat="false" ht="13.2" hidden="false" customHeight="false" outlineLevel="0" collapsed="false">
      <c r="A63" s="208"/>
      <c r="B63" s="208"/>
      <c r="C63" s="208"/>
      <c r="D63" s="208"/>
      <c r="E63" s="208"/>
      <c r="F63" s="208"/>
      <c r="G63" s="208"/>
      <c r="H63" s="208"/>
      <c r="I63" s="208"/>
      <c r="J63" s="208"/>
      <c r="K63" s="208"/>
      <c r="L63" s="208"/>
      <c r="M63" s="208"/>
      <c r="N63" s="210"/>
      <c r="O63" s="210"/>
      <c r="P63" s="208"/>
    </row>
    <row r="64" customFormat="false" ht="13.2" hidden="false" customHeight="false" outlineLevel="0" collapsed="false">
      <c r="A64" s="208"/>
      <c r="B64" s="208"/>
      <c r="C64" s="208"/>
      <c r="D64" s="208"/>
      <c r="E64" s="208"/>
      <c r="F64" s="208"/>
      <c r="G64" s="208"/>
      <c r="H64" s="208"/>
      <c r="I64" s="208"/>
      <c r="J64" s="208"/>
      <c r="K64" s="208"/>
      <c r="L64" s="208"/>
      <c r="M64" s="208"/>
      <c r="N64" s="210"/>
      <c r="O64" s="210"/>
      <c r="P64" s="208"/>
    </row>
    <row r="65" customFormat="false" ht="13.2" hidden="false" customHeight="false" outlineLevel="0" collapsed="false">
      <c r="A65" s="208"/>
      <c r="B65" s="208"/>
      <c r="C65" s="208"/>
      <c r="D65" s="208"/>
      <c r="E65" s="208"/>
      <c r="F65" s="208"/>
      <c r="G65" s="208"/>
      <c r="H65" s="208"/>
      <c r="I65" s="208"/>
      <c r="J65" s="208"/>
      <c r="K65" s="208"/>
      <c r="L65" s="208"/>
      <c r="M65" s="208"/>
      <c r="N65" s="210"/>
      <c r="O65" s="210"/>
      <c r="P65" s="208"/>
    </row>
    <row r="66" customFormat="false" ht="13.2" hidden="false" customHeight="false" outlineLevel="0" collapsed="false">
      <c r="A66" s="208"/>
      <c r="B66" s="208"/>
      <c r="C66" s="208"/>
      <c r="D66" s="208"/>
      <c r="E66" s="208"/>
      <c r="F66" s="208"/>
      <c r="G66" s="208"/>
      <c r="H66" s="208"/>
      <c r="I66" s="208"/>
      <c r="J66" s="208"/>
      <c r="K66" s="208"/>
      <c r="L66" s="208"/>
      <c r="M66" s="208"/>
      <c r="N66" s="210"/>
      <c r="O66" s="210"/>
      <c r="P66" s="208"/>
    </row>
    <row r="67" customFormat="false" ht="13.2" hidden="false" customHeight="false" outlineLevel="0" collapsed="false">
      <c r="A67" s="208"/>
      <c r="B67" s="208"/>
      <c r="C67" s="208"/>
      <c r="D67" s="208"/>
      <c r="E67" s="208"/>
      <c r="F67" s="208"/>
      <c r="G67" s="208"/>
      <c r="H67" s="208"/>
      <c r="I67" s="208"/>
      <c r="J67" s="208"/>
      <c r="K67" s="208"/>
      <c r="L67" s="208"/>
      <c r="M67" s="208"/>
      <c r="N67" s="210"/>
      <c r="O67" s="210"/>
      <c r="P67" s="208"/>
    </row>
    <row r="68" customFormat="false" ht="13.2" hidden="false" customHeight="false" outlineLevel="0" collapsed="false">
      <c r="A68" s="208"/>
      <c r="B68" s="208"/>
      <c r="C68" s="208"/>
      <c r="D68" s="208"/>
      <c r="E68" s="208"/>
      <c r="F68" s="208"/>
      <c r="G68" s="208"/>
      <c r="H68" s="208"/>
      <c r="I68" s="208"/>
      <c r="J68" s="208"/>
      <c r="K68" s="208"/>
      <c r="L68" s="208"/>
      <c r="M68" s="208"/>
      <c r="N68" s="210"/>
      <c r="O68" s="210"/>
      <c r="P68" s="208"/>
    </row>
    <row r="69" customFormat="false" ht="13.2" hidden="false" customHeight="false" outlineLevel="0" collapsed="false">
      <c r="A69" s="208"/>
      <c r="B69" s="208"/>
      <c r="C69" s="208"/>
      <c r="D69" s="208"/>
      <c r="E69" s="208"/>
      <c r="F69" s="208"/>
      <c r="G69" s="208"/>
      <c r="H69" s="208"/>
      <c r="I69" s="208"/>
      <c r="J69" s="208"/>
      <c r="K69" s="208"/>
      <c r="L69" s="208"/>
      <c r="M69" s="208"/>
      <c r="N69" s="210"/>
      <c r="O69" s="210"/>
      <c r="P69" s="208"/>
    </row>
    <row r="70" customFormat="false" ht="13.2" hidden="false" customHeight="false" outlineLevel="0" collapsed="false">
      <c r="A70" s="208"/>
      <c r="B70" s="208"/>
      <c r="C70" s="208"/>
      <c r="D70" s="208"/>
      <c r="E70" s="208"/>
      <c r="F70" s="208"/>
      <c r="G70" s="208"/>
      <c r="H70" s="208"/>
      <c r="I70" s="208"/>
      <c r="J70" s="208"/>
      <c r="K70" s="208"/>
      <c r="L70" s="208"/>
      <c r="M70" s="208"/>
      <c r="N70" s="210"/>
      <c r="O70" s="210"/>
      <c r="P70" s="208"/>
    </row>
    <row r="71" customFormat="false" ht="13.2" hidden="false" customHeight="false" outlineLevel="0" collapsed="false">
      <c r="A71" s="208"/>
      <c r="B71" s="208"/>
      <c r="C71" s="208"/>
      <c r="D71" s="208"/>
      <c r="E71" s="208"/>
      <c r="F71" s="208"/>
      <c r="G71" s="208"/>
      <c r="H71" s="208"/>
      <c r="I71" s="208"/>
      <c r="J71" s="208"/>
      <c r="K71" s="208"/>
      <c r="L71" s="208"/>
      <c r="M71" s="208"/>
      <c r="N71" s="210"/>
      <c r="O71" s="210"/>
      <c r="P71" s="208"/>
    </row>
    <row r="72" customFormat="false" ht="13.2" hidden="false" customHeight="false" outlineLevel="0" collapsed="false">
      <c r="A72" s="208"/>
      <c r="B72" s="208"/>
      <c r="C72" s="208"/>
      <c r="D72" s="208"/>
      <c r="E72" s="208"/>
      <c r="F72" s="208"/>
      <c r="G72" s="208"/>
      <c r="H72" s="208"/>
      <c r="I72" s="208"/>
      <c r="J72" s="208"/>
      <c r="K72" s="208"/>
      <c r="L72" s="208"/>
      <c r="M72" s="208"/>
      <c r="N72" s="210"/>
      <c r="O72" s="210"/>
      <c r="P72" s="208"/>
    </row>
    <row r="73" customFormat="false" ht="13.2" hidden="false" customHeight="false" outlineLevel="0" collapsed="false">
      <c r="A73" s="208"/>
      <c r="B73" s="208"/>
      <c r="C73" s="208"/>
      <c r="D73" s="208"/>
      <c r="E73" s="208"/>
      <c r="F73" s="208"/>
      <c r="G73" s="208"/>
      <c r="H73" s="208"/>
      <c r="I73" s="208"/>
      <c r="J73" s="208"/>
      <c r="K73" s="208"/>
      <c r="L73" s="208"/>
      <c r="M73" s="208"/>
      <c r="N73" s="210"/>
      <c r="O73" s="210"/>
      <c r="P73" s="208"/>
    </row>
    <row r="74" customFormat="false" ht="13.2" hidden="false" customHeight="false" outlineLevel="0" collapsed="false">
      <c r="A74" s="208"/>
      <c r="B74" s="208"/>
      <c r="C74" s="208"/>
      <c r="D74" s="208"/>
      <c r="E74" s="208"/>
      <c r="F74" s="208"/>
      <c r="G74" s="208"/>
      <c r="H74" s="208"/>
      <c r="I74" s="208"/>
      <c r="J74" s="208"/>
      <c r="K74" s="208"/>
      <c r="L74" s="208"/>
      <c r="M74" s="208"/>
      <c r="N74" s="210"/>
      <c r="O74" s="210"/>
      <c r="P74" s="208"/>
    </row>
    <row r="75" customFormat="false" ht="13.2" hidden="false" customHeight="false" outlineLevel="0" collapsed="false">
      <c r="A75" s="208"/>
      <c r="B75" s="208"/>
      <c r="C75" s="208"/>
      <c r="D75" s="208"/>
      <c r="E75" s="208"/>
      <c r="F75" s="208"/>
      <c r="G75" s="208"/>
      <c r="H75" s="208"/>
      <c r="I75" s="208"/>
      <c r="J75" s="208"/>
      <c r="K75" s="208"/>
      <c r="L75" s="208"/>
      <c r="M75" s="208"/>
      <c r="N75" s="210"/>
      <c r="O75" s="210"/>
      <c r="P75" s="208"/>
    </row>
    <row r="76" customFormat="false" ht="13.2" hidden="false" customHeight="false" outlineLevel="0" collapsed="false">
      <c r="A76" s="208"/>
      <c r="B76" s="208"/>
      <c r="C76" s="208"/>
      <c r="D76" s="208"/>
      <c r="E76" s="208"/>
      <c r="F76" s="208"/>
      <c r="G76" s="208"/>
      <c r="H76" s="208"/>
      <c r="I76" s="208"/>
      <c r="J76" s="208"/>
      <c r="K76" s="208"/>
      <c r="L76" s="208"/>
      <c r="M76" s="208"/>
      <c r="N76" s="210"/>
      <c r="O76" s="210"/>
      <c r="P76" s="208"/>
    </row>
    <row r="77" customFormat="false" ht="13.2" hidden="false" customHeight="false" outlineLevel="0" collapsed="false">
      <c r="A77" s="208"/>
      <c r="B77" s="208"/>
      <c r="C77" s="208"/>
      <c r="D77" s="208"/>
      <c r="E77" s="208"/>
      <c r="F77" s="208"/>
      <c r="G77" s="208"/>
      <c r="H77" s="208"/>
      <c r="I77" s="208"/>
      <c r="J77" s="208"/>
      <c r="K77" s="208"/>
      <c r="L77" s="208"/>
      <c r="M77" s="208"/>
      <c r="N77" s="210"/>
      <c r="O77" s="210"/>
      <c r="P77" s="208"/>
    </row>
    <row r="78" customFormat="false" ht="13.2" hidden="false" customHeight="false" outlineLevel="0" collapsed="false">
      <c r="A78" s="208"/>
      <c r="B78" s="208"/>
      <c r="C78" s="208"/>
      <c r="D78" s="208"/>
      <c r="E78" s="208"/>
      <c r="F78" s="208"/>
      <c r="G78" s="208"/>
      <c r="H78" s="208"/>
      <c r="I78" s="208"/>
      <c r="J78" s="208"/>
      <c r="K78" s="208"/>
      <c r="L78" s="208"/>
      <c r="M78" s="208"/>
      <c r="N78" s="210"/>
      <c r="O78" s="210"/>
      <c r="P78" s="208"/>
    </row>
    <row r="79" customFormat="false" ht="13.2" hidden="false" customHeight="false" outlineLevel="0" collapsed="false">
      <c r="A79" s="208"/>
      <c r="B79" s="208"/>
      <c r="C79" s="208"/>
      <c r="D79" s="208"/>
      <c r="E79" s="208"/>
      <c r="F79" s="208"/>
      <c r="G79" s="208"/>
      <c r="H79" s="208"/>
      <c r="I79" s="208"/>
      <c r="J79" s="208"/>
      <c r="K79" s="208"/>
      <c r="L79" s="208"/>
      <c r="M79" s="208"/>
      <c r="N79" s="210"/>
      <c r="O79" s="210"/>
      <c r="P79" s="208"/>
    </row>
    <row r="80" customFormat="false" ht="13.2" hidden="false" customHeight="false" outlineLevel="0" collapsed="false">
      <c r="A80" s="208"/>
      <c r="B80" s="208"/>
      <c r="C80" s="208"/>
      <c r="D80" s="208"/>
      <c r="E80" s="208"/>
      <c r="F80" s="208"/>
      <c r="G80" s="208"/>
      <c r="H80" s="208"/>
      <c r="I80" s="208"/>
      <c r="J80" s="208"/>
      <c r="K80" s="208"/>
      <c r="L80" s="208"/>
      <c r="M80" s="208"/>
      <c r="N80" s="210"/>
      <c r="O80" s="210"/>
      <c r="P80" s="208"/>
    </row>
    <row r="81" customFormat="false" ht="13.2" hidden="false" customHeight="false" outlineLevel="0" collapsed="false">
      <c r="A81" s="208"/>
      <c r="B81" s="208"/>
      <c r="C81" s="208"/>
      <c r="D81" s="208"/>
      <c r="E81" s="208"/>
      <c r="F81" s="208"/>
      <c r="G81" s="208"/>
      <c r="H81" s="208"/>
      <c r="I81" s="208"/>
      <c r="J81" s="208"/>
      <c r="K81" s="208"/>
      <c r="L81" s="208"/>
      <c r="M81" s="208"/>
      <c r="N81" s="210"/>
      <c r="O81" s="210"/>
      <c r="P81" s="208"/>
    </row>
    <row r="82" customFormat="false" ht="13.2" hidden="false" customHeight="false" outlineLevel="0" collapsed="false">
      <c r="A82" s="208"/>
      <c r="B82" s="208"/>
      <c r="C82" s="208"/>
      <c r="D82" s="208"/>
      <c r="E82" s="208"/>
      <c r="F82" s="208"/>
      <c r="G82" s="208"/>
      <c r="H82" s="208"/>
      <c r="I82" s="208"/>
      <c r="J82" s="208"/>
      <c r="K82" s="208"/>
      <c r="L82" s="208"/>
      <c r="M82" s="208"/>
      <c r="N82" s="210"/>
      <c r="O82" s="210"/>
      <c r="P82" s="208"/>
    </row>
    <row r="83" customFormat="false" ht="13.2" hidden="false" customHeight="false" outlineLevel="0" collapsed="false">
      <c r="A83" s="208"/>
      <c r="B83" s="208"/>
      <c r="C83" s="208"/>
      <c r="D83" s="208"/>
      <c r="E83" s="208"/>
      <c r="F83" s="208"/>
      <c r="G83" s="208"/>
      <c r="H83" s="208"/>
      <c r="I83" s="208"/>
      <c r="J83" s="208"/>
      <c r="K83" s="208"/>
      <c r="L83" s="208"/>
      <c r="M83" s="208"/>
      <c r="N83" s="210"/>
      <c r="O83" s="210"/>
      <c r="P83" s="208"/>
    </row>
    <row r="84" customFormat="false" ht="13.2" hidden="false" customHeight="false" outlineLevel="0" collapsed="false">
      <c r="A84" s="208"/>
      <c r="B84" s="208"/>
      <c r="C84" s="208"/>
      <c r="D84" s="208"/>
      <c r="E84" s="208"/>
      <c r="F84" s="208"/>
      <c r="G84" s="208"/>
      <c r="H84" s="208"/>
      <c r="I84" s="208"/>
      <c r="J84" s="208"/>
      <c r="K84" s="208"/>
      <c r="L84" s="208"/>
      <c r="M84" s="208"/>
      <c r="N84" s="210"/>
      <c r="O84" s="210"/>
      <c r="P84" s="208"/>
    </row>
    <row r="85" customFormat="false" ht="13.2" hidden="false" customHeight="false" outlineLevel="0" collapsed="false">
      <c r="A85" s="208"/>
      <c r="B85" s="208"/>
      <c r="C85" s="208"/>
      <c r="D85" s="208"/>
      <c r="E85" s="208"/>
      <c r="F85" s="208"/>
      <c r="G85" s="208"/>
      <c r="H85" s="208"/>
      <c r="I85" s="208"/>
      <c r="J85" s="208"/>
      <c r="K85" s="208"/>
      <c r="L85" s="208"/>
      <c r="M85" s="208"/>
      <c r="N85" s="210"/>
      <c r="O85" s="210"/>
      <c r="P85" s="208"/>
    </row>
    <row r="86" customFormat="false" ht="13.2" hidden="false" customHeight="false" outlineLevel="0" collapsed="false">
      <c r="A86" s="208"/>
      <c r="B86" s="208"/>
      <c r="C86" s="208"/>
      <c r="D86" s="208"/>
      <c r="E86" s="208"/>
      <c r="F86" s="208"/>
      <c r="G86" s="208"/>
      <c r="H86" s="208"/>
      <c r="I86" s="208"/>
      <c r="J86" s="208"/>
      <c r="K86" s="208"/>
      <c r="L86" s="208"/>
      <c r="M86" s="208"/>
      <c r="N86" s="210"/>
      <c r="O86" s="210"/>
      <c r="P86" s="208"/>
    </row>
    <row r="87" customFormat="false" ht="13.2" hidden="false" customHeight="false" outlineLevel="0" collapsed="false">
      <c r="A87" s="208"/>
      <c r="B87" s="208"/>
      <c r="C87" s="208"/>
      <c r="D87" s="208"/>
      <c r="E87" s="208"/>
      <c r="F87" s="208"/>
      <c r="G87" s="208"/>
      <c r="H87" s="208"/>
      <c r="I87" s="208"/>
      <c r="J87" s="208"/>
      <c r="K87" s="208"/>
      <c r="L87" s="208"/>
      <c r="M87" s="208"/>
      <c r="N87" s="210"/>
      <c r="O87" s="210"/>
      <c r="P87" s="208"/>
    </row>
    <row r="88" customFormat="false" ht="13.2" hidden="false" customHeight="false" outlineLevel="0" collapsed="false">
      <c r="A88" s="208"/>
      <c r="B88" s="208"/>
      <c r="C88" s="208"/>
      <c r="D88" s="208"/>
      <c r="E88" s="208"/>
      <c r="F88" s="208"/>
      <c r="G88" s="208"/>
      <c r="H88" s="208"/>
      <c r="I88" s="208"/>
      <c r="J88" s="208"/>
      <c r="K88" s="208"/>
      <c r="L88" s="208"/>
      <c r="M88" s="208"/>
      <c r="N88" s="210"/>
      <c r="O88" s="210"/>
      <c r="P88" s="208"/>
    </row>
    <row r="89" customFormat="false" ht="13.2" hidden="false" customHeight="false" outlineLevel="0" collapsed="false">
      <c r="A89" s="208"/>
      <c r="B89" s="208"/>
      <c r="C89" s="208"/>
      <c r="D89" s="208"/>
      <c r="E89" s="208"/>
      <c r="F89" s="208"/>
      <c r="G89" s="208"/>
      <c r="H89" s="208"/>
      <c r="I89" s="208"/>
      <c r="J89" s="208"/>
      <c r="K89" s="208"/>
      <c r="L89" s="208"/>
      <c r="M89" s="208"/>
      <c r="N89" s="210"/>
      <c r="O89" s="210"/>
      <c r="P89" s="208"/>
    </row>
    <row r="90" customFormat="false" ht="13.2" hidden="false" customHeight="false" outlineLevel="0" collapsed="false">
      <c r="A90" s="208"/>
      <c r="B90" s="208"/>
      <c r="C90" s="208"/>
      <c r="D90" s="208"/>
      <c r="E90" s="208"/>
      <c r="F90" s="208"/>
      <c r="G90" s="208"/>
      <c r="H90" s="208"/>
      <c r="I90" s="208"/>
      <c r="J90" s="208"/>
      <c r="K90" s="208"/>
      <c r="L90" s="208"/>
      <c r="M90" s="208"/>
      <c r="N90" s="210"/>
      <c r="O90" s="210"/>
      <c r="P90" s="208"/>
    </row>
    <row r="91" customFormat="false" ht="13.2" hidden="false" customHeight="false" outlineLevel="0" collapsed="false">
      <c r="A91" s="208"/>
      <c r="B91" s="208"/>
      <c r="C91" s="208"/>
      <c r="D91" s="208"/>
      <c r="E91" s="208"/>
      <c r="F91" s="208"/>
      <c r="G91" s="208"/>
      <c r="H91" s="208"/>
      <c r="I91" s="208"/>
      <c r="J91" s="208"/>
      <c r="K91" s="208"/>
      <c r="L91" s="208"/>
      <c r="M91" s="208"/>
      <c r="N91" s="210"/>
      <c r="O91" s="210"/>
      <c r="P91" s="208"/>
    </row>
    <row r="92" customFormat="false" ht="13.2" hidden="false" customHeight="false" outlineLevel="0" collapsed="false">
      <c r="A92" s="208"/>
      <c r="B92" s="208"/>
      <c r="C92" s="208"/>
      <c r="D92" s="208"/>
      <c r="E92" s="208"/>
      <c r="F92" s="208"/>
      <c r="G92" s="208"/>
      <c r="H92" s="208"/>
      <c r="I92" s="208"/>
      <c r="J92" s="208"/>
      <c r="K92" s="208"/>
      <c r="L92" s="208"/>
      <c r="M92" s="208"/>
      <c r="N92" s="210"/>
      <c r="O92" s="210"/>
      <c r="P92" s="208"/>
    </row>
    <row r="93" customFormat="false" ht="13.2" hidden="false" customHeight="false" outlineLevel="0" collapsed="false">
      <c r="A93" s="208"/>
      <c r="B93" s="208"/>
      <c r="C93" s="208"/>
      <c r="D93" s="208"/>
      <c r="E93" s="208"/>
      <c r="F93" s="208"/>
      <c r="G93" s="208"/>
      <c r="H93" s="208"/>
      <c r="I93" s="208"/>
      <c r="J93" s="208"/>
      <c r="K93" s="208"/>
      <c r="L93" s="208"/>
      <c r="M93" s="208"/>
      <c r="N93" s="210"/>
      <c r="O93" s="210"/>
      <c r="P93" s="208"/>
    </row>
    <row r="94" customFormat="false" ht="13.2" hidden="false" customHeight="false" outlineLevel="0" collapsed="false">
      <c r="A94" s="208"/>
      <c r="B94" s="208"/>
      <c r="C94" s="208"/>
      <c r="D94" s="208"/>
      <c r="E94" s="208"/>
      <c r="F94" s="208"/>
      <c r="G94" s="208"/>
      <c r="H94" s="208"/>
      <c r="I94" s="208"/>
      <c r="J94" s="208"/>
      <c r="K94" s="208"/>
      <c r="L94" s="208"/>
      <c r="M94" s="208"/>
      <c r="N94" s="210"/>
      <c r="O94" s="210"/>
      <c r="P94" s="208"/>
    </row>
    <row r="95" customFormat="false" ht="13.2" hidden="false" customHeight="false" outlineLevel="0" collapsed="false">
      <c r="A95" s="208"/>
      <c r="B95" s="208"/>
      <c r="C95" s="208"/>
      <c r="D95" s="208"/>
      <c r="E95" s="208"/>
      <c r="F95" s="208"/>
      <c r="G95" s="208"/>
      <c r="H95" s="208"/>
      <c r="I95" s="208"/>
      <c r="J95" s="208"/>
      <c r="K95" s="208"/>
      <c r="L95" s="208"/>
      <c r="M95" s="208"/>
      <c r="N95" s="210"/>
      <c r="O95" s="210"/>
      <c r="P95" s="208"/>
    </row>
    <row r="96" customFormat="false" ht="13.2" hidden="false" customHeight="false" outlineLevel="0" collapsed="false">
      <c r="A96" s="208"/>
      <c r="B96" s="208"/>
      <c r="C96" s="208"/>
      <c r="D96" s="208"/>
      <c r="E96" s="208"/>
      <c r="F96" s="208"/>
      <c r="G96" s="208"/>
      <c r="H96" s="208"/>
      <c r="I96" s="208"/>
      <c r="J96" s="208"/>
      <c r="K96" s="208"/>
      <c r="L96" s="208"/>
      <c r="M96" s="208"/>
      <c r="N96" s="210"/>
      <c r="O96" s="210"/>
      <c r="P96" s="208"/>
    </row>
    <row r="97" customFormat="false" ht="13.2" hidden="false" customHeight="false" outlineLevel="0" collapsed="false">
      <c r="A97" s="208"/>
      <c r="B97" s="208"/>
      <c r="C97" s="208"/>
      <c r="D97" s="208"/>
      <c r="E97" s="208"/>
      <c r="F97" s="208"/>
      <c r="G97" s="208"/>
      <c r="H97" s="208"/>
      <c r="I97" s="208"/>
      <c r="J97" s="208"/>
      <c r="K97" s="208"/>
      <c r="L97" s="208"/>
      <c r="M97" s="208"/>
      <c r="N97" s="210"/>
      <c r="O97" s="210"/>
      <c r="P97" s="208"/>
    </row>
    <row r="98" customFormat="false" ht="13.2" hidden="false" customHeight="false" outlineLevel="0" collapsed="false">
      <c r="A98" s="208"/>
      <c r="B98" s="208"/>
      <c r="C98" s="208"/>
      <c r="D98" s="208"/>
      <c r="E98" s="208"/>
      <c r="F98" s="208"/>
      <c r="G98" s="208"/>
      <c r="H98" s="208"/>
      <c r="I98" s="208"/>
      <c r="J98" s="208"/>
      <c r="K98" s="208"/>
      <c r="L98" s="208"/>
      <c r="M98" s="208"/>
      <c r="N98" s="210"/>
      <c r="O98" s="210"/>
      <c r="P98" s="208"/>
    </row>
    <row r="99" customFormat="false" ht="13.2" hidden="false" customHeight="false" outlineLevel="0" collapsed="false">
      <c r="A99" s="208"/>
      <c r="B99" s="208"/>
      <c r="C99" s="208"/>
      <c r="D99" s="208"/>
      <c r="E99" s="208"/>
      <c r="F99" s="208"/>
      <c r="G99" s="208"/>
      <c r="H99" s="208"/>
      <c r="I99" s="208"/>
      <c r="J99" s="208"/>
      <c r="K99" s="208"/>
      <c r="L99" s="208"/>
      <c r="M99" s="208"/>
      <c r="N99" s="210"/>
      <c r="O99" s="210"/>
      <c r="P99" s="208"/>
    </row>
    <row r="100" customFormat="false" ht="13.2" hidden="false" customHeight="false" outlineLevel="0" collapsed="false">
      <c r="A100" s="208"/>
      <c r="B100" s="208"/>
      <c r="C100" s="208"/>
      <c r="D100" s="208"/>
      <c r="E100" s="208"/>
      <c r="F100" s="208"/>
      <c r="G100" s="208"/>
      <c r="H100" s="208"/>
      <c r="I100" s="208"/>
      <c r="J100" s="208"/>
      <c r="K100" s="208"/>
      <c r="L100" s="208"/>
      <c r="M100" s="208"/>
      <c r="N100" s="210"/>
      <c r="O100" s="210"/>
      <c r="P100" s="208"/>
    </row>
    <row r="101" customFormat="false" ht="13.2" hidden="false" customHeight="false" outlineLevel="0" collapsed="false">
      <c r="A101" s="208"/>
      <c r="B101" s="208"/>
      <c r="C101" s="208"/>
      <c r="D101" s="208"/>
      <c r="E101" s="208"/>
      <c r="F101" s="208"/>
      <c r="G101" s="208"/>
      <c r="H101" s="208"/>
      <c r="I101" s="208"/>
      <c r="J101" s="208"/>
      <c r="K101" s="208"/>
      <c r="L101" s="208"/>
      <c r="M101" s="208"/>
      <c r="N101" s="210"/>
      <c r="O101" s="210"/>
      <c r="P101" s="208"/>
    </row>
    <row r="102" customFormat="false" ht="13.2" hidden="false" customHeight="false" outlineLevel="0" collapsed="false">
      <c r="A102" s="208"/>
      <c r="B102" s="208"/>
      <c r="C102" s="208"/>
      <c r="D102" s="208"/>
      <c r="E102" s="208"/>
      <c r="F102" s="208"/>
      <c r="G102" s="208"/>
      <c r="H102" s="208"/>
      <c r="I102" s="208"/>
      <c r="J102" s="208"/>
      <c r="K102" s="208"/>
      <c r="L102" s="208"/>
      <c r="M102" s="208"/>
      <c r="N102" s="210"/>
      <c r="O102" s="210"/>
      <c r="P102" s="208"/>
    </row>
    <row r="103" customFormat="false" ht="13.2" hidden="false" customHeight="false" outlineLevel="0" collapsed="false">
      <c r="A103" s="208"/>
      <c r="B103" s="208"/>
      <c r="C103" s="208"/>
      <c r="D103" s="208"/>
      <c r="E103" s="208"/>
      <c r="F103" s="208"/>
      <c r="G103" s="208"/>
      <c r="H103" s="208"/>
      <c r="I103" s="208"/>
      <c r="J103" s="208"/>
      <c r="K103" s="208"/>
      <c r="L103" s="208"/>
      <c r="M103" s="208"/>
      <c r="N103" s="210"/>
      <c r="O103" s="210"/>
      <c r="P103" s="208"/>
    </row>
    <row r="104" customFormat="false" ht="13.2" hidden="false" customHeight="false" outlineLevel="0" collapsed="false">
      <c r="A104" s="208"/>
      <c r="B104" s="208"/>
      <c r="C104" s="208"/>
      <c r="D104" s="208"/>
      <c r="E104" s="208"/>
      <c r="F104" s="208"/>
      <c r="G104" s="208"/>
      <c r="H104" s="208"/>
      <c r="I104" s="208"/>
      <c r="J104" s="208"/>
      <c r="K104" s="208"/>
      <c r="L104" s="208"/>
      <c r="M104" s="208"/>
      <c r="N104" s="210"/>
      <c r="O104" s="210"/>
      <c r="P104" s="208"/>
    </row>
    <row r="105" customFormat="false" ht="13.2" hidden="false" customHeight="false" outlineLevel="0" collapsed="false">
      <c r="A105" s="208"/>
      <c r="B105" s="208"/>
      <c r="C105" s="208"/>
      <c r="D105" s="208"/>
      <c r="E105" s="208"/>
      <c r="F105" s="208"/>
      <c r="G105" s="208"/>
      <c r="H105" s="208"/>
      <c r="I105" s="208"/>
      <c r="J105" s="208"/>
      <c r="K105" s="208"/>
      <c r="L105" s="208"/>
      <c r="M105" s="208"/>
      <c r="N105" s="210"/>
      <c r="O105" s="210"/>
      <c r="P105" s="208"/>
    </row>
    <row r="106" customFormat="false" ht="13.2" hidden="false" customHeight="false" outlineLevel="0" collapsed="false">
      <c r="A106" s="208"/>
      <c r="B106" s="208"/>
      <c r="C106" s="208"/>
      <c r="D106" s="208"/>
      <c r="E106" s="208"/>
      <c r="F106" s="208"/>
      <c r="G106" s="208"/>
      <c r="H106" s="208"/>
      <c r="I106" s="208"/>
      <c r="J106" s="208"/>
      <c r="K106" s="208"/>
      <c r="L106" s="208"/>
      <c r="M106" s="208"/>
      <c r="N106" s="210"/>
      <c r="O106" s="210"/>
      <c r="P106" s="208"/>
    </row>
    <row r="107" customFormat="false" ht="13.2" hidden="false" customHeight="false" outlineLevel="0" collapsed="false">
      <c r="A107" s="208"/>
      <c r="B107" s="208"/>
      <c r="C107" s="208"/>
      <c r="D107" s="208"/>
      <c r="E107" s="208"/>
      <c r="F107" s="208"/>
      <c r="G107" s="208"/>
      <c r="H107" s="208"/>
      <c r="I107" s="208"/>
      <c r="J107" s="208"/>
      <c r="K107" s="208"/>
      <c r="L107" s="208"/>
      <c r="M107" s="208"/>
      <c r="N107" s="210"/>
      <c r="O107" s="210"/>
      <c r="P107" s="208"/>
    </row>
    <row r="108" customFormat="false" ht="13.2" hidden="false" customHeight="false" outlineLevel="0" collapsed="false">
      <c r="A108" s="208"/>
      <c r="B108" s="208"/>
      <c r="C108" s="208"/>
      <c r="D108" s="208"/>
      <c r="E108" s="208"/>
      <c r="F108" s="208"/>
      <c r="G108" s="208"/>
      <c r="H108" s="208"/>
      <c r="I108" s="208"/>
      <c r="J108" s="208"/>
      <c r="K108" s="208"/>
      <c r="L108" s="208"/>
      <c r="M108" s="208"/>
      <c r="N108" s="210"/>
      <c r="O108" s="210"/>
      <c r="P108" s="208"/>
    </row>
    <row r="109" customFormat="false" ht="13.2" hidden="false" customHeight="false" outlineLevel="0" collapsed="false">
      <c r="A109" s="208"/>
      <c r="B109" s="208"/>
      <c r="C109" s="208"/>
      <c r="D109" s="208"/>
      <c r="E109" s="208"/>
      <c r="F109" s="208"/>
      <c r="G109" s="208"/>
      <c r="H109" s="208"/>
      <c r="I109" s="208"/>
      <c r="J109" s="208"/>
      <c r="K109" s="208"/>
      <c r="L109" s="208"/>
      <c r="M109" s="208"/>
      <c r="N109" s="210"/>
      <c r="O109" s="210"/>
      <c r="P109" s="208"/>
    </row>
    <row r="110" customFormat="false" ht="13.2" hidden="false" customHeight="false" outlineLevel="0" collapsed="false">
      <c r="A110" s="208"/>
      <c r="B110" s="208"/>
      <c r="C110" s="208"/>
      <c r="D110" s="208"/>
      <c r="E110" s="208"/>
      <c r="F110" s="208"/>
      <c r="G110" s="208"/>
      <c r="H110" s="208"/>
      <c r="I110" s="208"/>
      <c r="J110" s="208"/>
      <c r="K110" s="208"/>
      <c r="L110" s="208"/>
      <c r="M110" s="208"/>
      <c r="N110" s="210"/>
      <c r="O110" s="210"/>
      <c r="P110" s="208"/>
    </row>
    <row r="111" customFormat="false" ht="13.2" hidden="false" customHeight="false" outlineLevel="0" collapsed="false">
      <c r="A111" s="208"/>
      <c r="B111" s="208"/>
      <c r="C111" s="208"/>
      <c r="D111" s="208"/>
      <c r="E111" s="208"/>
      <c r="F111" s="208"/>
      <c r="G111" s="208"/>
      <c r="H111" s="208"/>
      <c r="I111" s="208"/>
      <c r="J111" s="208"/>
      <c r="K111" s="208"/>
      <c r="L111" s="208"/>
      <c r="M111" s="208"/>
      <c r="N111" s="210"/>
      <c r="O111" s="210"/>
      <c r="P111" s="208"/>
    </row>
    <row r="112" customFormat="false" ht="13.2" hidden="false" customHeight="false" outlineLevel="0" collapsed="false">
      <c r="A112" s="208"/>
      <c r="B112" s="208"/>
      <c r="C112" s="208"/>
      <c r="D112" s="208"/>
      <c r="E112" s="208"/>
      <c r="F112" s="208"/>
      <c r="G112" s="208"/>
      <c r="H112" s="208"/>
      <c r="I112" s="208"/>
      <c r="J112" s="208"/>
      <c r="K112" s="208"/>
      <c r="L112" s="208"/>
      <c r="M112" s="208"/>
      <c r="N112" s="210"/>
      <c r="O112" s="210"/>
      <c r="P112" s="208"/>
    </row>
    <row r="113" customFormat="false" ht="13.2" hidden="false" customHeight="false" outlineLevel="0" collapsed="false">
      <c r="A113" s="208"/>
      <c r="B113" s="208"/>
      <c r="C113" s="208"/>
      <c r="D113" s="208"/>
      <c r="E113" s="208"/>
      <c r="F113" s="208" t="n">
        <f aca="false">E114*F114</f>
        <v>0</v>
      </c>
      <c r="G113" s="208"/>
      <c r="H113" s="208"/>
      <c r="I113" s="208"/>
      <c r="J113" s="208"/>
      <c r="K113" s="208"/>
      <c r="L113" s="208"/>
      <c r="M113" s="208"/>
      <c r="N113" s="210"/>
      <c r="O113" s="210"/>
      <c r="P113" s="208"/>
    </row>
  </sheetData>
  <mergeCells count="9">
    <mergeCell ref="B2:F4"/>
    <mergeCell ref="G2:L2"/>
    <mergeCell ref="G3:H4"/>
    <mergeCell ref="B6:B8"/>
    <mergeCell ref="C6:F8"/>
    <mergeCell ref="G6:L6"/>
    <mergeCell ref="N8:O8"/>
    <mergeCell ref="B47:C47"/>
    <mergeCell ref="B50:C50"/>
  </mergeCells>
  <conditionalFormatting sqref="G14;G46:L46;G15:L15;G11:L13">
    <cfRule type="expression" priority="2" aboveAverage="0" equalAverage="0" bottom="0" percent="0" rank="0" text="" dxfId="0">
      <formula>G11=0</formula>
    </cfRule>
  </conditionalFormatting>
  <conditionalFormatting sqref="G31:I31">
    <cfRule type="expression" priority="3" aboveAverage="0" equalAverage="0" bottom="0" percent="0" rank="0" text="" dxfId="1">
      <formula>G31=0</formula>
    </cfRule>
  </conditionalFormatting>
  <conditionalFormatting sqref="L22:L23">
    <cfRule type="expression" priority="4" aboveAverage="0" equalAverage="0" bottom="0" percent="0" rank="0" text="" dxfId="2">
      <formula>L22=0</formula>
    </cfRule>
  </conditionalFormatting>
  <conditionalFormatting sqref="L24:L25">
    <cfRule type="expression" priority="5" aboveAverage="0" equalAverage="0" bottom="0" percent="0" rank="0" text="" dxfId="3">
      <formula>L24=0</formula>
    </cfRule>
  </conditionalFormatting>
  <conditionalFormatting sqref="G30">
    <cfRule type="expression" priority="6" aboveAverage="0" equalAverage="0" bottom="0" percent="0" rank="0" text="" dxfId="4">
      <formula>G30=0</formula>
    </cfRule>
  </conditionalFormatting>
  <conditionalFormatting sqref="H34:J34;H30:K30;H26:K26">
    <cfRule type="expression" priority="7" aboveAverage="0" equalAverage="0" bottom="0" percent="0" rank="0" text="" dxfId="5">
      <formula>H26=0</formula>
    </cfRule>
  </conditionalFormatting>
  <conditionalFormatting sqref="H27:L27">
    <cfRule type="expression" priority="8" aboveAverage="0" equalAverage="0" bottom="0" percent="0" rank="0" text="" dxfId="6">
      <formula>H27=0</formula>
    </cfRule>
  </conditionalFormatting>
  <conditionalFormatting sqref="H33:J33">
    <cfRule type="expression" priority="9" aboveAverage="0" equalAverage="0" bottom="0" percent="0" rank="0" text="" dxfId="7">
      <formula>H33=0</formula>
    </cfRule>
  </conditionalFormatting>
  <conditionalFormatting sqref="H35:J35">
    <cfRule type="expression" priority="10" aboveAverage="0" equalAverage="0" bottom="0" percent="0" rank="0" text="" dxfId="8">
      <formula>H35=0</formula>
    </cfRule>
  </conditionalFormatting>
  <conditionalFormatting sqref="G25">
    <cfRule type="expression" priority="11" aboveAverage="0" equalAverage="0" bottom="0" percent="0" rank="0" text="" dxfId="9">
      <formula>G25=0</formula>
    </cfRule>
  </conditionalFormatting>
  <conditionalFormatting sqref="G22:G24">
    <cfRule type="expression" priority="12" aboveAverage="0" equalAverage="0" bottom="0" percent="0" rank="0" text="" dxfId="10">
      <formula>G22=0</formula>
    </cfRule>
  </conditionalFormatting>
  <conditionalFormatting sqref="G26">
    <cfRule type="expression" priority="13" aboveAverage="0" equalAverage="0" bottom="0" percent="0" rank="0" text="" dxfId="11">
      <formula>G26=0</formula>
    </cfRule>
  </conditionalFormatting>
  <conditionalFormatting sqref="G27">
    <cfRule type="expression" priority="14" aboveAverage="0" equalAverage="0" bottom="0" percent="0" rank="0" text="" dxfId="12">
      <formula>G27=0</formula>
    </cfRule>
  </conditionalFormatting>
  <conditionalFormatting sqref="H29:K29">
    <cfRule type="expression" priority="15" aboveAverage="0" equalAverage="0" bottom="0" percent="0" rank="0" text="" dxfId="13">
      <formula>H29=0</formula>
    </cfRule>
  </conditionalFormatting>
  <conditionalFormatting sqref="G28">
    <cfRule type="expression" priority="16" aboveAverage="0" equalAverage="0" bottom="0" percent="0" rank="0" text="" dxfId="14">
      <formula>G28=0</formula>
    </cfRule>
  </conditionalFormatting>
  <conditionalFormatting sqref="G29">
    <cfRule type="expression" priority="17" aboveAverage="0" equalAverage="0" bottom="0" percent="0" rank="0" text="" dxfId="15">
      <formula>G29=0</formula>
    </cfRule>
  </conditionalFormatting>
  <conditionalFormatting sqref="G33">
    <cfRule type="expression" priority="18" aboveAverage="0" equalAverage="0" bottom="0" percent="0" rank="0" text="" dxfId="16">
      <formula>G33=0</formula>
    </cfRule>
  </conditionalFormatting>
  <conditionalFormatting sqref="G35">
    <cfRule type="expression" priority="19" aboveAverage="0" equalAverage="0" bottom="0" percent="0" rank="0" text="" dxfId="17">
      <formula>G35=0</formula>
    </cfRule>
  </conditionalFormatting>
  <conditionalFormatting sqref="H20:K20;H21:M21">
    <cfRule type="expression" priority="20" aboveAverage="0" equalAverage="0" bottom="0" percent="0" rank="0" text="" dxfId="18">
      <formula>H20=0</formula>
    </cfRule>
  </conditionalFormatting>
  <conditionalFormatting sqref="H25:K25">
    <cfRule type="expression" priority="21" aboveAverage="0" equalAverage="0" bottom="0" percent="0" rank="0" text="" dxfId="19">
      <formula>H25=0</formula>
    </cfRule>
  </conditionalFormatting>
  <conditionalFormatting sqref="H25:K25">
    <cfRule type="expression" priority="22" aboveAverage="0" equalAverage="0" bottom="0" percent="0" rank="0" text="" dxfId="20">
      <formula>H25=0</formula>
    </cfRule>
  </conditionalFormatting>
  <conditionalFormatting sqref="G24:G25">
    <cfRule type="expression" priority="23" aboveAverage="0" equalAverage="0" bottom="0" percent="0" rank="0" text="" dxfId="21">
      <formula>G24=0</formula>
    </cfRule>
  </conditionalFormatting>
  <conditionalFormatting sqref="K35:L35">
    <cfRule type="expression" priority="24" aboveAverage="0" equalAverage="0" bottom="0" percent="0" rank="0" text="" dxfId="22">
      <formula>K35=0</formula>
    </cfRule>
  </conditionalFormatting>
  <conditionalFormatting sqref="L30">
    <cfRule type="expression" priority="25" aboveAverage="0" equalAverage="0" bottom="0" percent="0" rank="0" text="" dxfId="23">
      <formula>L30=0</formula>
    </cfRule>
  </conditionalFormatting>
  <conditionalFormatting sqref="J31:L31">
    <cfRule type="expression" priority="26" aboveAverage="0" equalAverage="0" bottom="0" percent="0" rank="0" text="" dxfId="24">
      <formula>J31=0</formula>
    </cfRule>
  </conditionalFormatting>
  <conditionalFormatting sqref="L29">
    <cfRule type="expression" priority="27" aboveAverage="0" equalAverage="0" bottom="0" percent="0" rank="0" text="" dxfId="25">
      <formula>L29=0</formula>
    </cfRule>
  </conditionalFormatting>
  <conditionalFormatting sqref="G16:G17;H17:L17">
    <cfRule type="expression" priority="28" aboveAverage="0" equalAverage="0" bottom="0" percent="0" rank="0" text="" dxfId="26">
      <formula>G16=0</formula>
    </cfRule>
  </conditionalFormatting>
  <conditionalFormatting sqref="L32">
    <cfRule type="expression" priority="29" aboveAverage="0" equalAverage="0" bottom="0" percent="0" rank="0" text="" dxfId="27">
      <formula>L32=0</formula>
    </cfRule>
  </conditionalFormatting>
  <conditionalFormatting sqref="K33:L33">
    <cfRule type="expression" priority="30" aboveAverage="0" equalAverage="0" bottom="0" percent="0" rank="0" text="" dxfId="28">
      <formula>K33=0</formula>
    </cfRule>
  </conditionalFormatting>
  <conditionalFormatting sqref="L32">
    <cfRule type="expression" priority="31" aboveAverage="0" equalAverage="0" bottom="0" percent="0" rank="0" text="" dxfId="29">
      <formula>L32=0</formula>
    </cfRule>
  </conditionalFormatting>
  <conditionalFormatting sqref="K33:L33">
    <cfRule type="expression" priority="32" aboveAverage="0" equalAverage="0" bottom="0" percent="0" rank="0" text="" dxfId="30">
      <formula>K33=0</formula>
    </cfRule>
  </conditionalFormatting>
  <conditionalFormatting sqref="L28">
    <cfRule type="expression" priority="33" aboveAverage="0" equalAverage="0" bottom="0" percent="0" rank="0" text="" dxfId="31">
      <formula>L28=0</formula>
    </cfRule>
  </conditionalFormatting>
  <conditionalFormatting sqref="L37;L41">
    <cfRule type="expression" priority="34" aboveAverage="0" equalAverage="0" bottom="0" percent="0" rank="0" text="" dxfId="32">
      <formula>L37=0</formula>
    </cfRule>
  </conditionalFormatting>
  <conditionalFormatting sqref="H22:K22">
    <cfRule type="expression" priority="35" aboveAverage="0" equalAverage="0" bottom="0" percent="0" rank="0" text="" dxfId="33">
      <formula>H22=0</formula>
    </cfRule>
  </conditionalFormatting>
  <conditionalFormatting sqref="H36:K36;H40:K40">
    <cfRule type="expression" priority="36" aboveAverage="0" equalAverage="0" bottom="0" percent="0" rank="0" text="" dxfId="34">
      <formula>H36=0</formula>
    </cfRule>
  </conditionalFormatting>
  <conditionalFormatting sqref="H37:K37;H41:K41">
    <cfRule type="expression" priority="37" aboveAverage="0" equalAverage="0" bottom="0" percent="0" rank="0" text="" dxfId="35">
      <formula>H37=0</formula>
    </cfRule>
  </conditionalFormatting>
  <conditionalFormatting sqref="G36;G38;G40">
    <cfRule type="expression" priority="38" aboveAverage="0" equalAverage="0" bottom="0" percent="0" rank="0" text="" dxfId="36">
      <formula>G36=0</formula>
    </cfRule>
  </conditionalFormatting>
  <conditionalFormatting sqref="G37;G39;G41">
    <cfRule type="expression" priority="39" aboveAverage="0" equalAverage="0" bottom="0" percent="0" rank="0" text="" dxfId="37">
      <formula>G37=0</formula>
    </cfRule>
  </conditionalFormatting>
  <conditionalFormatting sqref="L36">
    <cfRule type="expression" priority="40" aboveAverage="0" equalAverage="0" bottom="0" percent="0" rank="0" text="" dxfId="38">
      <formula>L36=0</formula>
    </cfRule>
  </conditionalFormatting>
  <conditionalFormatting sqref="H14:K14">
    <cfRule type="expression" priority="41" aboveAverage="0" equalAverage="0" bottom="0" percent="0" rank="0" text="" dxfId="39">
      <formula>H14=0</formula>
    </cfRule>
  </conditionalFormatting>
  <conditionalFormatting sqref="L14">
    <cfRule type="expression" priority="42" aboveAverage="0" equalAverage="0" bottom="0" percent="0" rank="0" text="" dxfId="40">
      <formula>L14=0</formula>
    </cfRule>
  </conditionalFormatting>
  <conditionalFormatting sqref="H16:K16">
    <cfRule type="expression" priority="43" aboveAverage="0" equalAverage="0" bottom="0" percent="0" rank="0" text="" dxfId="41">
      <formula>H16=0</formula>
    </cfRule>
  </conditionalFormatting>
  <conditionalFormatting sqref="L16">
    <cfRule type="expression" priority="44" aboveAverage="0" equalAverage="0" bottom="0" percent="0" rank="0" text="" dxfId="42">
      <formula>L16=0</formula>
    </cfRule>
  </conditionalFormatting>
  <conditionalFormatting sqref="L18">
    <cfRule type="expression" priority="45" aboveAverage="0" equalAverage="0" bottom="0" percent="0" rank="0" text="" dxfId="43">
      <formula>L18=0</formula>
    </cfRule>
  </conditionalFormatting>
  <conditionalFormatting sqref="L20">
    <cfRule type="expression" priority="46" aboveAverage="0" equalAverage="0" bottom="0" percent="0" rank="0" text="" dxfId="44">
      <formula>L20=0</formula>
    </cfRule>
  </conditionalFormatting>
  <conditionalFormatting sqref="H24">
    <cfRule type="expression" priority="47" aboveAverage="0" equalAverage="0" bottom="0" percent="0" rank="0" text="" dxfId="45">
      <formula>H24=0</formula>
    </cfRule>
  </conditionalFormatting>
  <conditionalFormatting sqref="G34">
    <cfRule type="expression" priority="48" aboveAverage="0" equalAverage="0" bottom="0" percent="0" rank="0" text="" dxfId="46">
      <formula>G34=0</formula>
    </cfRule>
  </conditionalFormatting>
  <conditionalFormatting sqref="H20:K20">
    <cfRule type="expression" priority="49" aboveAverage="0" equalAverage="0" bottom="0" percent="0" rank="0" text="" dxfId="47">
      <formula>H20=0</formula>
    </cfRule>
  </conditionalFormatting>
  <conditionalFormatting sqref="L20">
    <cfRule type="expression" priority="50" aboveAverage="0" equalAverage="0" bottom="0" percent="0" rank="0" text="" dxfId="48">
      <formula>L20=0</formula>
    </cfRule>
  </conditionalFormatting>
  <conditionalFormatting sqref="G18">
    <cfRule type="expression" priority="51" aboveAverage="0" equalAverage="0" bottom="0" percent="0" rank="0" text="" dxfId="49">
      <formula>G18=0</formula>
    </cfRule>
  </conditionalFormatting>
  <conditionalFormatting sqref="H18:K18">
    <cfRule type="expression" priority="52" aboveAverage="0" equalAverage="0" bottom="0" percent="0" rank="0" text="" dxfId="50">
      <formula>H18=0</formula>
    </cfRule>
  </conditionalFormatting>
  <conditionalFormatting sqref="H28:K28">
    <cfRule type="expression" priority="53" aboveAverage="0" equalAverage="0" bottom="0" percent="0" rank="0" text="" dxfId="51">
      <formula>H28=0</formula>
    </cfRule>
  </conditionalFormatting>
  <conditionalFormatting sqref="G32">
    <cfRule type="expression" priority="54" aboveAverage="0" equalAverage="0" bottom="0" percent="0" rank="0" text="" dxfId="52">
      <formula>G32=0</formula>
    </cfRule>
  </conditionalFormatting>
  <conditionalFormatting sqref="H32:J32">
    <cfRule type="expression" priority="55" aboveAverage="0" equalAverage="0" bottom="0" percent="0" rank="0" text="" dxfId="53">
      <formula>H32=0</formula>
    </cfRule>
  </conditionalFormatting>
  <conditionalFormatting sqref="H19:L19">
    <cfRule type="expression" priority="56" aboveAverage="0" equalAverage="0" bottom="0" percent="0" rank="0" text="" dxfId="54">
      <formula>H19=0</formula>
    </cfRule>
  </conditionalFormatting>
  <conditionalFormatting sqref="H19:L19">
    <cfRule type="expression" priority="57" aboveAverage="0" equalAverage="0" bottom="0" percent="0" rank="0" text="" dxfId="55">
      <formula>H19=0</formula>
    </cfRule>
  </conditionalFormatting>
  <conditionalFormatting sqref="G19">
    <cfRule type="expression" priority="58" aboveAverage="0" equalAverage="0" bottom="0" percent="0" rank="0" text="" dxfId="56">
      <formula>G19=0</formula>
    </cfRule>
  </conditionalFormatting>
  <conditionalFormatting sqref="G21">
    <cfRule type="expression" priority="59" aboveAverage="0" equalAverage="0" bottom="0" percent="0" rank="0" text="" dxfId="57">
      <formula>G21=0</formula>
    </cfRule>
  </conditionalFormatting>
  <conditionalFormatting sqref="G20">
    <cfRule type="expression" priority="60" aboveAverage="0" equalAverage="0" bottom="0" percent="0" rank="0" text="" dxfId="58">
      <formula>G20=0</formula>
    </cfRule>
  </conditionalFormatting>
  <conditionalFormatting sqref="H23:K23">
    <cfRule type="expression" priority="61" aboveAverage="0" equalAverage="0" bottom="0" percent="0" rank="0" text="" dxfId="59">
      <formula>H23=0</formula>
    </cfRule>
  </conditionalFormatting>
  <conditionalFormatting sqref="H38">
    <cfRule type="expression" priority="62" aboveAverage="0" equalAverage="0" bottom="0" percent="0" rank="0" text="" dxfId="60">
      <formula>H38=0</formula>
    </cfRule>
  </conditionalFormatting>
  <conditionalFormatting sqref="H39:L39">
    <cfRule type="expression" priority="63" aboveAverage="0" equalAverage="0" bottom="0" percent="0" rank="0" text="" dxfId="61">
      <formula>H39=0</formula>
    </cfRule>
  </conditionalFormatting>
  <conditionalFormatting sqref="H22:K22">
    <cfRule type="expression" priority="64" aboveAverage="0" equalAverage="0" bottom="0" percent="0" rank="0" text="" dxfId="62">
      <formula>H22=0</formula>
    </cfRule>
  </conditionalFormatting>
  <conditionalFormatting sqref="I24:K24">
    <cfRule type="expression" priority="65" aboveAverage="0" equalAverage="0" bottom="0" percent="0" rank="0" text="" dxfId="63">
      <formula>I24=0</formula>
    </cfRule>
  </conditionalFormatting>
  <conditionalFormatting sqref="K32">
    <cfRule type="expression" priority="66" aboveAverage="0" equalAverage="0" bottom="0" percent="0" rank="0" text="" dxfId="64">
      <formula>K32=0</formula>
    </cfRule>
  </conditionalFormatting>
  <conditionalFormatting sqref="K32">
    <cfRule type="expression" priority="67" aboveAverage="0" equalAverage="0" bottom="0" percent="0" rank="0" text="" dxfId="65">
      <formula>K32=0</formula>
    </cfRule>
  </conditionalFormatting>
  <conditionalFormatting sqref="L26">
    <cfRule type="expression" priority="68" aboveAverage="0" equalAverage="0" bottom="0" percent="0" rank="0" text="" dxfId="66">
      <formula>L26=0</formula>
    </cfRule>
  </conditionalFormatting>
  <conditionalFormatting sqref="L34">
    <cfRule type="expression" priority="69" aboveAverage="0" equalAverage="0" bottom="0" percent="0" rank="0" text="" dxfId="67">
      <formula>L34=0</formula>
    </cfRule>
  </conditionalFormatting>
  <conditionalFormatting sqref="L34">
    <cfRule type="expression" priority="70" aboveAverage="0" equalAverage="0" bottom="0" percent="0" rank="0" text="" dxfId="68">
      <formula>L34=0</formula>
    </cfRule>
  </conditionalFormatting>
  <conditionalFormatting sqref="K34">
    <cfRule type="expression" priority="71" aboveAverage="0" equalAverage="0" bottom="0" percent="0" rank="0" text="" dxfId="69">
      <formula>K34=0</formula>
    </cfRule>
  </conditionalFormatting>
  <conditionalFormatting sqref="K34">
    <cfRule type="expression" priority="72" aboveAverage="0" equalAverage="0" bottom="0" percent="0" rank="0" text="" dxfId="70">
      <formula>K34=0</formula>
    </cfRule>
  </conditionalFormatting>
  <conditionalFormatting sqref="I38:L38">
    <cfRule type="expression" priority="73" aboveAverage="0" equalAverage="0" bottom="0" percent="0" rank="0" text="" dxfId="71">
      <formula>I38=0</formula>
    </cfRule>
  </conditionalFormatting>
  <conditionalFormatting sqref="L40">
    <cfRule type="expression" priority="74" aboveAverage="0" equalAverage="0" bottom="0" percent="0" rank="0" text="" dxfId="72">
      <formula>L40=0</formula>
    </cfRule>
  </conditionalFormatting>
  <conditionalFormatting sqref="G42">
    <cfRule type="expression" priority="75" aboveAverage="0" equalAverage="0" bottom="0" percent="0" rank="0" text="" dxfId="73">
      <formula>G42=0</formula>
    </cfRule>
  </conditionalFormatting>
  <conditionalFormatting sqref="G43">
    <cfRule type="expression" priority="76" aboveAverage="0" equalAverage="0" bottom="0" percent="0" rank="0" text="" dxfId="74">
      <formula>G43=0</formula>
    </cfRule>
  </conditionalFormatting>
  <conditionalFormatting sqref="L42">
    <cfRule type="expression" priority="77" aboveAverage="0" equalAverage="0" bottom="0" percent="0" rank="0" text="" dxfId="75">
      <formula>L42=0</formula>
    </cfRule>
  </conditionalFormatting>
  <conditionalFormatting sqref="H42:K42">
    <cfRule type="expression" priority="78" aboveAverage="0" equalAverage="0" bottom="0" percent="0" rank="0" text="" dxfId="76">
      <formula>H42=0</formula>
    </cfRule>
  </conditionalFormatting>
  <conditionalFormatting sqref="H43:K43">
    <cfRule type="expression" priority="79" aboveAverage="0" equalAverage="0" bottom="0" percent="0" rank="0" text="" dxfId="77">
      <formula>H43=0</formula>
    </cfRule>
  </conditionalFormatting>
  <conditionalFormatting sqref="L43">
    <cfRule type="expression" priority="80" aboveAverage="0" equalAverage="0" bottom="0" percent="0" rank="0" text="" dxfId="78">
      <formula>L43=0</formula>
    </cfRule>
  </conditionalFormatting>
  <conditionalFormatting sqref="G44">
    <cfRule type="expression" priority="81" aboveAverage="0" equalAverage="0" bottom="0" percent="0" rank="0" text="" dxfId="79">
      <formula>G44=0</formula>
    </cfRule>
  </conditionalFormatting>
  <conditionalFormatting sqref="G45">
    <cfRule type="expression" priority="82" aboveAverage="0" equalAverage="0" bottom="0" percent="0" rank="0" text="" dxfId="80">
      <formula>G45=0</formula>
    </cfRule>
  </conditionalFormatting>
  <conditionalFormatting sqref="L44">
    <cfRule type="expression" priority="83" aboveAverage="0" equalAverage="0" bottom="0" percent="0" rank="0" text="" dxfId="81">
      <formula>L44=0</formula>
    </cfRule>
  </conditionalFormatting>
  <conditionalFormatting sqref="H44:K44">
    <cfRule type="expression" priority="84" aboveAverage="0" equalAverage="0" bottom="0" percent="0" rank="0" text="" dxfId="82">
      <formula>H44=0</formula>
    </cfRule>
  </conditionalFormatting>
  <conditionalFormatting sqref="H45:K45">
    <cfRule type="expression" priority="85" aboveAverage="0" equalAverage="0" bottom="0" percent="0" rank="0" text="" dxfId="83">
      <formula>H45=0</formula>
    </cfRule>
  </conditionalFormatting>
  <conditionalFormatting sqref="L45">
    <cfRule type="expression" priority="86" aboveAverage="0" equalAverage="0" bottom="0" percent="0" rank="0" text="" dxfId="84">
      <formula>L45=0</formula>
    </cfRule>
  </conditionalFormatting>
  <conditionalFormatting sqref="G10">
    <cfRule type="expression" priority="87" aboveAverage="0" equalAverage="0" bottom="0" percent="0" rank="0" text="" dxfId="85">
      <formula>G10=0</formula>
    </cfRule>
  </conditionalFormatting>
  <conditionalFormatting sqref="H10">
    <cfRule type="expression" priority="88" aboveAverage="0" equalAverage="0" bottom="0" percent="0" rank="0" text="" dxfId="86">
      <formula>H10=0</formula>
    </cfRule>
  </conditionalFormatting>
  <conditionalFormatting sqref="I10">
    <cfRule type="expression" priority="89" aboveAverage="0" equalAverage="0" bottom="0" percent="0" rank="0" text="" dxfId="87">
      <formula>I10=0</formula>
    </cfRule>
  </conditionalFormatting>
  <conditionalFormatting sqref="J10">
    <cfRule type="expression" priority="90" aboveAverage="0" equalAverage="0" bottom="0" percent="0" rank="0" text="" dxfId="88">
      <formula>J10=0</formula>
    </cfRule>
  </conditionalFormatting>
  <conditionalFormatting sqref="K10">
    <cfRule type="expression" priority="91" aboveAverage="0" equalAverage="0" bottom="0" percent="0" rank="0" text="" dxfId="89">
      <formula>K10=0</formula>
    </cfRule>
  </conditionalFormatting>
  <conditionalFormatting sqref="L10">
    <cfRule type="expression" priority="92" aboveAverage="0" equalAverage="0" bottom="0" percent="0" rank="0" text="" dxfId="90">
      <formula>L10=0</formula>
    </cfRule>
  </conditionalFormatting>
  <printOptions headings="false" gridLines="false" gridLinesSet="true" horizontalCentered="true" verticalCentered="true"/>
  <pageMargins left="0.39375" right="0.39375" top="0.39375" bottom="0.24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tabColor rgb="FF00B0F0"/>
    <pageSetUpPr fitToPage="false"/>
  </sheetPr>
  <dimension ref="A1:E534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6" activeCellId="0" sqref="A16"/>
    </sheetView>
  </sheetViews>
  <sheetFormatPr defaultRowHeight="14.4"/>
  <cols>
    <col collapsed="false" hidden="false" max="1" min="1" style="211" width="91"/>
    <col collapsed="false" hidden="false" max="2" min="2" style="0" width="8.89285714285714"/>
    <col collapsed="false" hidden="false" max="3" min="3" style="212" width="11.7704081632653"/>
    <col collapsed="false" hidden="false" max="4" min="4" style="213" width="14.0051020408163"/>
    <col collapsed="false" hidden="false" max="5" min="5" style="213" width="13.5510204081633"/>
    <col collapsed="false" hidden="false" max="1025" min="6" style="0" width="8.89285714285714"/>
  </cols>
  <sheetData>
    <row r="1" customFormat="false" ht="24" hidden="false" customHeight="true" outlineLevel="0" collapsed="false">
      <c r="A1" s="214" t="s">
        <v>415</v>
      </c>
      <c r="B1" s="215" t="s">
        <v>440</v>
      </c>
      <c r="C1" s="215"/>
      <c r="D1" s="215"/>
      <c r="E1" s="215"/>
    </row>
    <row r="2" customFormat="false" ht="14.4" hidden="false" customHeight="true" outlineLevel="0" collapsed="false">
      <c r="A2" s="214"/>
      <c r="B2" s="216" t="str">
        <f aca="false">01_SINTETICO!D2</f>
        <v>OBRA: AMPLIAÇÃO FÓRUM DO TRABALHO DE ANÁPOLIS-GO</v>
      </c>
      <c r="C2" s="216"/>
      <c r="D2" s="216"/>
      <c r="E2" s="217" t="n">
        <f aca="false">01_SINTETICO!J2</f>
        <v>43495</v>
      </c>
    </row>
    <row r="3" customFormat="false" ht="22.8" hidden="false" customHeight="false" outlineLevel="0" collapsed="false">
      <c r="A3" s="214"/>
      <c r="B3" s="216"/>
      <c r="C3" s="216"/>
      <c r="D3" s="216"/>
      <c r="E3" s="218" t="str">
        <f aca="false">'CAPA-DADOS'!E16</f>
        <v>SINAPI-NOV/2018</v>
      </c>
    </row>
    <row r="4" customFormat="false" ht="14.4" hidden="false" customHeight="false" outlineLevel="0" collapsed="false">
      <c r="A4" s="219"/>
      <c r="B4" s="6"/>
      <c r="C4" s="220"/>
      <c r="D4" s="221"/>
      <c r="E4" s="222"/>
    </row>
    <row r="5" customFormat="false" ht="14.4" hidden="false" customHeight="false" outlineLevel="0" collapsed="false">
      <c r="A5" s="223" t="s">
        <v>441</v>
      </c>
      <c r="B5" s="224" t="s">
        <v>442</v>
      </c>
      <c r="C5" s="0" t="s">
        <v>443</v>
      </c>
      <c r="D5" s="0"/>
      <c r="E5" s="0"/>
    </row>
    <row r="6" customFormat="false" ht="14.4" hidden="false" customHeight="false" outlineLevel="0" collapsed="false">
      <c r="A6" s="223" t="s">
        <v>444</v>
      </c>
      <c r="C6" s="0"/>
      <c r="D6" s="0"/>
      <c r="E6" s="0"/>
    </row>
    <row r="7" customFormat="false" ht="14.4" hidden="false" customHeight="false" outlineLevel="0" collapsed="false">
      <c r="A7" s="223" t="s">
        <v>445</v>
      </c>
      <c r="C7" s="0"/>
      <c r="D7" s="0"/>
      <c r="E7" s="0"/>
    </row>
    <row r="8" customFormat="false" ht="14.4" hidden="false" customHeight="false" outlineLevel="0" collapsed="false">
      <c r="A8" s="0"/>
      <c r="C8" s="0"/>
      <c r="D8" s="0"/>
      <c r="E8" s="0"/>
    </row>
    <row r="9" customFormat="false" ht="14.4" hidden="false" customHeight="false" outlineLevel="0" collapsed="false">
      <c r="A9" s="223" t="s">
        <v>446</v>
      </c>
      <c r="B9" s="0" t="s">
        <v>447</v>
      </c>
      <c r="C9" s="0" t="s">
        <v>448</v>
      </c>
      <c r="D9" s="221" t="s">
        <v>449</v>
      </c>
      <c r="E9" s="221" t="s">
        <v>450</v>
      </c>
    </row>
    <row r="10" customFormat="false" ht="14.4" hidden="false" customHeight="false" outlineLevel="0" collapsed="false">
      <c r="A10" s="223" t="s">
        <v>451</v>
      </c>
      <c r="B10" s="0" t="s">
        <v>452</v>
      </c>
      <c r="C10" s="0" t="n">
        <v>1.0091</v>
      </c>
      <c r="D10" s="221" t="n">
        <v>12201.91</v>
      </c>
      <c r="E10" s="221" t="n">
        <f aca="false">TRUNC((C10*D10),2)</f>
        <v>12312.94</v>
      </c>
    </row>
    <row r="11" customFormat="false" ht="14.4" hidden="false" customHeight="false" outlineLevel="0" collapsed="false">
      <c r="A11" s="223" t="s">
        <v>453</v>
      </c>
      <c r="B11" s="0" t="s">
        <v>398</v>
      </c>
      <c r="C11" s="0" t="s">
        <v>398</v>
      </c>
      <c r="D11" s="221" t="s">
        <v>398</v>
      </c>
      <c r="E11" s="221" t="n">
        <f aca="false">SUM(E10:E10)</f>
        <v>12312.94</v>
      </c>
    </row>
    <row r="12" customFormat="false" ht="14.4" hidden="false" customHeight="false" outlineLevel="0" collapsed="false">
      <c r="A12" s="0"/>
      <c r="C12" s="0"/>
      <c r="D12" s="0"/>
      <c r="E12" s="0"/>
    </row>
    <row r="13" customFormat="false" ht="14.4" hidden="false" customHeight="false" outlineLevel="0" collapsed="false">
      <c r="A13" s="223" t="s">
        <v>454</v>
      </c>
      <c r="B13" s="0" t="s">
        <v>447</v>
      </c>
      <c r="C13" s="0" t="s">
        <v>448</v>
      </c>
      <c r="D13" s="221" t="s">
        <v>449</v>
      </c>
      <c r="E13" s="221" t="s">
        <v>450</v>
      </c>
    </row>
    <row r="14" customFormat="false" ht="14.4" hidden="false" customHeight="false" outlineLevel="0" collapsed="false">
      <c r="A14" s="223" t="s">
        <v>455</v>
      </c>
      <c r="B14" s="0" t="s">
        <v>456</v>
      </c>
      <c r="C14" s="0" t="n">
        <v>0.01509471</v>
      </c>
      <c r="D14" s="221" t="n">
        <v>47.76</v>
      </c>
      <c r="E14" s="221" t="n">
        <f aca="false">TRUNC((C14*D14),2)</f>
        <v>0.72</v>
      </c>
    </row>
    <row r="15" customFormat="false" ht="14.4" hidden="false" customHeight="false" outlineLevel="0" collapsed="false">
      <c r="A15" s="223" t="s">
        <v>457</v>
      </c>
      <c r="B15" s="0" t="s">
        <v>456</v>
      </c>
      <c r="C15" s="0" t="n">
        <v>0.12949646</v>
      </c>
      <c r="D15" s="221" t="n">
        <v>8.95</v>
      </c>
      <c r="E15" s="221" t="n">
        <f aca="false">TRUNC((C15*D15),2)</f>
        <v>1.15</v>
      </c>
    </row>
    <row r="16" customFormat="false" ht="14.4" hidden="false" customHeight="false" outlineLevel="0" collapsed="false">
      <c r="A16" s="223" t="s">
        <v>458</v>
      </c>
      <c r="B16" s="0" t="s">
        <v>459</v>
      </c>
      <c r="C16" s="0" t="n">
        <v>0.024955</v>
      </c>
      <c r="D16" s="221" t="n">
        <v>29.55</v>
      </c>
      <c r="E16" s="221" t="n">
        <f aca="false">TRUNC((C16*D16),2)</f>
        <v>0.73</v>
      </c>
    </row>
    <row r="17" customFormat="false" ht="14.4" hidden="false" customHeight="false" outlineLevel="0" collapsed="false">
      <c r="A17" s="223" t="s">
        <v>460</v>
      </c>
      <c r="B17" s="0" t="s">
        <v>459</v>
      </c>
      <c r="C17" s="0" t="n">
        <v>0.0116945</v>
      </c>
      <c r="D17" s="221" t="n">
        <v>169.15</v>
      </c>
      <c r="E17" s="221" t="n">
        <f aca="false">TRUNC((C17*D17),2)</f>
        <v>1.97</v>
      </c>
    </row>
    <row r="18" customFormat="false" ht="14.4" hidden="false" customHeight="false" outlineLevel="0" collapsed="false">
      <c r="A18" s="223" t="s">
        <v>461</v>
      </c>
      <c r="B18" s="0" t="s">
        <v>459</v>
      </c>
      <c r="C18" s="0" t="n">
        <v>1.08719348</v>
      </c>
      <c r="D18" s="221" t="n">
        <v>1.11</v>
      </c>
      <c r="E18" s="221" t="n">
        <f aca="false">TRUNC((C18*D18),2)</f>
        <v>1.2</v>
      </c>
    </row>
    <row r="19" customFormat="false" ht="28.8" hidden="false" customHeight="false" outlineLevel="0" collapsed="false">
      <c r="A19" s="223" t="s">
        <v>462</v>
      </c>
      <c r="B19" s="0" t="s">
        <v>459</v>
      </c>
      <c r="C19" s="0" t="n">
        <v>0.01013524</v>
      </c>
      <c r="D19" s="221" t="n">
        <v>133.08</v>
      </c>
      <c r="E19" s="221" t="n">
        <f aca="false">TRUNC((C19*D19),2)</f>
        <v>1.34</v>
      </c>
    </row>
    <row r="20" customFormat="false" ht="28.8" hidden="false" customHeight="false" outlineLevel="0" collapsed="false">
      <c r="A20" s="223" t="s">
        <v>463</v>
      </c>
      <c r="B20" s="0" t="s">
        <v>459</v>
      </c>
      <c r="C20" s="0" t="n">
        <v>0.00678887</v>
      </c>
      <c r="D20" s="221" t="n">
        <v>116.91</v>
      </c>
      <c r="E20" s="221" t="n">
        <f aca="false">TRUNC((C20*D20),2)</f>
        <v>0.79</v>
      </c>
    </row>
    <row r="21" customFormat="false" ht="14.4" hidden="false" customHeight="false" outlineLevel="0" collapsed="false">
      <c r="A21" s="223" t="s">
        <v>464</v>
      </c>
      <c r="B21" s="0" t="s">
        <v>452</v>
      </c>
      <c r="C21" s="0" t="n">
        <v>1</v>
      </c>
      <c r="D21" s="221" t="n">
        <v>63.58</v>
      </c>
      <c r="E21" s="221" t="n">
        <f aca="false">TRUNC((C21*D21),2)</f>
        <v>63.58</v>
      </c>
    </row>
    <row r="22" customFormat="false" ht="14.4" hidden="false" customHeight="false" outlineLevel="0" collapsed="false">
      <c r="A22" s="223" t="s">
        <v>465</v>
      </c>
      <c r="B22" s="0" t="s">
        <v>452</v>
      </c>
      <c r="C22" s="0" t="n">
        <v>1</v>
      </c>
      <c r="D22" s="221" t="n">
        <v>9.76</v>
      </c>
      <c r="E22" s="221" t="n">
        <f aca="false">TRUNC((C22*D22),2)</f>
        <v>9.76</v>
      </c>
    </row>
    <row r="23" customFormat="false" ht="14.4" hidden="false" customHeight="false" outlineLevel="0" collapsed="false">
      <c r="A23" s="223" t="s">
        <v>453</v>
      </c>
      <c r="B23" s="0" t="s">
        <v>398</v>
      </c>
      <c r="C23" s="0" t="s">
        <v>398</v>
      </c>
      <c r="D23" s="221" t="s">
        <v>398</v>
      </c>
      <c r="E23" s="221" t="n">
        <f aca="false">SUM(E14:E22)</f>
        <v>81.24</v>
      </c>
    </row>
    <row r="24" customFormat="false" ht="14.4" hidden="false" customHeight="false" outlineLevel="0" collapsed="false">
      <c r="A24" s="0"/>
      <c r="C24" s="0"/>
      <c r="D24" s="0"/>
      <c r="E24" s="0"/>
    </row>
    <row r="25" customFormat="false" ht="14.4" hidden="false" customHeight="false" outlineLevel="0" collapsed="false">
      <c r="A25" s="223" t="s">
        <v>466</v>
      </c>
      <c r="B25" s="0" t="s">
        <v>398</v>
      </c>
      <c r="C25" s="0" t="s">
        <v>398</v>
      </c>
      <c r="D25" s="221" t="s">
        <v>398</v>
      </c>
      <c r="E25" s="221" t="n">
        <f aca="false">E11+E23</f>
        <v>12394.18</v>
      </c>
    </row>
    <row r="26" customFormat="false" ht="14.4" hidden="false" customHeight="false" outlineLevel="0" collapsed="false">
      <c r="A26" s="0"/>
      <c r="C26" s="0"/>
      <c r="D26" s="0"/>
      <c r="E26" s="0"/>
    </row>
    <row r="27" customFormat="false" ht="14.4" hidden="false" customHeight="false" outlineLevel="0" collapsed="false">
      <c r="A27" s="0"/>
      <c r="C27" s="0"/>
      <c r="D27" s="0"/>
      <c r="E27" s="0"/>
    </row>
    <row r="28" customFormat="false" ht="14.4" hidden="false" customHeight="false" outlineLevel="0" collapsed="false">
      <c r="A28" s="0"/>
      <c r="C28" s="0"/>
      <c r="D28" s="0"/>
      <c r="E28" s="0"/>
    </row>
    <row r="29" customFormat="false" ht="14.4" hidden="false" customHeight="false" outlineLevel="0" collapsed="false">
      <c r="A29" s="223" t="s">
        <v>467</v>
      </c>
      <c r="B29" s="224" t="s">
        <v>468</v>
      </c>
      <c r="C29" s="0" t="s">
        <v>469</v>
      </c>
      <c r="D29" s="0"/>
      <c r="E29" s="0"/>
    </row>
    <row r="30" customFormat="false" ht="14.4" hidden="false" customHeight="false" outlineLevel="0" collapsed="false">
      <c r="A30" s="223" t="s">
        <v>470</v>
      </c>
      <c r="C30" s="0"/>
      <c r="D30" s="0"/>
      <c r="E30" s="0"/>
    </row>
    <row r="31" customFormat="false" ht="14.4" hidden="false" customHeight="false" outlineLevel="0" collapsed="false">
      <c r="A31" s="223" t="s">
        <v>445</v>
      </c>
      <c r="C31" s="0"/>
      <c r="D31" s="0"/>
      <c r="E31" s="0"/>
    </row>
    <row r="32" customFormat="false" ht="14.4" hidden="false" customHeight="false" outlineLevel="0" collapsed="false">
      <c r="A32" s="0"/>
      <c r="C32" s="0"/>
      <c r="D32" s="0"/>
      <c r="E32" s="0"/>
    </row>
    <row r="33" customFormat="false" ht="14.4" hidden="false" customHeight="false" outlineLevel="0" collapsed="false">
      <c r="A33" s="223" t="s">
        <v>446</v>
      </c>
      <c r="B33" s="0" t="s">
        <v>447</v>
      </c>
      <c r="C33" s="0" t="s">
        <v>448</v>
      </c>
      <c r="D33" s="221" t="s">
        <v>449</v>
      </c>
      <c r="E33" s="221" t="s">
        <v>450</v>
      </c>
    </row>
    <row r="34" customFormat="false" ht="14.4" hidden="false" customHeight="false" outlineLevel="0" collapsed="false">
      <c r="A34" s="223" t="s">
        <v>471</v>
      </c>
      <c r="B34" s="0" t="s">
        <v>452</v>
      </c>
      <c r="C34" s="0" t="n">
        <v>1.013</v>
      </c>
      <c r="D34" s="221" t="n">
        <v>4515.3</v>
      </c>
      <c r="E34" s="221" t="n">
        <f aca="false">TRUNC((C34*D34),2)</f>
        <v>4573.99</v>
      </c>
    </row>
    <row r="35" customFormat="false" ht="14.4" hidden="false" customHeight="false" outlineLevel="0" collapsed="false">
      <c r="A35" s="223" t="s">
        <v>453</v>
      </c>
      <c r="B35" s="0" t="s">
        <v>398</v>
      </c>
      <c r="C35" s="0" t="s">
        <v>398</v>
      </c>
      <c r="D35" s="221" t="s">
        <v>398</v>
      </c>
      <c r="E35" s="221" t="n">
        <f aca="false">SUM(E34:E34)</f>
        <v>4573.99</v>
      </c>
    </row>
    <row r="36" customFormat="false" ht="14.4" hidden="false" customHeight="false" outlineLevel="0" collapsed="false">
      <c r="A36" s="0"/>
      <c r="C36" s="0"/>
      <c r="D36" s="0"/>
      <c r="E36" s="0"/>
    </row>
    <row r="37" customFormat="false" ht="14.4" hidden="false" customHeight="false" outlineLevel="0" collapsed="false">
      <c r="A37" s="223" t="s">
        <v>454</v>
      </c>
      <c r="B37" s="0" t="s">
        <v>447</v>
      </c>
      <c r="C37" s="0" t="s">
        <v>448</v>
      </c>
      <c r="D37" s="221" t="s">
        <v>449</v>
      </c>
      <c r="E37" s="221" t="s">
        <v>450</v>
      </c>
    </row>
    <row r="38" customFormat="false" ht="14.4" hidden="false" customHeight="false" outlineLevel="0" collapsed="false">
      <c r="A38" s="223" t="s">
        <v>455</v>
      </c>
      <c r="B38" s="0" t="s">
        <v>456</v>
      </c>
      <c r="C38" s="0" t="n">
        <v>0.01509471</v>
      </c>
      <c r="D38" s="221" t="n">
        <v>47.76</v>
      </c>
      <c r="E38" s="221" t="n">
        <f aca="false">TRUNC((C38*D38),2)</f>
        <v>0.72</v>
      </c>
    </row>
    <row r="39" customFormat="false" ht="14.4" hidden="false" customHeight="false" outlineLevel="0" collapsed="false">
      <c r="A39" s="223" t="s">
        <v>457</v>
      </c>
      <c r="B39" s="0" t="s">
        <v>456</v>
      </c>
      <c r="C39" s="0" t="n">
        <v>0.12949646</v>
      </c>
      <c r="D39" s="221" t="n">
        <v>8.95</v>
      </c>
      <c r="E39" s="221" t="n">
        <f aca="false">TRUNC((C39*D39),2)</f>
        <v>1.15</v>
      </c>
    </row>
    <row r="40" customFormat="false" ht="14.4" hidden="false" customHeight="false" outlineLevel="0" collapsed="false">
      <c r="A40" s="223" t="s">
        <v>458</v>
      </c>
      <c r="B40" s="0" t="s">
        <v>459</v>
      </c>
      <c r="C40" s="0" t="n">
        <v>0.024955</v>
      </c>
      <c r="D40" s="221" t="n">
        <v>29.55</v>
      </c>
      <c r="E40" s="221" t="n">
        <f aca="false">TRUNC((C40*D40),2)</f>
        <v>0.73</v>
      </c>
    </row>
    <row r="41" customFormat="false" ht="14.4" hidden="false" customHeight="false" outlineLevel="0" collapsed="false">
      <c r="A41" s="223" t="s">
        <v>460</v>
      </c>
      <c r="B41" s="0" t="s">
        <v>459</v>
      </c>
      <c r="C41" s="0" t="n">
        <v>0.0116945</v>
      </c>
      <c r="D41" s="221" t="n">
        <v>169.15</v>
      </c>
      <c r="E41" s="221" t="n">
        <f aca="false">TRUNC((C41*D41),2)</f>
        <v>1.97</v>
      </c>
    </row>
    <row r="42" customFormat="false" ht="14.4" hidden="false" customHeight="false" outlineLevel="0" collapsed="false">
      <c r="A42" s="223" t="s">
        <v>461</v>
      </c>
      <c r="B42" s="0" t="s">
        <v>459</v>
      </c>
      <c r="C42" s="0" t="n">
        <v>1.08719348</v>
      </c>
      <c r="D42" s="221" t="n">
        <v>1.11</v>
      </c>
      <c r="E42" s="221" t="n">
        <f aca="false">TRUNC((C42*D42),2)</f>
        <v>1.2</v>
      </c>
    </row>
    <row r="43" customFormat="false" ht="28.8" hidden="false" customHeight="false" outlineLevel="0" collapsed="false">
      <c r="A43" s="223" t="s">
        <v>462</v>
      </c>
      <c r="B43" s="0" t="s">
        <v>459</v>
      </c>
      <c r="C43" s="0" t="n">
        <v>0.01013524</v>
      </c>
      <c r="D43" s="221" t="n">
        <v>133.08</v>
      </c>
      <c r="E43" s="221" t="n">
        <f aca="false">TRUNC((C43*D43),2)</f>
        <v>1.34</v>
      </c>
    </row>
    <row r="44" customFormat="false" ht="28.8" hidden="false" customHeight="false" outlineLevel="0" collapsed="false">
      <c r="A44" s="223" t="s">
        <v>463</v>
      </c>
      <c r="B44" s="0" t="s">
        <v>459</v>
      </c>
      <c r="C44" s="0" t="n">
        <v>0.00678887</v>
      </c>
      <c r="D44" s="221" t="n">
        <v>116.91</v>
      </c>
      <c r="E44" s="221" t="n">
        <f aca="false">TRUNC((C44*D44),2)</f>
        <v>0.79</v>
      </c>
    </row>
    <row r="45" customFormat="false" ht="14.4" hidden="false" customHeight="false" outlineLevel="0" collapsed="false">
      <c r="A45" s="223" t="s">
        <v>472</v>
      </c>
      <c r="B45" s="0" t="s">
        <v>452</v>
      </c>
      <c r="C45" s="0" t="n">
        <v>1</v>
      </c>
      <c r="D45" s="221" t="n">
        <v>352.73</v>
      </c>
      <c r="E45" s="221" t="n">
        <f aca="false">TRUNC((C45*D45),2)</f>
        <v>352.73</v>
      </c>
    </row>
    <row r="46" customFormat="false" ht="14.4" hidden="false" customHeight="false" outlineLevel="0" collapsed="false">
      <c r="A46" s="223" t="s">
        <v>464</v>
      </c>
      <c r="B46" s="0" t="s">
        <v>452</v>
      </c>
      <c r="C46" s="0" t="n">
        <v>1</v>
      </c>
      <c r="D46" s="221" t="n">
        <v>63.58</v>
      </c>
      <c r="E46" s="221" t="n">
        <f aca="false">TRUNC((C46*D46),2)</f>
        <v>63.58</v>
      </c>
    </row>
    <row r="47" customFormat="false" ht="14.4" hidden="false" customHeight="false" outlineLevel="0" collapsed="false">
      <c r="A47" s="223" t="s">
        <v>465</v>
      </c>
      <c r="B47" s="0" t="s">
        <v>452</v>
      </c>
      <c r="C47" s="0" t="n">
        <v>1</v>
      </c>
      <c r="D47" s="221" t="n">
        <v>9.76</v>
      </c>
      <c r="E47" s="221" t="n">
        <f aca="false">TRUNC((C47*D47),2)</f>
        <v>9.76</v>
      </c>
    </row>
    <row r="48" customFormat="false" ht="14.4" hidden="false" customHeight="false" outlineLevel="0" collapsed="false">
      <c r="A48" s="223" t="s">
        <v>473</v>
      </c>
      <c r="B48" s="0" t="s">
        <v>452</v>
      </c>
      <c r="C48" s="0" t="n">
        <v>1</v>
      </c>
      <c r="D48" s="221" t="n">
        <v>134.56</v>
      </c>
      <c r="E48" s="221" t="n">
        <f aca="false">TRUNC((C48*D48),2)</f>
        <v>134.56</v>
      </c>
    </row>
    <row r="49" customFormat="false" ht="14.4" hidden="false" customHeight="false" outlineLevel="0" collapsed="false">
      <c r="A49" s="223" t="s">
        <v>453</v>
      </c>
      <c r="B49" s="0" t="s">
        <v>398</v>
      </c>
      <c r="C49" s="0" t="s">
        <v>398</v>
      </c>
      <c r="D49" s="221" t="s">
        <v>398</v>
      </c>
      <c r="E49" s="221" t="n">
        <f aca="false">SUM(E38:E48)</f>
        <v>568.53</v>
      </c>
    </row>
    <row r="50" customFormat="false" ht="14.4" hidden="false" customHeight="false" outlineLevel="0" collapsed="false">
      <c r="A50" s="0"/>
      <c r="C50" s="0"/>
      <c r="D50" s="0"/>
      <c r="E50" s="0"/>
    </row>
    <row r="51" customFormat="false" ht="14.4" hidden="false" customHeight="false" outlineLevel="0" collapsed="false">
      <c r="A51" s="223" t="s">
        <v>466</v>
      </c>
      <c r="B51" s="0" t="s">
        <v>398</v>
      </c>
      <c r="C51" s="0" t="s">
        <v>398</v>
      </c>
      <c r="D51" s="221" t="s">
        <v>398</v>
      </c>
      <c r="E51" s="221" t="n">
        <f aca="false">E35+E49</f>
        <v>5142.52</v>
      </c>
    </row>
    <row r="52" customFormat="false" ht="14.4" hidden="false" customHeight="false" outlineLevel="0" collapsed="false">
      <c r="A52" s="0"/>
      <c r="C52" s="0"/>
      <c r="D52" s="0"/>
      <c r="E52" s="0"/>
    </row>
    <row r="53" customFormat="false" ht="14.4" hidden="false" customHeight="false" outlineLevel="0" collapsed="false">
      <c r="A53" s="0"/>
      <c r="C53" s="0"/>
      <c r="D53" s="0"/>
      <c r="E53" s="0"/>
    </row>
    <row r="54" customFormat="false" ht="14.4" hidden="false" customHeight="false" outlineLevel="0" collapsed="false">
      <c r="A54" s="0"/>
      <c r="C54" s="0"/>
      <c r="D54" s="0"/>
      <c r="E54" s="0"/>
    </row>
    <row r="55" customFormat="false" ht="14.4" hidden="false" customHeight="false" outlineLevel="0" collapsed="false">
      <c r="A55" s="223" t="s">
        <v>474</v>
      </c>
      <c r="B55" s="224" t="s">
        <v>475</v>
      </c>
      <c r="C55" s="0" t="s">
        <v>476</v>
      </c>
      <c r="D55" s="0"/>
      <c r="E55" s="0"/>
    </row>
    <row r="56" customFormat="false" ht="28.8" hidden="false" customHeight="false" outlineLevel="0" collapsed="false">
      <c r="A56" s="223" t="s">
        <v>477</v>
      </c>
      <c r="C56" s="0"/>
      <c r="D56" s="0"/>
      <c r="E56" s="0"/>
    </row>
    <row r="57" customFormat="false" ht="14.4" hidden="false" customHeight="false" outlineLevel="0" collapsed="false">
      <c r="A57" s="223" t="s">
        <v>478</v>
      </c>
      <c r="C57" s="0"/>
      <c r="D57" s="0"/>
      <c r="E57" s="0"/>
    </row>
    <row r="58" customFormat="false" ht="14.4" hidden="false" customHeight="false" outlineLevel="0" collapsed="false">
      <c r="A58" s="0"/>
      <c r="C58" s="0"/>
      <c r="D58" s="0"/>
      <c r="E58" s="0"/>
    </row>
    <row r="59" customFormat="false" ht="14.4" hidden="false" customHeight="false" outlineLevel="0" collapsed="false">
      <c r="A59" s="223" t="s">
        <v>454</v>
      </c>
      <c r="B59" s="0" t="s">
        <v>447</v>
      </c>
      <c r="C59" s="0" t="s">
        <v>448</v>
      </c>
      <c r="D59" s="221" t="s">
        <v>449</v>
      </c>
      <c r="E59" s="221" t="s">
        <v>450</v>
      </c>
    </row>
    <row r="60" customFormat="false" ht="28.8" hidden="false" customHeight="false" outlineLevel="0" collapsed="false">
      <c r="A60" s="223" t="s">
        <v>479</v>
      </c>
      <c r="B60" s="0" t="s">
        <v>459</v>
      </c>
      <c r="C60" s="0" t="n">
        <v>1</v>
      </c>
      <c r="D60" s="221" t="n">
        <v>28.49</v>
      </c>
      <c r="E60" s="221" t="n">
        <f aca="false">TRUNC((C60*D60),2)</f>
        <v>28.49</v>
      </c>
    </row>
    <row r="61" customFormat="false" ht="14.4" hidden="false" customHeight="false" outlineLevel="0" collapsed="false">
      <c r="A61" s="223" t="s">
        <v>453</v>
      </c>
      <c r="B61" s="0" t="s">
        <v>398</v>
      </c>
      <c r="C61" s="0" t="s">
        <v>398</v>
      </c>
      <c r="D61" s="221" t="s">
        <v>398</v>
      </c>
      <c r="E61" s="221" t="n">
        <f aca="false">SUM(E60:E60)</f>
        <v>28.49</v>
      </c>
    </row>
    <row r="62" customFormat="false" ht="14.4" hidden="false" customHeight="false" outlineLevel="0" collapsed="false">
      <c r="A62" s="0"/>
      <c r="C62" s="0"/>
      <c r="D62" s="0"/>
      <c r="E62" s="0"/>
    </row>
    <row r="63" customFormat="false" ht="14.4" hidden="false" customHeight="false" outlineLevel="0" collapsed="false">
      <c r="A63" s="223" t="s">
        <v>466</v>
      </c>
      <c r="B63" s="0" t="s">
        <v>398</v>
      </c>
      <c r="C63" s="0" t="s">
        <v>398</v>
      </c>
      <c r="D63" s="221" t="s">
        <v>398</v>
      </c>
      <c r="E63" s="221" t="n">
        <f aca="false">E61</f>
        <v>28.49</v>
      </c>
    </row>
    <row r="64" customFormat="false" ht="14.4" hidden="false" customHeight="false" outlineLevel="0" collapsed="false">
      <c r="A64" s="0"/>
      <c r="C64" s="0"/>
      <c r="D64" s="0"/>
      <c r="E64" s="0"/>
    </row>
    <row r="65" customFormat="false" ht="14.4" hidden="false" customHeight="false" outlineLevel="0" collapsed="false">
      <c r="A65" s="0"/>
      <c r="C65" s="0"/>
      <c r="D65" s="0"/>
      <c r="E65" s="0"/>
    </row>
    <row r="66" customFormat="false" ht="14.4" hidden="false" customHeight="false" outlineLevel="0" collapsed="false">
      <c r="A66" s="0"/>
      <c r="C66" s="0"/>
      <c r="D66" s="0"/>
      <c r="E66" s="0"/>
    </row>
    <row r="67" customFormat="false" ht="14.4" hidden="false" customHeight="false" outlineLevel="0" collapsed="false">
      <c r="A67" s="223" t="s">
        <v>474</v>
      </c>
      <c r="B67" s="224" t="s">
        <v>480</v>
      </c>
      <c r="C67" s="0" t="s">
        <v>481</v>
      </c>
      <c r="D67" s="0"/>
      <c r="E67" s="0"/>
    </row>
    <row r="68" customFormat="false" ht="14.4" hidden="false" customHeight="false" outlineLevel="0" collapsed="false">
      <c r="A68" s="223" t="s">
        <v>482</v>
      </c>
      <c r="C68" s="0"/>
      <c r="D68" s="0"/>
      <c r="E68" s="0"/>
    </row>
    <row r="69" customFormat="false" ht="14.4" hidden="false" customHeight="false" outlineLevel="0" collapsed="false">
      <c r="A69" s="223" t="s">
        <v>478</v>
      </c>
      <c r="C69" s="0"/>
      <c r="D69" s="0"/>
      <c r="E69" s="0"/>
    </row>
    <row r="70" customFormat="false" ht="14.4" hidden="false" customHeight="false" outlineLevel="0" collapsed="false">
      <c r="A70" s="0"/>
      <c r="C70" s="0"/>
      <c r="D70" s="0"/>
      <c r="E70" s="0"/>
    </row>
    <row r="71" customFormat="false" ht="14.4" hidden="false" customHeight="false" outlineLevel="0" collapsed="false">
      <c r="A71" s="223" t="s">
        <v>454</v>
      </c>
      <c r="B71" s="0" t="s">
        <v>447</v>
      </c>
      <c r="C71" s="0" t="s">
        <v>448</v>
      </c>
      <c r="D71" s="221" t="s">
        <v>449</v>
      </c>
      <c r="E71" s="221" t="s">
        <v>450</v>
      </c>
    </row>
    <row r="72" customFormat="false" ht="14.4" hidden="false" customHeight="false" outlineLevel="0" collapsed="false">
      <c r="A72" s="223" t="s">
        <v>483</v>
      </c>
      <c r="B72" s="0" t="s">
        <v>459</v>
      </c>
      <c r="C72" s="0" t="n">
        <v>1</v>
      </c>
      <c r="D72" s="221" t="n">
        <v>218.54</v>
      </c>
      <c r="E72" s="221" t="n">
        <f aca="false">TRUNC((C72*D72),2)</f>
        <v>218.54</v>
      </c>
    </row>
    <row r="73" customFormat="false" ht="14.4" hidden="false" customHeight="false" outlineLevel="0" collapsed="false">
      <c r="A73" s="223" t="s">
        <v>453</v>
      </c>
      <c r="B73" s="0" t="s">
        <v>398</v>
      </c>
      <c r="C73" s="0" t="s">
        <v>398</v>
      </c>
      <c r="D73" s="221" t="s">
        <v>398</v>
      </c>
      <c r="E73" s="221" t="n">
        <f aca="false">SUM(E72:E72)</f>
        <v>218.54</v>
      </c>
    </row>
    <row r="74" customFormat="false" ht="14.4" hidden="false" customHeight="false" outlineLevel="0" collapsed="false">
      <c r="A74" s="0"/>
      <c r="C74" s="0"/>
      <c r="D74" s="0"/>
      <c r="E74" s="0"/>
    </row>
    <row r="75" customFormat="false" ht="14.4" hidden="false" customHeight="false" outlineLevel="0" collapsed="false">
      <c r="A75" s="223" t="s">
        <v>466</v>
      </c>
      <c r="B75" s="0" t="s">
        <v>398</v>
      </c>
      <c r="C75" s="0" t="s">
        <v>398</v>
      </c>
      <c r="D75" s="221" t="s">
        <v>398</v>
      </c>
      <c r="E75" s="221" t="n">
        <f aca="false">E73</f>
        <v>218.54</v>
      </c>
    </row>
    <row r="76" customFormat="false" ht="14.4" hidden="false" customHeight="false" outlineLevel="0" collapsed="false">
      <c r="A76" s="0"/>
      <c r="C76" s="0"/>
      <c r="D76" s="0"/>
      <c r="E76" s="0"/>
    </row>
    <row r="77" customFormat="false" ht="14.4" hidden="false" customHeight="false" outlineLevel="0" collapsed="false">
      <c r="A77" s="0"/>
      <c r="C77" s="0"/>
      <c r="D77" s="0"/>
      <c r="E77" s="0"/>
    </row>
    <row r="78" customFormat="false" ht="14.4" hidden="false" customHeight="false" outlineLevel="0" collapsed="false">
      <c r="A78" s="0"/>
      <c r="C78" s="0"/>
      <c r="D78" s="0"/>
      <c r="E78" s="0"/>
    </row>
    <row r="79" customFormat="false" ht="14.4" hidden="false" customHeight="false" outlineLevel="0" collapsed="false">
      <c r="A79" s="223" t="s">
        <v>484</v>
      </c>
      <c r="B79" s="224" t="s">
        <v>485</v>
      </c>
      <c r="C79" s="0" t="s">
        <v>486</v>
      </c>
      <c r="D79" s="0"/>
      <c r="E79" s="0"/>
    </row>
    <row r="80" customFormat="false" ht="14.4" hidden="false" customHeight="false" outlineLevel="0" collapsed="false">
      <c r="A80" s="223" t="s">
        <v>487</v>
      </c>
      <c r="C80" s="0"/>
      <c r="D80" s="0"/>
      <c r="E80" s="0"/>
    </row>
    <row r="81" customFormat="false" ht="14.4" hidden="false" customHeight="false" outlineLevel="0" collapsed="false">
      <c r="A81" s="223" t="s">
        <v>488</v>
      </c>
      <c r="C81" s="0"/>
      <c r="D81" s="0"/>
      <c r="E81" s="0"/>
    </row>
    <row r="82" customFormat="false" ht="14.4" hidden="false" customHeight="false" outlineLevel="0" collapsed="false">
      <c r="A82" s="0"/>
      <c r="C82" s="0"/>
      <c r="D82" s="0"/>
      <c r="E82" s="0"/>
    </row>
    <row r="83" customFormat="false" ht="14.4" hidden="false" customHeight="false" outlineLevel="0" collapsed="false">
      <c r="A83" s="223" t="s">
        <v>489</v>
      </c>
      <c r="B83" s="0" t="s">
        <v>447</v>
      </c>
      <c r="C83" s="0" t="s">
        <v>448</v>
      </c>
      <c r="D83" s="221" t="s">
        <v>449</v>
      </c>
      <c r="E83" s="221" t="s">
        <v>450</v>
      </c>
    </row>
    <row r="84" customFormat="false" ht="28.8" hidden="false" customHeight="false" outlineLevel="0" collapsed="false">
      <c r="A84" s="223" t="s">
        <v>490</v>
      </c>
      <c r="B84" s="0" t="s">
        <v>459</v>
      </c>
      <c r="C84" s="0" t="n">
        <v>1.7E-006</v>
      </c>
      <c r="D84" s="221" t="n">
        <v>2849.5</v>
      </c>
      <c r="E84" s="221" t="n">
        <f aca="false">TRUNC((C84*D84),2)</f>
        <v>0</v>
      </c>
    </row>
    <row r="85" customFormat="false" ht="28.8" hidden="false" customHeight="false" outlineLevel="0" collapsed="false">
      <c r="A85" s="223" t="s">
        <v>491</v>
      </c>
      <c r="B85" s="0" t="s">
        <v>459</v>
      </c>
      <c r="C85" s="0" t="n">
        <v>0.00020476</v>
      </c>
      <c r="D85" s="221" t="n">
        <v>580</v>
      </c>
      <c r="E85" s="221" t="n">
        <f aca="false">TRUNC((C85*D85),2)</f>
        <v>0.11</v>
      </c>
    </row>
    <row r="86" customFormat="false" ht="14.4" hidden="false" customHeight="false" outlineLevel="0" collapsed="false">
      <c r="A86" s="223" t="s">
        <v>453</v>
      </c>
      <c r="B86" s="0" t="s">
        <v>398</v>
      </c>
      <c r="C86" s="0" t="s">
        <v>398</v>
      </c>
      <c r="D86" s="221" t="s">
        <v>398</v>
      </c>
      <c r="E86" s="221" t="n">
        <f aca="false">SUM(E84:E85)</f>
        <v>0.11</v>
      </c>
    </row>
    <row r="87" customFormat="false" ht="14.4" hidden="false" customHeight="false" outlineLevel="0" collapsed="false">
      <c r="A87" s="0"/>
      <c r="C87" s="0"/>
      <c r="D87" s="0"/>
      <c r="E87" s="0"/>
    </row>
    <row r="88" customFormat="false" ht="14.4" hidden="false" customHeight="false" outlineLevel="0" collapsed="false">
      <c r="A88" s="223" t="s">
        <v>446</v>
      </c>
      <c r="B88" s="0" t="s">
        <v>447</v>
      </c>
      <c r="C88" s="0" t="s">
        <v>448</v>
      </c>
      <c r="D88" s="221" t="s">
        <v>449</v>
      </c>
      <c r="E88" s="221" t="s">
        <v>450</v>
      </c>
    </row>
    <row r="89" customFormat="false" ht="14.4" hidden="false" customHeight="false" outlineLevel="0" collapsed="false">
      <c r="A89" s="223" t="s">
        <v>492</v>
      </c>
      <c r="B89" s="0" t="s">
        <v>493</v>
      </c>
      <c r="C89" s="0" t="n">
        <v>1.0093</v>
      </c>
      <c r="D89" s="221" t="n">
        <v>13.3</v>
      </c>
      <c r="E89" s="221" t="n">
        <f aca="false">TRUNC((C89*D89),2)</f>
        <v>13.42</v>
      </c>
    </row>
    <row r="90" customFormat="false" ht="14.4" hidden="false" customHeight="false" outlineLevel="0" collapsed="false">
      <c r="A90" s="223" t="s">
        <v>494</v>
      </c>
      <c r="B90" s="0" t="s">
        <v>493</v>
      </c>
      <c r="C90" s="0" t="n">
        <v>2.05911895</v>
      </c>
      <c r="D90" s="221" t="n">
        <v>8.14</v>
      </c>
      <c r="E90" s="221" t="n">
        <f aca="false">TRUNC((C90*D90),2)</f>
        <v>16.76</v>
      </c>
    </row>
    <row r="91" customFormat="false" ht="14.4" hidden="false" customHeight="false" outlineLevel="0" collapsed="false">
      <c r="A91" s="223" t="s">
        <v>495</v>
      </c>
      <c r="B91" s="0" t="s">
        <v>493</v>
      </c>
      <c r="C91" s="0" t="n">
        <v>0.01560385</v>
      </c>
      <c r="D91" s="221" t="n">
        <v>17.8</v>
      </c>
      <c r="E91" s="221" t="n">
        <f aca="false">TRUNC((C91*D91),2)</f>
        <v>0.27</v>
      </c>
    </row>
    <row r="92" customFormat="false" ht="14.4" hidden="false" customHeight="false" outlineLevel="0" collapsed="false">
      <c r="A92" s="223" t="s">
        <v>453</v>
      </c>
      <c r="B92" s="0" t="s">
        <v>398</v>
      </c>
      <c r="C92" s="0" t="s">
        <v>398</v>
      </c>
      <c r="D92" s="221" t="s">
        <v>398</v>
      </c>
      <c r="E92" s="221" t="n">
        <f aca="false">SUM(E89:E91)</f>
        <v>30.45</v>
      </c>
    </row>
    <row r="93" customFormat="false" ht="14.4" hidden="false" customHeight="false" outlineLevel="0" collapsed="false">
      <c r="A93" s="0"/>
      <c r="C93" s="0"/>
      <c r="D93" s="0"/>
      <c r="E93" s="0"/>
    </row>
    <row r="94" customFormat="false" ht="14.4" hidden="false" customHeight="false" outlineLevel="0" collapsed="false">
      <c r="A94" s="223" t="s">
        <v>454</v>
      </c>
      <c r="B94" s="0" t="s">
        <v>447</v>
      </c>
      <c r="C94" s="0" t="s">
        <v>448</v>
      </c>
      <c r="D94" s="221" t="s">
        <v>449</v>
      </c>
      <c r="E94" s="221" t="s">
        <v>450</v>
      </c>
    </row>
    <row r="95" customFormat="false" ht="14.4" hidden="false" customHeight="false" outlineLevel="0" collapsed="false">
      <c r="A95" s="223" t="s">
        <v>496</v>
      </c>
      <c r="B95" s="0" t="s">
        <v>497</v>
      </c>
      <c r="C95" s="0" t="n">
        <v>0.00859</v>
      </c>
      <c r="D95" s="221" t="n">
        <v>60</v>
      </c>
      <c r="E95" s="221" t="n">
        <f aca="false">TRUNC((C95*D95),2)</f>
        <v>0.51</v>
      </c>
    </row>
    <row r="96" customFormat="false" ht="14.4" hidden="false" customHeight="false" outlineLevel="0" collapsed="false">
      <c r="A96" s="223" t="s">
        <v>498</v>
      </c>
      <c r="B96" s="0" t="s">
        <v>459</v>
      </c>
      <c r="C96" s="0" t="n">
        <v>0.02424802</v>
      </c>
      <c r="D96" s="221" t="n">
        <v>9.79</v>
      </c>
      <c r="E96" s="221" t="n">
        <f aca="false">TRUNC((C96*D96),2)</f>
        <v>0.23</v>
      </c>
    </row>
    <row r="97" customFormat="false" ht="14.4" hidden="false" customHeight="false" outlineLevel="0" collapsed="false">
      <c r="A97" s="223" t="s">
        <v>455</v>
      </c>
      <c r="B97" s="0" t="s">
        <v>456</v>
      </c>
      <c r="C97" s="0" t="n">
        <v>0.00486704</v>
      </c>
      <c r="D97" s="221" t="n">
        <v>47.76</v>
      </c>
      <c r="E97" s="221" t="n">
        <f aca="false">TRUNC((C97*D97),2)</f>
        <v>0.23</v>
      </c>
    </row>
    <row r="98" customFormat="false" ht="14.4" hidden="false" customHeight="false" outlineLevel="0" collapsed="false">
      <c r="A98" s="223" t="s">
        <v>499</v>
      </c>
      <c r="B98" s="0" t="s">
        <v>459</v>
      </c>
      <c r="C98" s="0" t="n">
        <v>0.00201008</v>
      </c>
      <c r="D98" s="221" t="n">
        <v>109.4</v>
      </c>
      <c r="E98" s="221" t="n">
        <f aca="false">TRUNC((C98*D98),2)</f>
        <v>0.21</v>
      </c>
    </row>
    <row r="99" customFormat="false" ht="14.4" hidden="false" customHeight="false" outlineLevel="0" collapsed="false">
      <c r="A99" s="223" t="s">
        <v>500</v>
      </c>
      <c r="B99" s="0" t="s">
        <v>501</v>
      </c>
      <c r="C99" s="0" t="n">
        <v>2.1221</v>
      </c>
      <c r="D99" s="221" t="n">
        <v>0.35</v>
      </c>
      <c r="E99" s="221" t="n">
        <f aca="false">TRUNC((C99*D99),2)</f>
        <v>0.74</v>
      </c>
    </row>
    <row r="100" customFormat="false" ht="14.4" hidden="false" customHeight="false" outlineLevel="0" collapsed="false">
      <c r="A100" s="223" t="s">
        <v>502</v>
      </c>
      <c r="B100" s="0" t="s">
        <v>459</v>
      </c>
      <c r="C100" s="0" t="n">
        <v>0.02742949</v>
      </c>
      <c r="D100" s="221" t="n">
        <v>6.04</v>
      </c>
      <c r="E100" s="221" t="n">
        <f aca="false">TRUNC((C100*D100),2)</f>
        <v>0.16</v>
      </c>
    </row>
    <row r="101" customFormat="false" ht="14.4" hidden="false" customHeight="false" outlineLevel="0" collapsed="false">
      <c r="A101" s="223" t="s">
        <v>457</v>
      </c>
      <c r="B101" s="0" t="s">
        <v>456</v>
      </c>
      <c r="C101" s="0" t="n">
        <v>0.04175319</v>
      </c>
      <c r="D101" s="221" t="n">
        <v>8.95</v>
      </c>
      <c r="E101" s="221" t="n">
        <f aca="false">TRUNC((C101*D101),2)</f>
        <v>0.37</v>
      </c>
    </row>
    <row r="102" customFormat="false" ht="28.8" hidden="false" customHeight="false" outlineLevel="0" collapsed="false">
      <c r="A102" s="223" t="s">
        <v>503</v>
      </c>
      <c r="B102" s="0" t="s">
        <v>504</v>
      </c>
      <c r="C102" s="0" t="n">
        <v>1</v>
      </c>
      <c r="D102" s="221" t="n">
        <v>2.97</v>
      </c>
      <c r="E102" s="221" t="n">
        <f aca="false">TRUNC((C102*D102),2)</f>
        <v>2.97</v>
      </c>
    </row>
    <row r="103" customFormat="false" ht="14.4" hidden="false" customHeight="false" outlineLevel="0" collapsed="false">
      <c r="A103" s="223" t="s">
        <v>505</v>
      </c>
      <c r="B103" s="0" t="s">
        <v>504</v>
      </c>
      <c r="C103" s="0" t="n">
        <v>3.95810056</v>
      </c>
      <c r="D103" s="221" t="n">
        <v>3.58</v>
      </c>
      <c r="E103" s="221" t="n">
        <f aca="false">TRUNC((C103*D103),2)</f>
        <v>14.17</v>
      </c>
    </row>
    <row r="104" customFormat="false" ht="14.4" hidden="false" customHeight="false" outlineLevel="0" collapsed="false">
      <c r="A104" s="223" t="s">
        <v>506</v>
      </c>
      <c r="B104" s="0" t="s">
        <v>497</v>
      </c>
      <c r="C104" s="0" t="n">
        <v>0.00579</v>
      </c>
      <c r="D104" s="221" t="n">
        <v>53.6</v>
      </c>
      <c r="E104" s="221" t="n">
        <f aca="false">TRUNC((C104*D104),2)</f>
        <v>0.31</v>
      </c>
    </row>
    <row r="105" customFormat="false" ht="14.4" hidden="false" customHeight="false" outlineLevel="0" collapsed="false">
      <c r="A105" s="223" t="s">
        <v>507</v>
      </c>
      <c r="B105" s="0" t="s">
        <v>508</v>
      </c>
      <c r="C105" s="0" t="n">
        <v>1</v>
      </c>
      <c r="D105" s="221" t="n">
        <v>200</v>
      </c>
      <c r="E105" s="221" t="n">
        <f aca="false">TRUNC((C105*D105),2)</f>
        <v>200</v>
      </c>
    </row>
    <row r="106" customFormat="false" ht="14.4" hidden="false" customHeight="false" outlineLevel="0" collapsed="false">
      <c r="A106" s="223" t="s">
        <v>509</v>
      </c>
      <c r="B106" s="0" t="s">
        <v>501</v>
      </c>
      <c r="C106" s="0" t="n">
        <v>0.11</v>
      </c>
      <c r="D106" s="221" t="n">
        <v>8.29</v>
      </c>
      <c r="E106" s="221" t="n">
        <f aca="false">TRUNC((C106*D106),2)</f>
        <v>0.91</v>
      </c>
    </row>
    <row r="107" customFormat="false" ht="14.4" hidden="false" customHeight="false" outlineLevel="0" collapsed="false">
      <c r="A107" s="223" t="s">
        <v>510</v>
      </c>
      <c r="B107" s="0" t="s">
        <v>511</v>
      </c>
      <c r="C107" s="0" t="n">
        <v>0.00457153</v>
      </c>
      <c r="D107" s="221" t="n">
        <v>14.25</v>
      </c>
      <c r="E107" s="221" t="n">
        <f aca="false">TRUNC((C107*D107),2)</f>
        <v>0.06</v>
      </c>
    </row>
    <row r="108" customFormat="false" ht="14.4" hidden="false" customHeight="false" outlineLevel="0" collapsed="false">
      <c r="A108" s="223" t="s">
        <v>512</v>
      </c>
      <c r="B108" s="0" t="s">
        <v>493</v>
      </c>
      <c r="C108" s="0" t="n">
        <v>3.03465241</v>
      </c>
      <c r="D108" s="221" t="n">
        <v>1.87</v>
      </c>
      <c r="E108" s="221" t="n">
        <f aca="false">TRUNC((C108*D108),2)</f>
        <v>5.67</v>
      </c>
    </row>
    <row r="109" customFormat="false" ht="14.4" hidden="false" customHeight="false" outlineLevel="0" collapsed="false">
      <c r="A109" s="223" t="s">
        <v>513</v>
      </c>
      <c r="B109" s="0" t="s">
        <v>493</v>
      </c>
      <c r="C109" s="0" t="n">
        <v>3.04</v>
      </c>
      <c r="D109" s="221" t="n">
        <v>0.71</v>
      </c>
      <c r="E109" s="221" t="n">
        <f aca="false">TRUNC((C109*D109),2)</f>
        <v>2.15</v>
      </c>
    </row>
    <row r="110" customFormat="false" ht="14.4" hidden="false" customHeight="false" outlineLevel="0" collapsed="false">
      <c r="A110" s="223" t="s">
        <v>514</v>
      </c>
      <c r="B110" s="0" t="s">
        <v>493</v>
      </c>
      <c r="C110" s="0" t="n">
        <v>3.04</v>
      </c>
      <c r="D110" s="221" t="n">
        <v>0.34</v>
      </c>
      <c r="E110" s="221" t="n">
        <f aca="false">TRUNC((C110*D110),2)</f>
        <v>1.03</v>
      </c>
    </row>
    <row r="111" customFormat="false" ht="14.4" hidden="false" customHeight="false" outlineLevel="0" collapsed="false">
      <c r="A111" s="223" t="s">
        <v>515</v>
      </c>
      <c r="B111" s="0" t="s">
        <v>493</v>
      </c>
      <c r="C111" s="0" t="n">
        <v>3.04</v>
      </c>
      <c r="D111" s="221" t="n">
        <v>0.05</v>
      </c>
      <c r="E111" s="221" t="n">
        <f aca="false">TRUNC((C111*D111),2)</f>
        <v>0.15</v>
      </c>
    </row>
    <row r="112" customFormat="false" ht="14.4" hidden="false" customHeight="false" outlineLevel="0" collapsed="false">
      <c r="A112" s="223" t="s">
        <v>458</v>
      </c>
      <c r="B112" s="0" t="s">
        <v>459</v>
      </c>
      <c r="C112" s="0" t="n">
        <v>0.00804475</v>
      </c>
      <c r="D112" s="221" t="n">
        <v>29.55</v>
      </c>
      <c r="E112" s="221" t="n">
        <f aca="false">TRUNC((C112*D112),2)</f>
        <v>0.23</v>
      </c>
    </row>
    <row r="113" customFormat="false" ht="14.4" hidden="false" customHeight="false" outlineLevel="0" collapsed="false">
      <c r="A113" s="223" t="s">
        <v>460</v>
      </c>
      <c r="B113" s="0" t="s">
        <v>459</v>
      </c>
      <c r="C113" s="0" t="n">
        <v>0.00377051</v>
      </c>
      <c r="D113" s="221" t="n">
        <v>169.15</v>
      </c>
      <c r="E113" s="221" t="n">
        <f aca="false">TRUNC((C113*D113),2)</f>
        <v>0.63</v>
      </c>
    </row>
    <row r="114" customFormat="false" ht="14.4" hidden="false" customHeight="false" outlineLevel="0" collapsed="false">
      <c r="A114" s="223" t="s">
        <v>461</v>
      </c>
      <c r="B114" s="0" t="s">
        <v>459</v>
      </c>
      <c r="C114" s="0" t="n">
        <v>0.33892109</v>
      </c>
      <c r="D114" s="221" t="n">
        <v>1.11</v>
      </c>
      <c r="E114" s="221" t="n">
        <f aca="false">TRUNC((C114*D114),2)</f>
        <v>0.37</v>
      </c>
    </row>
    <row r="115" customFormat="false" ht="28.8" hidden="false" customHeight="false" outlineLevel="0" collapsed="false">
      <c r="A115" s="223" t="s">
        <v>462</v>
      </c>
      <c r="B115" s="0" t="s">
        <v>459</v>
      </c>
      <c r="C115" s="0" t="n">
        <v>0.003268</v>
      </c>
      <c r="D115" s="221" t="n">
        <v>133.08</v>
      </c>
      <c r="E115" s="221" t="n">
        <f aca="false">TRUNC((C115*D115),2)</f>
        <v>0.43</v>
      </c>
    </row>
    <row r="116" customFormat="false" ht="28.8" hidden="false" customHeight="false" outlineLevel="0" collapsed="false">
      <c r="A116" s="223" t="s">
        <v>463</v>
      </c>
      <c r="B116" s="0" t="s">
        <v>459</v>
      </c>
      <c r="C116" s="0" t="n">
        <v>0.0021888</v>
      </c>
      <c r="D116" s="221" t="n">
        <v>116.91</v>
      </c>
      <c r="E116" s="221" t="n">
        <f aca="false">TRUNC((C116*D116),2)</f>
        <v>0.25</v>
      </c>
    </row>
    <row r="117" customFormat="false" ht="28.8" hidden="false" customHeight="false" outlineLevel="0" collapsed="false">
      <c r="A117" s="223" t="s">
        <v>516</v>
      </c>
      <c r="B117" s="0" t="s">
        <v>459</v>
      </c>
      <c r="C117" s="0" t="n">
        <v>0.00013338</v>
      </c>
      <c r="D117" s="221" t="n">
        <v>597.97</v>
      </c>
      <c r="E117" s="221" t="n">
        <f aca="false">TRUNC((C117*D117),2)</f>
        <v>0.07</v>
      </c>
    </row>
    <row r="118" customFormat="false" ht="14.4" hidden="false" customHeight="false" outlineLevel="0" collapsed="false">
      <c r="A118" s="223" t="s">
        <v>517</v>
      </c>
      <c r="B118" s="0" t="s">
        <v>459</v>
      </c>
      <c r="C118" s="0" t="n">
        <v>0.00081903</v>
      </c>
      <c r="D118" s="221" t="n">
        <v>135.18</v>
      </c>
      <c r="E118" s="221" t="n">
        <f aca="false">TRUNC((C118*D118),2)</f>
        <v>0.11</v>
      </c>
    </row>
    <row r="119" customFormat="false" ht="14.4" hidden="false" customHeight="false" outlineLevel="0" collapsed="false">
      <c r="A119" s="223" t="s">
        <v>518</v>
      </c>
      <c r="B119" s="0" t="s">
        <v>459</v>
      </c>
      <c r="C119" s="0" t="n">
        <v>0.00062214</v>
      </c>
      <c r="D119" s="221" t="n">
        <v>203.68</v>
      </c>
      <c r="E119" s="221" t="n">
        <f aca="false">TRUNC((C119*D119),2)</f>
        <v>0.12</v>
      </c>
    </row>
    <row r="120" customFormat="false" ht="14.4" hidden="false" customHeight="false" outlineLevel="0" collapsed="false">
      <c r="A120" s="223" t="s">
        <v>519</v>
      </c>
      <c r="B120" s="0" t="s">
        <v>459</v>
      </c>
      <c r="C120" s="0" t="n">
        <v>0.00013338</v>
      </c>
      <c r="D120" s="221" t="n">
        <v>576.84</v>
      </c>
      <c r="E120" s="221" t="n">
        <f aca="false">TRUNC((C120*D120),2)</f>
        <v>0.07</v>
      </c>
    </row>
    <row r="121" customFormat="false" ht="14.4" hidden="false" customHeight="false" outlineLevel="0" collapsed="false">
      <c r="A121" s="223" t="s">
        <v>520</v>
      </c>
      <c r="B121" s="0" t="s">
        <v>459</v>
      </c>
      <c r="C121" s="0" t="n">
        <v>0.00016393</v>
      </c>
      <c r="D121" s="221" t="n">
        <v>281.79</v>
      </c>
      <c r="E121" s="221" t="n">
        <f aca="false">TRUNC((C121*D121),2)</f>
        <v>0.04</v>
      </c>
    </row>
    <row r="122" customFormat="false" ht="14.4" hidden="false" customHeight="false" outlineLevel="0" collapsed="false">
      <c r="A122" s="223" t="s">
        <v>521</v>
      </c>
      <c r="B122" s="0" t="s">
        <v>459</v>
      </c>
      <c r="C122" s="0" t="n">
        <v>0.00825689</v>
      </c>
      <c r="D122" s="221" t="n">
        <v>7.88</v>
      </c>
      <c r="E122" s="221" t="n">
        <f aca="false">TRUNC((C122*D122),2)</f>
        <v>0.06</v>
      </c>
    </row>
    <row r="123" customFormat="false" ht="14.4" hidden="false" customHeight="false" outlineLevel="0" collapsed="false">
      <c r="A123" s="223" t="s">
        <v>522</v>
      </c>
      <c r="B123" s="0" t="s">
        <v>459</v>
      </c>
      <c r="C123" s="0" t="n">
        <v>0.00457153</v>
      </c>
      <c r="D123" s="221" t="n">
        <v>10.71</v>
      </c>
      <c r="E123" s="221" t="n">
        <f aca="false">TRUNC((C123*D123),2)</f>
        <v>0.04</v>
      </c>
    </row>
    <row r="124" customFormat="false" ht="14.4" hidden="false" customHeight="false" outlineLevel="0" collapsed="false">
      <c r="A124" s="223" t="s">
        <v>523</v>
      </c>
      <c r="B124" s="0" t="s">
        <v>459</v>
      </c>
      <c r="C124" s="0" t="n">
        <v>0.00457153</v>
      </c>
      <c r="D124" s="221" t="n">
        <v>23.75</v>
      </c>
      <c r="E124" s="221" t="n">
        <f aca="false">TRUNC((C124*D124),2)</f>
        <v>0.1</v>
      </c>
    </row>
    <row r="125" customFormat="false" ht="14.4" hidden="false" customHeight="false" outlineLevel="0" collapsed="false">
      <c r="A125" s="223" t="s">
        <v>524</v>
      </c>
      <c r="B125" s="0" t="s">
        <v>525</v>
      </c>
      <c r="C125" s="0" t="n">
        <v>0.01</v>
      </c>
      <c r="D125" s="221" t="n">
        <v>0.67</v>
      </c>
      <c r="E125" s="221" t="n">
        <f aca="false">TRUNC((C125*D125),2)</f>
        <v>0</v>
      </c>
    </row>
    <row r="126" customFormat="false" ht="14.4" hidden="false" customHeight="false" outlineLevel="0" collapsed="false">
      <c r="A126" s="223" t="s">
        <v>453</v>
      </c>
      <c r="B126" s="0" t="s">
        <v>398</v>
      </c>
      <c r="C126" s="0" t="s">
        <v>398</v>
      </c>
      <c r="D126" s="221" t="s">
        <v>398</v>
      </c>
      <c r="E126" s="221" t="n">
        <f aca="false">SUM(E95:E125)</f>
        <v>232.39</v>
      </c>
    </row>
    <row r="127" customFormat="false" ht="14.4" hidden="false" customHeight="false" outlineLevel="0" collapsed="false">
      <c r="A127" s="0"/>
      <c r="C127" s="0"/>
      <c r="D127" s="0"/>
      <c r="E127" s="0"/>
    </row>
    <row r="128" customFormat="false" ht="14.4" hidden="false" customHeight="false" outlineLevel="0" collapsed="false">
      <c r="A128" s="223" t="s">
        <v>466</v>
      </c>
      <c r="B128" s="0" t="s">
        <v>398</v>
      </c>
      <c r="C128" s="0" t="s">
        <v>398</v>
      </c>
      <c r="D128" s="221" t="s">
        <v>398</v>
      </c>
      <c r="E128" s="221" t="n">
        <f aca="false">E86+E92+E126</f>
        <v>262.95</v>
      </c>
    </row>
    <row r="129" customFormat="false" ht="14.4" hidden="false" customHeight="false" outlineLevel="0" collapsed="false">
      <c r="A129" s="0"/>
      <c r="C129" s="0"/>
      <c r="D129" s="0"/>
      <c r="E129" s="0"/>
    </row>
    <row r="130" customFormat="false" ht="14.4" hidden="false" customHeight="false" outlineLevel="0" collapsed="false">
      <c r="A130" s="0"/>
      <c r="C130" s="0"/>
      <c r="D130" s="0"/>
      <c r="E130" s="0"/>
    </row>
    <row r="131" customFormat="false" ht="14.4" hidden="false" customHeight="false" outlineLevel="0" collapsed="false">
      <c r="A131" s="0"/>
      <c r="C131" s="0"/>
      <c r="D131" s="0"/>
      <c r="E131" s="0"/>
    </row>
    <row r="132" customFormat="false" ht="14.4" hidden="false" customHeight="false" outlineLevel="0" collapsed="false">
      <c r="A132" s="223" t="s">
        <v>474</v>
      </c>
      <c r="B132" s="224" t="s">
        <v>526</v>
      </c>
      <c r="C132" s="0" t="s">
        <v>527</v>
      </c>
      <c r="D132" s="0"/>
      <c r="E132" s="0"/>
    </row>
    <row r="133" customFormat="false" ht="28.8" hidden="false" customHeight="false" outlineLevel="0" collapsed="false">
      <c r="A133" s="223" t="s">
        <v>528</v>
      </c>
      <c r="C133" s="0"/>
      <c r="D133" s="0"/>
      <c r="E133" s="0"/>
    </row>
    <row r="134" customFormat="false" ht="14.4" hidden="false" customHeight="false" outlineLevel="0" collapsed="false">
      <c r="A134" s="223" t="s">
        <v>529</v>
      </c>
      <c r="C134" s="0"/>
      <c r="D134" s="0"/>
      <c r="E134" s="0"/>
    </row>
    <row r="135" customFormat="false" ht="14.4" hidden="false" customHeight="false" outlineLevel="0" collapsed="false">
      <c r="A135" s="0"/>
      <c r="C135" s="0"/>
      <c r="D135" s="0"/>
      <c r="E135" s="0"/>
    </row>
    <row r="136" customFormat="false" ht="14.4" hidden="false" customHeight="false" outlineLevel="0" collapsed="false">
      <c r="A136" s="223" t="s">
        <v>489</v>
      </c>
      <c r="B136" s="0" t="s">
        <v>447</v>
      </c>
      <c r="C136" s="0" t="s">
        <v>448</v>
      </c>
      <c r="D136" s="221" t="s">
        <v>449</v>
      </c>
      <c r="E136" s="221" t="s">
        <v>450</v>
      </c>
    </row>
    <row r="137" customFormat="false" ht="28.8" hidden="false" customHeight="false" outlineLevel="0" collapsed="false">
      <c r="A137" s="223" t="s">
        <v>530</v>
      </c>
      <c r="B137" s="0" t="s">
        <v>452</v>
      </c>
      <c r="C137" s="0" t="n">
        <v>1</v>
      </c>
      <c r="D137" s="221" t="n">
        <v>523</v>
      </c>
      <c r="E137" s="221" t="n">
        <f aca="false">TRUNC((C137*D137),2)</f>
        <v>523</v>
      </c>
    </row>
    <row r="138" customFormat="false" ht="28.8" hidden="false" customHeight="false" outlineLevel="0" collapsed="false">
      <c r="A138" s="223" t="s">
        <v>491</v>
      </c>
      <c r="B138" s="0" t="s">
        <v>459</v>
      </c>
      <c r="C138" s="0" t="n">
        <v>0.0002708</v>
      </c>
      <c r="D138" s="221" t="n">
        <v>580</v>
      </c>
      <c r="E138" s="221" t="n">
        <f aca="false">TRUNC((C138*D138),2)</f>
        <v>0.15</v>
      </c>
    </row>
    <row r="139" customFormat="false" ht="14.4" hidden="false" customHeight="false" outlineLevel="0" collapsed="false">
      <c r="A139" s="223" t="s">
        <v>453</v>
      </c>
      <c r="B139" s="0" t="s">
        <v>398</v>
      </c>
      <c r="C139" s="0" t="s">
        <v>398</v>
      </c>
      <c r="D139" s="221" t="s">
        <v>398</v>
      </c>
      <c r="E139" s="221" t="n">
        <f aca="false">SUM(E137:E138)</f>
        <v>523.15</v>
      </c>
    </row>
    <row r="140" customFormat="false" ht="14.4" hidden="false" customHeight="false" outlineLevel="0" collapsed="false">
      <c r="A140" s="0"/>
      <c r="C140" s="0"/>
      <c r="D140" s="0"/>
      <c r="E140" s="0"/>
    </row>
    <row r="141" customFormat="false" ht="14.4" hidden="false" customHeight="false" outlineLevel="0" collapsed="false">
      <c r="A141" s="223" t="s">
        <v>446</v>
      </c>
      <c r="B141" s="0" t="s">
        <v>447</v>
      </c>
      <c r="C141" s="0" t="s">
        <v>448</v>
      </c>
      <c r="D141" s="221" t="s">
        <v>449</v>
      </c>
      <c r="E141" s="221" t="s">
        <v>450</v>
      </c>
    </row>
    <row r="142" customFormat="false" ht="14.4" hidden="false" customHeight="false" outlineLevel="0" collapsed="false">
      <c r="A142" s="223" t="s">
        <v>531</v>
      </c>
      <c r="B142" s="0" t="s">
        <v>493</v>
      </c>
      <c r="C142" s="0" t="n">
        <v>2.0342</v>
      </c>
      <c r="D142" s="221" t="n">
        <v>13.3</v>
      </c>
      <c r="E142" s="221" t="n">
        <f aca="false">TRUNC((C142*D142),2)</f>
        <v>27.05</v>
      </c>
    </row>
    <row r="143" customFormat="false" ht="14.4" hidden="false" customHeight="false" outlineLevel="0" collapsed="false">
      <c r="A143" s="223" t="s">
        <v>494</v>
      </c>
      <c r="B143" s="0" t="s">
        <v>493</v>
      </c>
      <c r="C143" s="0" t="n">
        <v>2.0342</v>
      </c>
      <c r="D143" s="221" t="n">
        <v>8.14</v>
      </c>
      <c r="E143" s="221" t="n">
        <f aca="false">TRUNC((C143*D143),2)</f>
        <v>16.55</v>
      </c>
    </row>
    <row r="144" customFormat="false" ht="14.4" hidden="false" customHeight="false" outlineLevel="0" collapsed="false">
      <c r="A144" s="223" t="s">
        <v>453</v>
      </c>
      <c r="B144" s="0" t="s">
        <v>398</v>
      </c>
      <c r="C144" s="0" t="s">
        <v>398</v>
      </c>
      <c r="D144" s="221" t="s">
        <v>398</v>
      </c>
      <c r="E144" s="221" t="n">
        <f aca="false">SUM(E142:E143)</f>
        <v>43.6</v>
      </c>
    </row>
    <row r="145" customFormat="false" ht="14.4" hidden="false" customHeight="false" outlineLevel="0" collapsed="false">
      <c r="A145" s="0"/>
      <c r="C145" s="0"/>
      <c r="D145" s="0"/>
      <c r="E145" s="0"/>
    </row>
    <row r="146" customFormat="false" ht="14.4" hidden="false" customHeight="false" outlineLevel="0" collapsed="false">
      <c r="A146" s="223" t="s">
        <v>454</v>
      </c>
      <c r="B146" s="0" t="s">
        <v>447</v>
      </c>
      <c r="C146" s="0" t="s">
        <v>448</v>
      </c>
      <c r="D146" s="221" t="s">
        <v>449</v>
      </c>
      <c r="E146" s="221" t="s">
        <v>450</v>
      </c>
    </row>
    <row r="147" customFormat="false" ht="14.4" hidden="false" customHeight="false" outlineLevel="0" collapsed="false">
      <c r="A147" s="223" t="s">
        <v>532</v>
      </c>
      <c r="B147" s="0" t="s">
        <v>459</v>
      </c>
      <c r="C147" s="0" t="n">
        <v>0.01</v>
      </c>
      <c r="D147" s="221" t="n">
        <v>42.27</v>
      </c>
      <c r="E147" s="221" t="n">
        <f aca="false">TRUNC((C147*D147),2)</f>
        <v>0.42</v>
      </c>
    </row>
    <row r="148" customFormat="false" ht="14.4" hidden="false" customHeight="false" outlineLevel="0" collapsed="false">
      <c r="A148" s="223" t="s">
        <v>533</v>
      </c>
      <c r="B148" s="0" t="s">
        <v>459</v>
      </c>
      <c r="C148" s="0" t="n">
        <v>0.4</v>
      </c>
      <c r="D148" s="221" t="n">
        <v>1.57</v>
      </c>
      <c r="E148" s="221" t="n">
        <f aca="false">TRUNC((C148*D148),2)</f>
        <v>0.62</v>
      </c>
    </row>
    <row r="149" customFormat="false" ht="14.4" hidden="false" customHeight="false" outlineLevel="0" collapsed="false">
      <c r="A149" s="223" t="s">
        <v>534</v>
      </c>
      <c r="B149" s="0" t="s">
        <v>459</v>
      </c>
      <c r="C149" s="0" t="n">
        <v>0.16</v>
      </c>
      <c r="D149" s="221" t="n">
        <v>0.88</v>
      </c>
      <c r="E149" s="221" t="n">
        <f aca="false">TRUNC((C149*D149),2)</f>
        <v>0.14</v>
      </c>
    </row>
    <row r="150" customFormat="false" ht="14.4" hidden="false" customHeight="false" outlineLevel="0" collapsed="false">
      <c r="A150" s="223" t="s">
        <v>498</v>
      </c>
      <c r="B150" s="0" t="s">
        <v>459</v>
      </c>
      <c r="C150" s="0" t="n">
        <v>0.0320688</v>
      </c>
      <c r="D150" s="221" t="n">
        <v>9.79</v>
      </c>
      <c r="E150" s="221" t="n">
        <f aca="false">TRUNC((C150*D150),2)</f>
        <v>0.31</v>
      </c>
    </row>
    <row r="151" customFormat="false" ht="14.4" hidden="false" customHeight="false" outlineLevel="0" collapsed="false">
      <c r="A151" s="223" t="s">
        <v>455</v>
      </c>
      <c r="B151" s="0" t="s">
        <v>456</v>
      </c>
      <c r="C151" s="0" t="n">
        <v>0.006404</v>
      </c>
      <c r="D151" s="221" t="n">
        <v>47.76</v>
      </c>
      <c r="E151" s="221" t="n">
        <f aca="false">TRUNC((C151*D151),2)</f>
        <v>0.3</v>
      </c>
    </row>
    <row r="152" customFormat="false" ht="14.4" hidden="false" customHeight="false" outlineLevel="0" collapsed="false">
      <c r="A152" s="223" t="s">
        <v>535</v>
      </c>
      <c r="B152" s="0" t="s">
        <v>459</v>
      </c>
      <c r="C152" s="0" t="n">
        <v>0.03333</v>
      </c>
      <c r="D152" s="221" t="n">
        <v>333.97</v>
      </c>
      <c r="E152" s="221" t="n">
        <f aca="false">TRUNC((C152*D152),2)</f>
        <v>11.13</v>
      </c>
    </row>
    <row r="153" customFormat="false" ht="14.4" hidden="false" customHeight="false" outlineLevel="0" collapsed="false">
      <c r="A153" s="223" t="s">
        <v>499</v>
      </c>
      <c r="B153" s="0" t="s">
        <v>459</v>
      </c>
      <c r="C153" s="0" t="n">
        <v>0.0026584</v>
      </c>
      <c r="D153" s="221" t="n">
        <v>109.4</v>
      </c>
      <c r="E153" s="221" t="n">
        <f aca="false">TRUNC((C153*D153),2)</f>
        <v>0.29</v>
      </c>
    </row>
    <row r="154" customFormat="false" ht="14.4" hidden="false" customHeight="false" outlineLevel="0" collapsed="false">
      <c r="A154" s="223" t="s">
        <v>502</v>
      </c>
      <c r="B154" s="0" t="s">
        <v>459</v>
      </c>
      <c r="C154" s="0" t="n">
        <v>0.0362764</v>
      </c>
      <c r="D154" s="221" t="n">
        <v>6.04</v>
      </c>
      <c r="E154" s="221" t="n">
        <f aca="false">TRUNC((C154*D154),2)</f>
        <v>0.21</v>
      </c>
    </row>
    <row r="155" customFormat="false" ht="14.4" hidden="false" customHeight="false" outlineLevel="0" collapsed="false">
      <c r="A155" s="223" t="s">
        <v>457</v>
      </c>
      <c r="B155" s="0" t="s">
        <v>456</v>
      </c>
      <c r="C155" s="0" t="n">
        <v>0.0549384</v>
      </c>
      <c r="D155" s="221" t="n">
        <v>8.95</v>
      </c>
      <c r="E155" s="221" t="n">
        <f aca="false">TRUNC((C155*D155),2)</f>
        <v>0.49</v>
      </c>
    </row>
    <row r="156" customFormat="false" ht="14.4" hidden="false" customHeight="false" outlineLevel="0" collapsed="false">
      <c r="A156" s="223" t="s">
        <v>510</v>
      </c>
      <c r="B156" s="0" t="s">
        <v>511</v>
      </c>
      <c r="C156" s="0" t="n">
        <v>0.006046</v>
      </c>
      <c r="D156" s="221" t="n">
        <v>14.25</v>
      </c>
      <c r="E156" s="221" t="n">
        <f aca="false">TRUNC((C156*D156),2)</f>
        <v>0.08</v>
      </c>
    </row>
    <row r="157" customFormat="false" ht="14.4" hidden="false" customHeight="false" outlineLevel="0" collapsed="false">
      <c r="A157" s="223" t="s">
        <v>536</v>
      </c>
      <c r="B157" s="0" t="s">
        <v>459</v>
      </c>
      <c r="C157" s="0" t="n">
        <v>1</v>
      </c>
      <c r="D157" s="221" t="n">
        <v>36.97</v>
      </c>
      <c r="E157" s="221" t="n">
        <f aca="false">TRUNC((C157*D157),2)</f>
        <v>36.97</v>
      </c>
    </row>
    <row r="158" customFormat="false" ht="14.4" hidden="false" customHeight="false" outlineLevel="0" collapsed="false">
      <c r="A158" s="223" t="s">
        <v>537</v>
      </c>
      <c r="B158" s="0" t="s">
        <v>459</v>
      </c>
      <c r="C158" s="0" t="n">
        <v>1</v>
      </c>
      <c r="D158" s="221" t="n">
        <v>41.73</v>
      </c>
      <c r="E158" s="221" t="n">
        <f aca="false">TRUNC((C158*D158),2)</f>
        <v>41.73</v>
      </c>
    </row>
    <row r="159" customFormat="false" ht="14.4" hidden="false" customHeight="false" outlineLevel="0" collapsed="false">
      <c r="A159" s="223" t="s">
        <v>538</v>
      </c>
      <c r="B159" s="0" t="s">
        <v>504</v>
      </c>
      <c r="C159" s="0" t="n">
        <v>0.4</v>
      </c>
      <c r="D159" s="221" t="n">
        <v>7.58</v>
      </c>
      <c r="E159" s="221" t="n">
        <f aca="false">TRUNC((C159*D159),2)</f>
        <v>3.03</v>
      </c>
    </row>
    <row r="160" customFormat="false" ht="14.4" hidden="false" customHeight="false" outlineLevel="0" collapsed="false">
      <c r="A160" s="223" t="s">
        <v>539</v>
      </c>
      <c r="B160" s="0" t="s">
        <v>504</v>
      </c>
      <c r="C160" s="0" t="n">
        <v>0.16</v>
      </c>
      <c r="D160" s="221" t="n">
        <v>4.93</v>
      </c>
      <c r="E160" s="221" t="n">
        <f aca="false">TRUNC((C160*D160),2)</f>
        <v>0.78</v>
      </c>
    </row>
    <row r="161" customFormat="false" ht="14.4" hidden="false" customHeight="false" outlineLevel="0" collapsed="false">
      <c r="A161" s="223" t="s">
        <v>512</v>
      </c>
      <c r="B161" s="0" t="s">
        <v>493</v>
      </c>
      <c r="C161" s="0" t="n">
        <v>3.81818182</v>
      </c>
      <c r="D161" s="221" t="n">
        <v>1.87</v>
      </c>
      <c r="E161" s="221" t="n">
        <f aca="false">TRUNC((C161*D161),2)</f>
        <v>7.14</v>
      </c>
    </row>
    <row r="162" customFormat="false" ht="14.4" hidden="false" customHeight="false" outlineLevel="0" collapsed="false">
      <c r="A162" s="223" t="s">
        <v>513</v>
      </c>
      <c r="B162" s="0" t="s">
        <v>493</v>
      </c>
      <c r="C162" s="0" t="n">
        <v>4</v>
      </c>
      <c r="D162" s="221" t="n">
        <v>0.71</v>
      </c>
      <c r="E162" s="221" t="n">
        <f aca="false">TRUNC((C162*D162),2)</f>
        <v>2.84</v>
      </c>
    </row>
    <row r="163" customFormat="false" ht="14.4" hidden="false" customHeight="false" outlineLevel="0" collapsed="false">
      <c r="A163" s="223" t="s">
        <v>514</v>
      </c>
      <c r="B163" s="0" t="s">
        <v>493</v>
      </c>
      <c r="C163" s="0" t="n">
        <v>4</v>
      </c>
      <c r="D163" s="221" t="n">
        <v>0.34</v>
      </c>
      <c r="E163" s="221" t="n">
        <f aca="false">TRUNC((C163*D163),2)</f>
        <v>1.36</v>
      </c>
    </row>
    <row r="164" customFormat="false" ht="14.4" hidden="false" customHeight="false" outlineLevel="0" collapsed="false">
      <c r="A164" s="223" t="s">
        <v>515</v>
      </c>
      <c r="B164" s="0" t="s">
        <v>493</v>
      </c>
      <c r="C164" s="0" t="n">
        <v>4</v>
      </c>
      <c r="D164" s="221" t="n">
        <v>0.05</v>
      </c>
      <c r="E164" s="221" t="n">
        <f aca="false">TRUNC((C164*D164),2)</f>
        <v>0.2</v>
      </c>
    </row>
    <row r="165" customFormat="false" ht="14.4" hidden="false" customHeight="false" outlineLevel="0" collapsed="false">
      <c r="A165" s="223" t="s">
        <v>458</v>
      </c>
      <c r="B165" s="0" t="s">
        <v>459</v>
      </c>
      <c r="C165" s="0" t="n">
        <v>0.0105852</v>
      </c>
      <c r="D165" s="221" t="n">
        <v>29.55</v>
      </c>
      <c r="E165" s="221" t="n">
        <f aca="false">TRUNC((C165*D165),2)</f>
        <v>0.31</v>
      </c>
    </row>
    <row r="166" customFormat="false" ht="14.4" hidden="false" customHeight="false" outlineLevel="0" collapsed="false">
      <c r="A166" s="223" t="s">
        <v>460</v>
      </c>
      <c r="B166" s="0" t="s">
        <v>459</v>
      </c>
      <c r="C166" s="0" t="n">
        <v>0.0049612</v>
      </c>
      <c r="D166" s="221" t="n">
        <v>169.15</v>
      </c>
      <c r="E166" s="221" t="n">
        <f aca="false">TRUNC((C166*D166),2)</f>
        <v>0.83</v>
      </c>
    </row>
    <row r="167" customFormat="false" ht="14.4" hidden="false" customHeight="false" outlineLevel="0" collapsed="false">
      <c r="A167" s="223" t="s">
        <v>461</v>
      </c>
      <c r="B167" s="0" t="s">
        <v>459</v>
      </c>
      <c r="C167" s="0" t="n">
        <v>0.4459488</v>
      </c>
      <c r="D167" s="221" t="n">
        <v>1.11</v>
      </c>
      <c r="E167" s="221" t="n">
        <f aca="false">TRUNC((C167*D167),2)</f>
        <v>0.49</v>
      </c>
    </row>
    <row r="168" customFormat="false" ht="28.8" hidden="false" customHeight="false" outlineLevel="0" collapsed="false">
      <c r="A168" s="223" t="s">
        <v>462</v>
      </c>
      <c r="B168" s="0" t="s">
        <v>459</v>
      </c>
      <c r="C168" s="0" t="n">
        <v>0.0043</v>
      </c>
      <c r="D168" s="221" t="n">
        <v>133.08</v>
      </c>
      <c r="E168" s="221" t="n">
        <f aca="false">TRUNC((C168*D168),2)</f>
        <v>0.57</v>
      </c>
    </row>
    <row r="169" customFormat="false" ht="28.8" hidden="false" customHeight="false" outlineLevel="0" collapsed="false">
      <c r="A169" s="223" t="s">
        <v>463</v>
      </c>
      <c r="B169" s="0" t="s">
        <v>459</v>
      </c>
      <c r="C169" s="0" t="n">
        <v>0.00288</v>
      </c>
      <c r="D169" s="221" t="n">
        <v>116.91</v>
      </c>
      <c r="E169" s="221" t="n">
        <f aca="false">TRUNC((C169*D169),2)</f>
        <v>0.33</v>
      </c>
    </row>
    <row r="170" customFormat="false" ht="28.8" hidden="false" customHeight="false" outlineLevel="0" collapsed="false">
      <c r="A170" s="223" t="s">
        <v>516</v>
      </c>
      <c r="B170" s="0" t="s">
        <v>459</v>
      </c>
      <c r="C170" s="0" t="n">
        <v>0.0001764</v>
      </c>
      <c r="D170" s="221" t="n">
        <v>597.97</v>
      </c>
      <c r="E170" s="221" t="n">
        <f aca="false">TRUNC((C170*D170),2)</f>
        <v>0.1</v>
      </c>
    </row>
    <row r="171" customFormat="false" ht="14.4" hidden="false" customHeight="false" outlineLevel="0" collapsed="false">
      <c r="A171" s="223" t="s">
        <v>540</v>
      </c>
      <c r="B171" s="0" t="s">
        <v>459</v>
      </c>
      <c r="C171" s="0" t="n">
        <v>0.5</v>
      </c>
      <c r="D171" s="221" t="n">
        <v>10.55</v>
      </c>
      <c r="E171" s="221" t="n">
        <f aca="false">TRUNC((C171*D171),2)</f>
        <v>5.27</v>
      </c>
    </row>
    <row r="172" customFormat="false" ht="14.4" hidden="false" customHeight="false" outlineLevel="0" collapsed="false">
      <c r="A172" s="223" t="s">
        <v>541</v>
      </c>
      <c r="B172" s="0" t="s">
        <v>459</v>
      </c>
      <c r="C172" s="0" t="n">
        <v>0.33333</v>
      </c>
      <c r="D172" s="221" t="n">
        <v>8.39</v>
      </c>
      <c r="E172" s="221" t="n">
        <f aca="false">TRUNC((C172*D172),2)</f>
        <v>2.79</v>
      </c>
    </row>
    <row r="173" customFormat="false" ht="14.4" hidden="false" customHeight="false" outlineLevel="0" collapsed="false">
      <c r="A173" s="223" t="s">
        <v>517</v>
      </c>
      <c r="B173" s="0" t="s">
        <v>459</v>
      </c>
      <c r="C173" s="0" t="n">
        <v>0.0010832</v>
      </c>
      <c r="D173" s="221" t="n">
        <v>135.18</v>
      </c>
      <c r="E173" s="221" t="n">
        <f aca="false">TRUNC((C173*D173),2)</f>
        <v>0.14</v>
      </c>
    </row>
    <row r="174" customFormat="false" ht="14.4" hidden="false" customHeight="false" outlineLevel="0" collapsed="false">
      <c r="A174" s="223" t="s">
        <v>518</v>
      </c>
      <c r="B174" s="0" t="s">
        <v>459</v>
      </c>
      <c r="C174" s="0" t="n">
        <v>0.0008228</v>
      </c>
      <c r="D174" s="221" t="n">
        <v>203.68</v>
      </c>
      <c r="E174" s="221" t="n">
        <f aca="false">TRUNC((C174*D174),2)</f>
        <v>0.16</v>
      </c>
    </row>
    <row r="175" customFormat="false" ht="14.4" hidden="false" customHeight="false" outlineLevel="0" collapsed="false">
      <c r="A175" s="223" t="s">
        <v>519</v>
      </c>
      <c r="B175" s="0" t="s">
        <v>459</v>
      </c>
      <c r="C175" s="0" t="n">
        <v>0.0001764</v>
      </c>
      <c r="D175" s="221" t="n">
        <v>576.84</v>
      </c>
      <c r="E175" s="221" t="n">
        <f aca="false">TRUNC((C175*D175),2)</f>
        <v>0.1</v>
      </c>
    </row>
    <row r="176" customFormat="false" ht="14.4" hidden="false" customHeight="false" outlineLevel="0" collapsed="false">
      <c r="A176" s="223" t="s">
        <v>520</v>
      </c>
      <c r="B176" s="0" t="s">
        <v>459</v>
      </c>
      <c r="C176" s="0" t="n">
        <v>0.0002168</v>
      </c>
      <c r="D176" s="221" t="n">
        <v>281.79</v>
      </c>
      <c r="E176" s="221" t="n">
        <f aca="false">TRUNC((C176*D176),2)</f>
        <v>0.06</v>
      </c>
    </row>
    <row r="177" customFormat="false" ht="28.8" hidden="false" customHeight="false" outlineLevel="0" collapsed="false">
      <c r="A177" s="223" t="s">
        <v>542</v>
      </c>
      <c r="B177" s="0" t="s">
        <v>459</v>
      </c>
      <c r="C177" s="0" t="n">
        <v>0.05555</v>
      </c>
      <c r="D177" s="221" t="n">
        <v>13.5</v>
      </c>
      <c r="E177" s="221" t="n">
        <f aca="false">TRUNC((C177*D177),2)</f>
        <v>0.74</v>
      </c>
    </row>
    <row r="178" customFormat="false" ht="14.4" hidden="false" customHeight="false" outlineLevel="0" collapsed="false">
      <c r="A178" s="223" t="s">
        <v>521</v>
      </c>
      <c r="B178" s="0" t="s">
        <v>459</v>
      </c>
      <c r="C178" s="0" t="n">
        <v>0.01092</v>
      </c>
      <c r="D178" s="221" t="n">
        <v>7.88</v>
      </c>
      <c r="E178" s="221" t="n">
        <f aca="false">TRUNC((C178*D178),2)</f>
        <v>0.08</v>
      </c>
    </row>
    <row r="179" customFormat="false" ht="14.4" hidden="false" customHeight="false" outlineLevel="0" collapsed="false">
      <c r="A179" s="223" t="s">
        <v>522</v>
      </c>
      <c r="B179" s="0" t="s">
        <v>459</v>
      </c>
      <c r="C179" s="0" t="n">
        <v>0.006046</v>
      </c>
      <c r="D179" s="221" t="n">
        <v>10.71</v>
      </c>
      <c r="E179" s="221" t="n">
        <f aca="false">TRUNC((C179*D179),2)</f>
        <v>0.06</v>
      </c>
    </row>
    <row r="180" customFormat="false" ht="14.4" hidden="false" customHeight="false" outlineLevel="0" collapsed="false">
      <c r="A180" s="223" t="s">
        <v>523</v>
      </c>
      <c r="B180" s="0" t="s">
        <v>459</v>
      </c>
      <c r="C180" s="0" t="n">
        <v>0.006046</v>
      </c>
      <c r="D180" s="221" t="n">
        <v>23.75</v>
      </c>
      <c r="E180" s="221" t="n">
        <f aca="false">TRUNC((C180*D180),2)</f>
        <v>0.14</v>
      </c>
    </row>
    <row r="181" customFormat="false" ht="14.4" hidden="false" customHeight="false" outlineLevel="0" collapsed="false">
      <c r="A181" s="223" t="s">
        <v>453</v>
      </c>
      <c r="B181" s="0" t="s">
        <v>398</v>
      </c>
      <c r="C181" s="0" t="s">
        <v>398</v>
      </c>
      <c r="D181" s="221" t="s">
        <v>398</v>
      </c>
      <c r="E181" s="221" t="n">
        <f aca="false">SUM(E147:E180)</f>
        <v>120.21</v>
      </c>
    </row>
    <row r="182" customFormat="false" ht="14.4" hidden="false" customHeight="false" outlineLevel="0" collapsed="false">
      <c r="A182" s="0"/>
      <c r="C182" s="0"/>
      <c r="D182" s="0"/>
      <c r="E182" s="0"/>
    </row>
    <row r="183" customFormat="false" ht="14.4" hidden="false" customHeight="false" outlineLevel="0" collapsed="false">
      <c r="A183" s="223" t="s">
        <v>466</v>
      </c>
      <c r="B183" s="0" t="s">
        <v>398</v>
      </c>
      <c r="C183" s="0" t="s">
        <v>398</v>
      </c>
      <c r="D183" s="221" t="s">
        <v>398</v>
      </c>
      <c r="E183" s="221" t="n">
        <f aca="false">E139+E144+E181</f>
        <v>686.96</v>
      </c>
    </row>
    <row r="184" customFormat="false" ht="14.4" hidden="false" customHeight="false" outlineLevel="0" collapsed="false">
      <c r="A184" s="0"/>
      <c r="C184" s="0"/>
      <c r="D184" s="0"/>
      <c r="E184" s="0"/>
    </row>
    <row r="185" customFormat="false" ht="14.4" hidden="false" customHeight="false" outlineLevel="0" collapsed="false">
      <c r="A185" s="0"/>
      <c r="C185" s="0"/>
      <c r="D185" s="0"/>
      <c r="E185" s="0"/>
    </row>
    <row r="186" customFormat="false" ht="14.4" hidden="false" customHeight="false" outlineLevel="0" collapsed="false">
      <c r="A186" s="0"/>
      <c r="C186" s="0"/>
      <c r="D186" s="0"/>
      <c r="E186" s="0"/>
    </row>
    <row r="187" customFormat="false" ht="14.4" hidden="false" customHeight="false" outlineLevel="0" collapsed="false">
      <c r="A187" s="223" t="s">
        <v>474</v>
      </c>
      <c r="B187" s="224" t="s">
        <v>543</v>
      </c>
      <c r="C187" s="0" t="s">
        <v>544</v>
      </c>
      <c r="D187" s="0"/>
      <c r="E187" s="0"/>
    </row>
    <row r="188" customFormat="false" ht="28.8" hidden="false" customHeight="false" outlineLevel="0" collapsed="false">
      <c r="A188" s="223" t="s">
        <v>545</v>
      </c>
      <c r="C188" s="0"/>
      <c r="D188" s="0"/>
      <c r="E188" s="0"/>
    </row>
    <row r="189" customFormat="false" ht="14.4" hidden="false" customHeight="false" outlineLevel="0" collapsed="false">
      <c r="A189" s="223" t="s">
        <v>529</v>
      </c>
      <c r="C189" s="0"/>
      <c r="D189" s="0"/>
      <c r="E189" s="0"/>
    </row>
    <row r="190" customFormat="false" ht="14.4" hidden="false" customHeight="false" outlineLevel="0" collapsed="false">
      <c r="A190" s="0"/>
      <c r="C190" s="0"/>
      <c r="D190" s="0"/>
      <c r="E190" s="0"/>
    </row>
    <row r="191" customFormat="false" ht="14.4" hidden="false" customHeight="false" outlineLevel="0" collapsed="false">
      <c r="A191" s="223" t="s">
        <v>489</v>
      </c>
      <c r="B191" s="0" t="s">
        <v>447</v>
      </c>
      <c r="C191" s="0" t="s">
        <v>448</v>
      </c>
      <c r="D191" s="221" t="s">
        <v>449</v>
      </c>
      <c r="E191" s="221" t="s">
        <v>450</v>
      </c>
    </row>
    <row r="192" customFormat="false" ht="28.8" hidden="false" customHeight="false" outlineLevel="0" collapsed="false">
      <c r="A192" s="223" t="s">
        <v>546</v>
      </c>
      <c r="B192" s="0" t="s">
        <v>452</v>
      </c>
      <c r="C192" s="0" t="n">
        <v>1</v>
      </c>
      <c r="D192" s="221" t="n">
        <v>408.59</v>
      </c>
      <c r="E192" s="221" t="n">
        <f aca="false">TRUNC((C192*D192),2)</f>
        <v>408.59</v>
      </c>
    </row>
    <row r="193" customFormat="false" ht="28.8" hidden="false" customHeight="false" outlineLevel="0" collapsed="false">
      <c r="A193" s="223" t="s">
        <v>491</v>
      </c>
      <c r="B193" s="0" t="s">
        <v>459</v>
      </c>
      <c r="C193" s="0" t="n">
        <v>6.77E-005</v>
      </c>
      <c r="D193" s="221" t="n">
        <v>580</v>
      </c>
      <c r="E193" s="221" t="n">
        <f aca="false">TRUNC((C193*D193),2)</f>
        <v>0.03</v>
      </c>
    </row>
    <row r="194" customFormat="false" ht="14.4" hidden="false" customHeight="false" outlineLevel="0" collapsed="false">
      <c r="A194" s="223" t="s">
        <v>453</v>
      </c>
      <c r="B194" s="0" t="s">
        <v>398</v>
      </c>
      <c r="C194" s="0" t="s">
        <v>398</v>
      </c>
      <c r="D194" s="221" t="s">
        <v>398</v>
      </c>
      <c r="E194" s="221" t="n">
        <f aca="false">SUM(E192:E193)</f>
        <v>408.62</v>
      </c>
    </row>
    <row r="195" customFormat="false" ht="14.4" hidden="false" customHeight="false" outlineLevel="0" collapsed="false">
      <c r="A195" s="0"/>
      <c r="C195" s="0"/>
      <c r="D195" s="0"/>
      <c r="E195" s="0"/>
    </row>
    <row r="196" customFormat="false" ht="14.4" hidden="false" customHeight="false" outlineLevel="0" collapsed="false">
      <c r="A196" s="223" t="s">
        <v>446</v>
      </c>
      <c r="B196" s="0" t="s">
        <v>447</v>
      </c>
      <c r="C196" s="0" t="s">
        <v>448</v>
      </c>
      <c r="D196" s="221" t="s">
        <v>449</v>
      </c>
      <c r="E196" s="221" t="s">
        <v>450</v>
      </c>
    </row>
    <row r="197" customFormat="false" ht="14.4" hidden="false" customHeight="false" outlineLevel="0" collapsed="false">
      <c r="A197" s="223" t="s">
        <v>531</v>
      </c>
      <c r="B197" s="0" t="s">
        <v>493</v>
      </c>
      <c r="C197" s="0" t="n">
        <v>0.50855</v>
      </c>
      <c r="D197" s="221" t="n">
        <v>13.3</v>
      </c>
      <c r="E197" s="221" t="n">
        <f aca="false">TRUNC((C197*D197),2)</f>
        <v>6.76</v>
      </c>
    </row>
    <row r="198" customFormat="false" ht="14.4" hidden="false" customHeight="false" outlineLevel="0" collapsed="false">
      <c r="A198" s="223" t="s">
        <v>494</v>
      </c>
      <c r="B198" s="0" t="s">
        <v>493</v>
      </c>
      <c r="C198" s="0" t="n">
        <v>0.50855</v>
      </c>
      <c r="D198" s="221" t="n">
        <v>8.14</v>
      </c>
      <c r="E198" s="221" t="n">
        <f aca="false">TRUNC((C198*D198),2)</f>
        <v>4.13</v>
      </c>
    </row>
    <row r="199" customFormat="false" ht="14.4" hidden="false" customHeight="false" outlineLevel="0" collapsed="false">
      <c r="A199" s="223" t="s">
        <v>453</v>
      </c>
      <c r="B199" s="0" t="s">
        <v>398</v>
      </c>
      <c r="C199" s="0" t="s">
        <v>398</v>
      </c>
      <c r="D199" s="221" t="s">
        <v>398</v>
      </c>
      <c r="E199" s="221" t="n">
        <f aca="false">SUM(E197:E198)</f>
        <v>10.89</v>
      </c>
    </row>
    <row r="200" customFormat="false" ht="14.4" hidden="false" customHeight="false" outlineLevel="0" collapsed="false">
      <c r="A200" s="0"/>
      <c r="C200" s="0"/>
      <c r="D200" s="0"/>
      <c r="E200" s="0"/>
    </row>
    <row r="201" customFormat="false" ht="14.4" hidden="false" customHeight="false" outlineLevel="0" collapsed="false">
      <c r="A201" s="223" t="s">
        <v>454</v>
      </c>
      <c r="B201" s="0" t="s">
        <v>447</v>
      </c>
      <c r="C201" s="0" t="s">
        <v>448</v>
      </c>
      <c r="D201" s="221" t="s">
        <v>449</v>
      </c>
      <c r="E201" s="221" t="s">
        <v>450</v>
      </c>
    </row>
    <row r="202" customFormat="false" ht="14.4" hidden="false" customHeight="false" outlineLevel="0" collapsed="false">
      <c r="A202" s="223" t="s">
        <v>498</v>
      </c>
      <c r="B202" s="0" t="s">
        <v>459</v>
      </c>
      <c r="C202" s="0" t="n">
        <v>0.0080172</v>
      </c>
      <c r="D202" s="221" t="n">
        <v>9.79</v>
      </c>
      <c r="E202" s="221" t="n">
        <f aca="false">TRUNC((C202*D202),2)</f>
        <v>0.07</v>
      </c>
    </row>
    <row r="203" customFormat="false" ht="14.4" hidden="false" customHeight="false" outlineLevel="0" collapsed="false">
      <c r="A203" s="223" t="s">
        <v>455</v>
      </c>
      <c r="B203" s="0" t="s">
        <v>456</v>
      </c>
      <c r="C203" s="0" t="n">
        <v>0.001601</v>
      </c>
      <c r="D203" s="221" t="n">
        <v>47.76</v>
      </c>
      <c r="E203" s="221" t="n">
        <f aca="false">TRUNC((C203*D203),2)</f>
        <v>0.07</v>
      </c>
    </row>
    <row r="204" customFormat="false" ht="14.4" hidden="false" customHeight="false" outlineLevel="0" collapsed="false">
      <c r="A204" s="223" t="s">
        <v>499</v>
      </c>
      <c r="B204" s="0" t="s">
        <v>459</v>
      </c>
      <c r="C204" s="0" t="n">
        <v>0.0006646</v>
      </c>
      <c r="D204" s="221" t="n">
        <v>109.4</v>
      </c>
      <c r="E204" s="221" t="n">
        <f aca="false">TRUNC((C204*D204),2)</f>
        <v>0.07</v>
      </c>
    </row>
    <row r="205" customFormat="false" ht="14.4" hidden="false" customHeight="false" outlineLevel="0" collapsed="false">
      <c r="A205" s="223" t="s">
        <v>502</v>
      </c>
      <c r="B205" s="0" t="s">
        <v>459</v>
      </c>
      <c r="C205" s="0" t="n">
        <v>0.0090691</v>
      </c>
      <c r="D205" s="221" t="n">
        <v>6.04</v>
      </c>
      <c r="E205" s="221" t="n">
        <f aca="false">TRUNC((C205*D205),2)</f>
        <v>0.05</v>
      </c>
    </row>
    <row r="206" customFormat="false" ht="14.4" hidden="false" customHeight="false" outlineLevel="0" collapsed="false">
      <c r="A206" s="223" t="s">
        <v>457</v>
      </c>
      <c r="B206" s="0" t="s">
        <v>456</v>
      </c>
      <c r="C206" s="0" t="n">
        <v>0.0137346</v>
      </c>
      <c r="D206" s="221" t="n">
        <v>8.95</v>
      </c>
      <c r="E206" s="221" t="n">
        <f aca="false">TRUNC((C206*D206),2)</f>
        <v>0.12</v>
      </c>
    </row>
    <row r="207" customFormat="false" ht="14.4" hidden="false" customHeight="false" outlineLevel="0" collapsed="false">
      <c r="A207" s="223" t="s">
        <v>510</v>
      </c>
      <c r="B207" s="0" t="s">
        <v>511</v>
      </c>
      <c r="C207" s="0" t="n">
        <v>0.0015115</v>
      </c>
      <c r="D207" s="221" t="n">
        <v>14.25</v>
      </c>
      <c r="E207" s="221" t="n">
        <f aca="false">TRUNC((C207*D207),2)</f>
        <v>0.02</v>
      </c>
    </row>
    <row r="208" customFormat="false" ht="14.4" hidden="false" customHeight="false" outlineLevel="0" collapsed="false">
      <c r="A208" s="223" t="s">
        <v>512</v>
      </c>
      <c r="B208" s="0" t="s">
        <v>493</v>
      </c>
      <c r="C208" s="0" t="n">
        <v>1</v>
      </c>
      <c r="D208" s="221" t="n">
        <v>1.87</v>
      </c>
      <c r="E208" s="221" t="n">
        <f aca="false">TRUNC((C208*D208),2)</f>
        <v>1.87</v>
      </c>
    </row>
    <row r="209" customFormat="false" ht="14.4" hidden="false" customHeight="false" outlineLevel="0" collapsed="false">
      <c r="A209" s="223" t="s">
        <v>513</v>
      </c>
      <c r="B209" s="0" t="s">
        <v>493</v>
      </c>
      <c r="C209" s="0" t="n">
        <v>1</v>
      </c>
      <c r="D209" s="221" t="n">
        <v>0.71</v>
      </c>
      <c r="E209" s="221" t="n">
        <f aca="false">TRUNC((C209*D209),2)</f>
        <v>0.71</v>
      </c>
    </row>
    <row r="210" customFormat="false" ht="14.4" hidden="false" customHeight="false" outlineLevel="0" collapsed="false">
      <c r="A210" s="223" t="s">
        <v>514</v>
      </c>
      <c r="B210" s="0" t="s">
        <v>493</v>
      </c>
      <c r="C210" s="0" t="n">
        <v>1</v>
      </c>
      <c r="D210" s="221" t="n">
        <v>0.34</v>
      </c>
      <c r="E210" s="221" t="n">
        <f aca="false">TRUNC((C210*D210),2)</f>
        <v>0.34</v>
      </c>
    </row>
    <row r="211" customFormat="false" ht="14.4" hidden="false" customHeight="false" outlineLevel="0" collapsed="false">
      <c r="A211" s="223" t="s">
        <v>515</v>
      </c>
      <c r="B211" s="0" t="s">
        <v>493</v>
      </c>
      <c r="C211" s="0" t="n">
        <v>1</v>
      </c>
      <c r="D211" s="221" t="n">
        <v>0.05</v>
      </c>
      <c r="E211" s="221" t="n">
        <f aca="false">TRUNC((C211*D211),2)</f>
        <v>0.05</v>
      </c>
    </row>
    <row r="212" customFormat="false" ht="14.4" hidden="false" customHeight="false" outlineLevel="0" collapsed="false">
      <c r="A212" s="223" t="s">
        <v>458</v>
      </c>
      <c r="B212" s="0" t="s">
        <v>459</v>
      </c>
      <c r="C212" s="0" t="n">
        <v>0.0026463</v>
      </c>
      <c r="D212" s="221" t="n">
        <v>29.55</v>
      </c>
      <c r="E212" s="221" t="n">
        <f aca="false">TRUNC((C212*D212),2)</f>
        <v>0.07</v>
      </c>
    </row>
    <row r="213" customFormat="false" ht="14.4" hidden="false" customHeight="false" outlineLevel="0" collapsed="false">
      <c r="A213" s="223" t="s">
        <v>460</v>
      </c>
      <c r="B213" s="0" t="s">
        <v>459</v>
      </c>
      <c r="C213" s="0" t="n">
        <v>0.0012403</v>
      </c>
      <c r="D213" s="221" t="n">
        <v>169.15</v>
      </c>
      <c r="E213" s="221" t="n">
        <f aca="false">TRUNC((C213*D213),2)</f>
        <v>0.2</v>
      </c>
    </row>
    <row r="214" customFormat="false" ht="14.4" hidden="false" customHeight="false" outlineLevel="0" collapsed="false">
      <c r="A214" s="223" t="s">
        <v>461</v>
      </c>
      <c r="B214" s="0" t="s">
        <v>459</v>
      </c>
      <c r="C214" s="0" t="n">
        <v>0.1114872</v>
      </c>
      <c r="D214" s="221" t="n">
        <v>1.11</v>
      </c>
      <c r="E214" s="221" t="n">
        <f aca="false">TRUNC((C214*D214),2)</f>
        <v>0.12</v>
      </c>
    </row>
    <row r="215" customFormat="false" ht="28.8" hidden="false" customHeight="false" outlineLevel="0" collapsed="false">
      <c r="A215" s="223" t="s">
        <v>462</v>
      </c>
      <c r="B215" s="0" t="s">
        <v>459</v>
      </c>
      <c r="C215" s="0" t="n">
        <v>0.001075</v>
      </c>
      <c r="D215" s="221" t="n">
        <v>133.08</v>
      </c>
      <c r="E215" s="221" t="n">
        <f aca="false">TRUNC((C215*D215),2)</f>
        <v>0.14</v>
      </c>
    </row>
    <row r="216" customFormat="false" ht="28.8" hidden="false" customHeight="false" outlineLevel="0" collapsed="false">
      <c r="A216" s="223" t="s">
        <v>463</v>
      </c>
      <c r="B216" s="0" t="s">
        <v>459</v>
      </c>
      <c r="C216" s="0" t="n">
        <v>0.00072</v>
      </c>
      <c r="D216" s="221" t="n">
        <v>116.91</v>
      </c>
      <c r="E216" s="221" t="n">
        <f aca="false">TRUNC((C216*D216),2)</f>
        <v>0.08</v>
      </c>
    </row>
    <row r="217" customFormat="false" ht="28.8" hidden="false" customHeight="false" outlineLevel="0" collapsed="false">
      <c r="A217" s="223" t="s">
        <v>516</v>
      </c>
      <c r="B217" s="0" t="s">
        <v>459</v>
      </c>
      <c r="C217" s="0" t="n">
        <v>4.41E-005</v>
      </c>
      <c r="D217" s="221" t="n">
        <v>597.97</v>
      </c>
      <c r="E217" s="221" t="n">
        <f aca="false">TRUNC((C217*D217),2)</f>
        <v>0.02</v>
      </c>
    </row>
    <row r="218" customFormat="false" ht="14.4" hidden="false" customHeight="false" outlineLevel="0" collapsed="false">
      <c r="A218" s="223" t="s">
        <v>541</v>
      </c>
      <c r="B218" s="0" t="s">
        <v>459</v>
      </c>
      <c r="C218" s="0" t="n">
        <v>0.3333</v>
      </c>
      <c r="D218" s="221" t="n">
        <v>8.39</v>
      </c>
      <c r="E218" s="221" t="n">
        <f aca="false">TRUNC((C218*D218),2)</f>
        <v>2.79</v>
      </c>
    </row>
    <row r="219" customFormat="false" ht="14.4" hidden="false" customHeight="false" outlineLevel="0" collapsed="false">
      <c r="A219" s="223" t="s">
        <v>517</v>
      </c>
      <c r="B219" s="0" t="s">
        <v>459</v>
      </c>
      <c r="C219" s="0" t="n">
        <v>0.0002708</v>
      </c>
      <c r="D219" s="221" t="n">
        <v>135.18</v>
      </c>
      <c r="E219" s="221" t="n">
        <f aca="false">TRUNC((C219*D219),2)</f>
        <v>0.03</v>
      </c>
    </row>
    <row r="220" customFormat="false" ht="14.4" hidden="false" customHeight="false" outlineLevel="0" collapsed="false">
      <c r="A220" s="223" t="s">
        <v>518</v>
      </c>
      <c r="B220" s="0" t="s">
        <v>459</v>
      </c>
      <c r="C220" s="0" t="n">
        <v>0.0002057</v>
      </c>
      <c r="D220" s="221" t="n">
        <v>203.68</v>
      </c>
      <c r="E220" s="221" t="n">
        <f aca="false">TRUNC((C220*D220),2)</f>
        <v>0.04</v>
      </c>
    </row>
    <row r="221" customFormat="false" ht="14.4" hidden="false" customHeight="false" outlineLevel="0" collapsed="false">
      <c r="A221" s="223" t="s">
        <v>519</v>
      </c>
      <c r="B221" s="0" t="s">
        <v>459</v>
      </c>
      <c r="C221" s="0" t="n">
        <v>4.41E-005</v>
      </c>
      <c r="D221" s="221" t="n">
        <v>576.84</v>
      </c>
      <c r="E221" s="221" t="n">
        <f aca="false">TRUNC((C221*D221),2)</f>
        <v>0.02</v>
      </c>
    </row>
    <row r="222" customFormat="false" ht="14.4" hidden="false" customHeight="false" outlineLevel="0" collapsed="false">
      <c r="A222" s="223" t="s">
        <v>520</v>
      </c>
      <c r="B222" s="0" t="s">
        <v>459</v>
      </c>
      <c r="C222" s="0" t="n">
        <v>5.42E-005</v>
      </c>
      <c r="D222" s="221" t="n">
        <v>281.79</v>
      </c>
      <c r="E222" s="221" t="n">
        <f aca="false">TRUNC((C222*D222),2)</f>
        <v>0.01</v>
      </c>
    </row>
    <row r="223" customFormat="false" ht="14.4" hidden="false" customHeight="false" outlineLevel="0" collapsed="false">
      <c r="A223" s="223" t="s">
        <v>521</v>
      </c>
      <c r="B223" s="0" t="s">
        <v>459</v>
      </c>
      <c r="C223" s="0" t="n">
        <v>0.00273</v>
      </c>
      <c r="D223" s="221" t="n">
        <v>7.88</v>
      </c>
      <c r="E223" s="221" t="n">
        <f aca="false">TRUNC((C223*D223),2)</f>
        <v>0.02</v>
      </c>
    </row>
    <row r="224" customFormat="false" ht="14.4" hidden="false" customHeight="false" outlineLevel="0" collapsed="false">
      <c r="A224" s="223" t="s">
        <v>522</v>
      </c>
      <c r="B224" s="0" t="s">
        <v>459</v>
      </c>
      <c r="C224" s="0" t="n">
        <v>0.0015115</v>
      </c>
      <c r="D224" s="221" t="n">
        <v>10.71</v>
      </c>
      <c r="E224" s="221" t="n">
        <f aca="false">TRUNC((C224*D224),2)</f>
        <v>0.01</v>
      </c>
    </row>
    <row r="225" customFormat="false" ht="14.4" hidden="false" customHeight="false" outlineLevel="0" collapsed="false">
      <c r="A225" s="223" t="s">
        <v>523</v>
      </c>
      <c r="B225" s="0" t="s">
        <v>459</v>
      </c>
      <c r="C225" s="0" t="n">
        <v>0.0015115</v>
      </c>
      <c r="D225" s="221" t="n">
        <v>23.75</v>
      </c>
      <c r="E225" s="221" t="n">
        <f aca="false">TRUNC((C225*D225),2)</f>
        <v>0.03</v>
      </c>
    </row>
    <row r="226" customFormat="false" ht="14.4" hidden="false" customHeight="false" outlineLevel="0" collapsed="false">
      <c r="A226" s="223" t="s">
        <v>547</v>
      </c>
      <c r="B226" s="0" t="s">
        <v>459</v>
      </c>
      <c r="C226" s="0" t="n">
        <v>0.01667</v>
      </c>
      <c r="D226" s="221" t="n">
        <v>377.55</v>
      </c>
      <c r="E226" s="221" t="n">
        <f aca="false">TRUNC((C226*D226),2)</f>
        <v>6.29</v>
      </c>
    </row>
    <row r="227" customFormat="false" ht="14.4" hidden="false" customHeight="false" outlineLevel="0" collapsed="false">
      <c r="A227" s="223" t="s">
        <v>453</v>
      </c>
      <c r="B227" s="0" t="s">
        <v>398</v>
      </c>
      <c r="C227" s="0" t="s">
        <v>398</v>
      </c>
      <c r="D227" s="221" t="s">
        <v>398</v>
      </c>
      <c r="E227" s="221" t="n">
        <f aca="false">SUM(E202:E226)</f>
        <v>13.24</v>
      </c>
    </row>
    <row r="228" customFormat="false" ht="14.4" hidden="false" customHeight="false" outlineLevel="0" collapsed="false">
      <c r="A228" s="0"/>
      <c r="C228" s="0"/>
      <c r="D228" s="0"/>
      <c r="E228" s="0"/>
    </row>
    <row r="229" customFormat="false" ht="14.4" hidden="false" customHeight="false" outlineLevel="0" collapsed="false">
      <c r="A229" s="223" t="s">
        <v>466</v>
      </c>
      <c r="B229" s="0" t="s">
        <v>398</v>
      </c>
      <c r="C229" s="0" t="s">
        <v>398</v>
      </c>
      <c r="D229" s="221" t="s">
        <v>398</v>
      </c>
      <c r="E229" s="221" t="n">
        <f aca="false">E194+E199+E227</f>
        <v>432.75</v>
      </c>
    </row>
    <row r="230" customFormat="false" ht="14.4" hidden="false" customHeight="false" outlineLevel="0" collapsed="false">
      <c r="A230" s="0"/>
      <c r="C230" s="0"/>
      <c r="D230" s="0"/>
      <c r="E230" s="0"/>
    </row>
    <row r="231" customFormat="false" ht="14.4" hidden="false" customHeight="false" outlineLevel="0" collapsed="false">
      <c r="A231" s="0"/>
      <c r="C231" s="0"/>
      <c r="D231" s="0"/>
      <c r="E231" s="0"/>
    </row>
    <row r="232" customFormat="false" ht="14.4" hidden="false" customHeight="false" outlineLevel="0" collapsed="false">
      <c r="A232" s="0"/>
      <c r="C232" s="0"/>
      <c r="D232" s="0"/>
      <c r="E232" s="0"/>
    </row>
    <row r="233" customFormat="false" ht="14.4" hidden="false" customHeight="false" outlineLevel="0" collapsed="false">
      <c r="A233" s="223" t="s">
        <v>474</v>
      </c>
      <c r="B233" s="224" t="s">
        <v>548</v>
      </c>
      <c r="C233" s="0" t="s">
        <v>549</v>
      </c>
      <c r="D233" s="0"/>
      <c r="E233" s="0"/>
    </row>
    <row r="234" customFormat="false" ht="28.8" hidden="false" customHeight="false" outlineLevel="0" collapsed="false">
      <c r="A234" s="223" t="s">
        <v>550</v>
      </c>
      <c r="C234" s="0"/>
      <c r="D234" s="0"/>
      <c r="E234" s="0"/>
    </row>
    <row r="235" customFormat="false" ht="14.4" hidden="false" customHeight="false" outlineLevel="0" collapsed="false">
      <c r="A235" s="223" t="s">
        <v>529</v>
      </c>
      <c r="C235" s="0"/>
      <c r="D235" s="0"/>
      <c r="E235" s="0"/>
    </row>
    <row r="236" customFormat="false" ht="14.4" hidden="false" customHeight="false" outlineLevel="0" collapsed="false">
      <c r="A236" s="0"/>
      <c r="C236" s="0"/>
      <c r="D236" s="0"/>
      <c r="E236" s="0"/>
    </row>
    <row r="237" customFormat="false" ht="14.4" hidden="false" customHeight="false" outlineLevel="0" collapsed="false">
      <c r="A237" s="223" t="s">
        <v>489</v>
      </c>
      <c r="B237" s="0" t="s">
        <v>447</v>
      </c>
      <c r="C237" s="0" t="s">
        <v>448</v>
      </c>
      <c r="D237" s="221" t="s">
        <v>449</v>
      </c>
      <c r="E237" s="221" t="s">
        <v>450</v>
      </c>
    </row>
    <row r="238" customFormat="false" ht="28.8" hidden="false" customHeight="false" outlineLevel="0" collapsed="false">
      <c r="A238" s="223" t="s">
        <v>551</v>
      </c>
      <c r="B238" s="0" t="s">
        <v>452</v>
      </c>
      <c r="C238" s="0" t="n">
        <v>1</v>
      </c>
      <c r="D238" s="221" t="n">
        <v>593.82</v>
      </c>
      <c r="E238" s="221" t="n">
        <f aca="false">TRUNC((C238*D238),2)</f>
        <v>593.82</v>
      </c>
    </row>
    <row r="239" customFormat="false" ht="28.8" hidden="false" customHeight="false" outlineLevel="0" collapsed="false">
      <c r="A239" s="223" t="s">
        <v>491</v>
      </c>
      <c r="B239" s="0" t="s">
        <v>459</v>
      </c>
      <c r="C239" s="0" t="n">
        <v>0.0003385</v>
      </c>
      <c r="D239" s="221" t="n">
        <v>580</v>
      </c>
      <c r="E239" s="221" t="n">
        <f aca="false">TRUNC((C239*D239),2)</f>
        <v>0.19</v>
      </c>
    </row>
    <row r="240" customFormat="false" ht="14.4" hidden="false" customHeight="false" outlineLevel="0" collapsed="false">
      <c r="A240" s="223" t="s">
        <v>453</v>
      </c>
      <c r="B240" s="0" t="s">
        <v>398</v>
      </c>
      <c r="C240" s="0" t="s">
        <v>398</v>
      </c>
      <c r="D240" s="221" t="s">
        <v>398</v>
      </c>
      <c r="E240" s="221" t="n">
        <f aca="false">SUM(E238:E239)</f>
        <v>594.01</v>
      </c>
    </row>
    <row r="241" customFormat="false" ht="14.4" hidden="false" customHeight="false" outlineLevel="0" collapsed="false">
      <c r="A241" s="0"/>
      <c r="C241" s="0"/>
      <c r="D241" s="0"/>
      <c r="E241" s="0"/>
    </row>
    <row r="242" customFormat="false" ht="14.4" hidden="false" customHeight="false" outlineLevel="0" collapsed="false">
      <c r="A242" s="223" t="s">
        <v>446</v>
      </c>
      <c r="B242" s="0" t="s">
        <v>447</v>
      </c>
      <c r="C242" s="0" t="s">
        <v>448</v>
      </c>
      <c r="D242" s="221" t="s">
        <v>449</v>
      </c>
      <c r="E242" s="221" t="s">
        <v>450</v>
      </c>
    </row>
    <row r="243" customFormat="false" ht="14.4" hidden="false" customHeight="false" outlineLevel="0" collapsed="false">
      <c r="A243" s="223" t="s">
        <v>552</v>
      </c>
      <c r="B243" s="0" t="s">
        <v>493</v>
      </c>
      <c r="C243" s="0" t="n">
        <v>0.50725</v>
      </c>
      <c r="D243" s="221" t="n">
        <v>9.41</v>
      </c>
      <c r="E243" s="221" t="n">
        <f aca="false">TRUNC((C243*D243),2)</f>
        <v>4.77</v>
      </c>
    </row>
    <row r="244" customFormat="false" ht="14.4" hidden="false" customHeight="false" outlineLevel="0" collapsed="false">
      <c r="A244" s="223" t="s">
        <v>553</v>
      </c>
      <c r="B244" s="0" t="s">
        <v>493</v>
      </c>
      <c r="C244" s="0" t="n">
        <v>0.50725</v>
      </c>
      <c r="D244" s="221" t="n">
        <v>13.3</v>
      </c>
      <c r="E244" s="221" t="n">
        <f aca="false">TRUNC((C244*D244),2)</f>
        <v>6.74</v>
      </c>
    </row>
    <row r="245" customFormat="false" ht="14.4" hidden="false" customHeight="false" outlineLevel="0" collapsed="false">
      <c r="A245" s="223" t="s">
        <v>531</v>
      </c>
      <c r="B245" s="0" t="s">
        <v>493</v>
      </c>
      <c r="C245" s="0" t="n">
        <v>2.0342</v>
      </c>
      <c r="D245" s="221" t="n">
        <v>13.3</v>
      </c>
      <c r="E245" s="221" t="n">
        <f aca="false">TRUNC((C245*D245),2)</f>
        <v>27.05</v>
      </c>
    </row>
    <row r="246" customFormat="false" ht="14.4" hidden="false" customHeight="false" outlineLevel="0" collapsed="false">
      <c r="A246" s="223" t="s">
        <v>494</v>
      </c>
      <c r="B246" s="0" t="s">
        <v>493</v>
      </c>
      <c r="C246" s="0" t="n">
        <v>2.0342</v>
      </c>
      <c r="D246" s="221" t="n">
        <v>8.14</v>
      </c>
      <c r="E246" s="221" t="n">
        <f aca="false">TRUNC((C246*D246),2)</f>
        <v>16.55</v>
      </c>
    </row>
    <row r="247" customFormat="false" ht="14.4" hidden="false" customHeight="false" outlineLevel="0" collapsed="false">
      <c r="A247" s="223" t="s">
        <v>453</v>
      </c>
      <c r="B247" s="0" t="s">
        <v>398</v>
      </c>
      <c r="C247" s="0" t="s">
        <v>398</v>
      </c>
      <c r="D247" s="221" t="s">
        <v>398</v>
      </c>
      <c r="E247" s="221" t="n">
        <f aca="false">SUM(E243:E246)</f>
        <v>55.11</v>
      </c>
    </row>
    <row r="248" customFormat="false" ht="14.4" hidden="false" customHeight="false" outlineLevel="0" collapsed="false">
      <c r="A248" s="0"/>
      <c r="C248" s="0"/>
      <c r="D248" s="0"/>
      <c r="E248" s="0"/>
    </row>
    <row r="249" customFormat="false" ht="14.4" hidden="false" customHeight="false" outlineLevel="0" collapsed="false">
      <c r="A249" s="223" t="s">
        <v>454</v>
      </c>
      <c r="B249" s="0" t="s">
        <v>447</v>
      </c>
      <c r="C249" s="0" t="s">
        <v>448</v>
      </c>
      <c r="D249" s="221" t="s">
        <v>449</v>
      </c>
      <c r="E249" s="221" t="s">
        <v>450</v>
      </c>
    </row>
    <row r="250" customFormat="false" ht="14.4" hidden="false" customHeight="false" outlineLevel="0" collapsed="false">
      <c r="A250" s="223" t="s">
        <v>532</v>
      </c>
      <c r="B250" s="0" t="s">
        <v>459</v>
      </c>
      <c r="C250" s="0" t="n">
        <v>0.01</v>
      </c>
      <c r="D250" s="221" t="n">
        <v>42.27</v>
      </c>
      <c r="E250" s="221" t="n">
        <f aca="false">TRUNC((C250*D250),2)</f>
        <v>0.42</v>
      </c>
    </row>
    <row r="251" customFormat="false" ht="14.4" hidden="false" customHeight="false" outlineLevel="0" collapsed="false">
      <c r="A251" s="223" t="s">
        <v>533</v>
      </c>
      <c r="B251" s="0" t="s">
        <v>459</v>
      </c>
      <c r="C251" s="0" t="n">
        <v>0.4</v>
      </c>
      <c r="D251" s="221" t="n">
        <v>1.57</v>
      </c>
      <c r="E251" s="221" t="n">
        <f aca="false">TRUNC((C251*D251),2)</f>
        <v>0.62</v>
      </c>
    </row>
    <row r="252" customFormat="false" ht="14.4" hidden="false" customHeight="false" outlineLevel="0" collapsed="false">
      <c r="A252" s="223" t="s">
        <v>534</v>
      </c>
      <c r="B252" s="0" t="s">
        <v>459</v>
      </c>
      <c r="C252" s="0" t="n">
        <v>0.16</v>
      </c>
      <c r="D252" s="221" t="n">
        <v>0.88</v>
      </c>
      <c r="E252" s="221" t="n">
        <f aca="false">TRUNC((C252*D252),2)</f>
        <v>0.14</v>
      </c>
    </row>
    <row r="253" customFormat="false" ht="14.4" hidden="false" customHeight="false" outlineLevel="0" collapsed="false">
      <c r="A253" s="223" t="s">
        <v>498</v>
      </c>
      <c r="B253" s="0" t="s">
        <v>459</v>
      </c>
      <c r="C253" s="0" t="n">
        <v>0.040086</v>
      </c>
      <c r="D253" s="221" t="n">
        <v>9.79</v>
      </c>
      <c r="E253" s="221" t="n">
        <f aca="false">TRUNC((C253*D253),2)</f>
        <v>0.39</v>
      </c>
    </row>
    <row r="254" customFormat="false" ht="14.4" hidden="false" customHeight="false" outlineLevel="0" collapsed="false">
      <c r="A254" s="223" t="s">
        <v>455</v>
      </c>
      <c r="B254" s="0" t="s">
        <v>456</v>
      </c>
      <c r="C254" s="0" t="n">
        <v>0.008005</v>
      </c>
      <c r="D254" s="221" t="n">
        <v>47.76</v>
      </c>
      <c r="E254" s="221" t="n">
        <f aca="false">TRUNC((C254*D254),2)</f>
        <v>0.38</v>
      </c>
    </row>
    <row r="255" customFormat="false" ht="14.4" hidden="false" customHeight="false" outlineLevel="0" collapsed="false">
      <c r="A255" s="223" t="s">
        <v>535</v>
      </c>
      <c r="B255" s="0" t="s">
        <v>459</v>
      </c>
      <c r="C255" s="0" t="n">
        <v>0.03333</v>
      </c>
      <c r="D255" s="221" t="n">
        <v>333.97</v>
      </c>
      <c r="E255" s="221" t="n">
        <f aca="false">TRUNC((C255*D255),2)</f>
        <v>11.13</v>
      </c>
    </row>
    <row r="256" customFormat="false" ht="14.4" hidden="false" customHeight="false" outlineLevel="0" collapsed="false">
      <c r="A256" s="223" t="s">
        <v>499</v>
      </c>
      <c r="B256" s="0" t="s">
        <v>459</v>
      </c>
      <c r="C256" s="0" t="n">
        <v>0.003323</v>
      </c>
      <c r="D256" s="221" t="n">
        <v>109.4</v>
      </c>
      <c r="E256" s="221" t="n">
        <f aca="false">TRUNC((C256*D256),2)</f>
        <v>0.36</v>
      </c>
    </row>
    <row r="257" customFormat="false" ht="14.4" hidden="false" customHeight="false" outlineLevel="0" collapsed="false">
      <c r="A257" s="223" t="s">
        <v>554</v>
      </c>
      <c r="B257" s="0" t="s">
        <v>459</v>
      </c>
      <c r="C257" s="0" t="n">
        <v>0.23333</v>
      </c>
      <c r="D257" s="221" t="n">
        <v>48.2</v>
      </c>
      <c r="E257" s="221" t="n">
        <f aca="false">TRUNC((C257*D257),2)</f>
        <v>11.24</v>
      </c>
    </row>
    <row r="258" customFormat="false" ht="14.4" hidden="false" customHeight="false" outlineLevel="0" collapsed="false">
      <c r="A258" s="223" t="s">
        <v>502</v>
      </c>
      <c r="B258" s="0" t="s">
        <v>459</v>
      </c>
      <c r="C258" s="0" t="n">
        <v>0.0453455</v>
      </c>
      <c r="D258" s="221" t="n">
        <v>6.04</v>
      </c>
      <c r="E258" s="221" t="n">
        <f aca="false">TRUNC((C258*D258),2)</f>
        <v>0.27</v>
      </c>
    </row>
    <row r="259" customFormat="false" ht="14.4" hidden="false" customHeight="false" outlineLevel="0" collapsed="false">
      <c r="A259" s="223" t="s">
        <v>457</v>
      </c>
      <c r="B259" s="0" t="s">
        <v>456</v>
      </c>
      <c r="C259" s="0" t="n">
        <v>0.068673</v>
      </c>
      <c r="D259" s="221" t="n">
        <v>8.95</v>
      </c>
      <c r="E259" s="221" t="n">
        <f aca="false">TRUNC((C259*D259),2)</f>
        <v>0.61</v>
      </c>
    </row>
    <row r="260" customFormat="false" ht="14.4" hidden="false" customHeight="false" outlineLevel="0" collapsed="false">
      <c r="A260" s="223" t="s">
        <v>510</v>
      </c>
      <c r="B260" s="0" t="s">
        <v>511</v>
      </c>
      <c r="C260" s="0" t="n">
        <v>0.0075575</v>
      </c>
      <c r="D260" s="221" t="n">
        <v>14.25</v>
      </c>
      <c r="E260" s="221" t="n">
        <f aca="false">TRUNC((C260*D260),2)</f>
        <v>0.1</v>
      </c>
    </row>
    <row r="261" customFormat="false" ht="14.4" hidden="false" customHeight="false" outlineLevel="0" collapsed="false">
      <c r="A261" s="223" t="s">
        <v>536</v>
      </c>
      <c r="B261" s="0" t="s">
        <v>459</v>
      </c>
      <c r="C261" s="0" t="n">
        <v>1</v>
      </c>
      <c r="D261" s="221" t="n">
        <v>36.97</v>
      </c>
      <c r="E261" s="221" t="n">
        <f aca="false">TRUNC((C261*D261),2)</f>
        <v>36.97</v>
      </c>
    </row>
    <row r="262" customFormat="false" ht="14.4" hidden="false" customHeight="false" outlineLevel="0" collapsed="false">
      <c r="A262" s="223" t="s">
        <v>537</v>
      </c>
      <c r="B262" s="0" t="s">
        <v>459</v>
      </c>
      <c r="C262" s="0" t="n">
        <v>1</v>
      </c>
      <c r="D262" s="221" t="n">
        <v>41.73</v>
      </c>
      <c r="E262" s="221" t="n">
        <f aca="false">TRUNC((C262*D262),2)</f>
        <v>41.73</v>
      </c>
    </row>
    <row r="263" customFormat="false" ht="14.4" hidden="false" customHeight="false" outlineLevel="0" collapsed="false">
      <c r="A263" s="223" t="s">
        <v>538</v>
      </c>
      <c r="B263" s="0" t="s">
        <v>504</v>
      </c>
      <c r="C263" s="0" t="n">
        <v>0.4</v>
      </c>
      <c r="D263" s="221" t="n">
        <v>7.58</v>
      </c>
      <c r="E263" s="221" t="n">
        <f aca="false">TRUNC((C263*D263),2)</f>
        <v>3.03</v>
      </c>
    </row>
    <row r="264" customFormat="false" ht="14.4" hidden="false" customHeight="false" outlineLevel="0" collapsed="false">
      <c r="A264" s="223" t="s">
        <v>539</v>
      </c>
      <c r="B264" s="0" t="s">
        <v>504</v>
      </c>
      <c r="C264" s="0" t="n">
        <v>0.16</v>
      </c>
      <c r="D264" s="221" t="n">
        <v>4.93</v>
      </c>
      <c r="E264" s="221" t="n">
        <f aca="false">TRUNC((C264*D264),2)</f>
        <v>0.78</v>
      </c>
    </row>
    <row r="265" customFormat="false" ht="14.4" hidden="false" customHeight="false" outlineLevel="0" collapsed="false">
      <c r="A265" s="223" t="s">
        <v>512</v>
      </c>
      <c r="B265" s="0" t="s">
        <v>493</v>
      </c>
      <c r="C265" s="0" t="n">
        <v>4.76470588</v>
      </c>
      <c r="D265" s="221" t="n">
        <v>1.87</v>
      </c>
      <c r="E265" s="221" t="n">
        <f aca="false">TRUNC((C265*D265),2)</f>
        <v>8.9</v>
      </c>
    </row>
    <row r="266" customFormat="false" ht="14.4" hidden="false" customHeight="false" outlineLevel="0" collapsed="false">
      <c r="A266" s="223" t="s">
        <v>513</v>
      </c>
      <c r="B266" s="0" t="s">
        <v>493</v>
      </c>
      <c r="C266" s="0" t="n">
        <v>5.01408451</v>
      </c>
      <c r="D266" s="221" t="n">
        <v>0.71</v>
      </c>
      <c r="E266" s="221" t="n">
        <f aca="false">TRUNC((C266*D266),2)</f>
        <v>3.56</v>
      </c>
    </row>
    <row r="267" customFormat="false" ht="14.4" hidden="false" customHeight="false" outlineLevel="0" collapsed="false">
      <c r="A267" s="223" t="s">
        <v>514</v>
      </c>
      <c r="B267" s="0" t="s">
        <v>493</v>
      </c>
      <c r="C267" s="0" t="n">
        <v>5</v>
      </c>
      <c r="D267" s="221" t="n">
        <v>0.34</v>
      </c>
      <c r="E267" s="221" t="n">
        <f aca="false">TRUNC((C267*D267),2)</f>
        <v>1.7</v>
      </c>
    </row>
    <row r="268" customFormat="false" ht="14.4" hidden="false" customHeight="false" outlineLevel="0" collapsed="false">
      <c r="A268" s="223" t="s">
        <v>515</v>
      </c>
      <c r="B268" s="0" t="s">
        <v>493</v>
      </c>
      <c r="C268" s="0" t="n">
        <v>5</v>
      </c>
      <c r="D268" s="221" t="n">
        <v>0.05</v>
      </c>
      <c r="E268" s="221" t="n">
        <f aca="false">TRUNC((C268*D268),2)</f>
        <v>0.25</v>
      </c>
    </row>
    <row r="269" customFormat="false" ht="14.4" hidden="false" customHeight="false" outlineLevel="0" collapsed="false">
      <c r="A269" s="223" t="s">
        <v>458</v>
      </c>
      <c r="B269" s="0" t="s">
        <v>459</v>
      </c>
      <c r="C269" s="0" t="n">
        <v>0.0132315</v>
      </c>
      <c r="D269" s="221" t="n">
        <v>29.55</v>
      </c>
      <c r="E269" s="221" t="n">
        <f aca="false">TRUNC((C269*D269),2)</f>
        <v>0.39</v>
      </c>
    </row>
    <row r="270" customFormat="false" ht="14.4" hidden="false" customHeight="false" outlineLevel="0" collapsed="false">
      <c r="A270" s="223" t="s">
        <v>460</v>
      </c>
      <c r="B270" s="0" t="s">
        <v>459</v>
      </c>
      <c r="C270" s="0" t="n">
        <v>0.0062015</v>
      </c>
      <c r="D270" s="221" t="n">
        <v>169.15</v>
      </c>
      <c r="E270" s="221" t="n">
        <f aca="false">TRUNC((C270*D270),2)</f>
        <v>1.04</v>
      </c>
    </row>
    <row r="271" customFormat="false" ht="14.4" hidden="false" customHeight="false" outlineLevel="0" collapsed="false">
      <c r="A271" s="223" t="s">
        <v>461</v>
      </c>
      <c r="B271" s="0" t="s">
        <v>459</v>
      </c>
      <c r="C271" s="0" t="n">
        <v>0.557436</v>
      </c>
      <c r="D271" s="221" t="n">
        <v>1.11</v>
      </c>
      <c r="E271" s="221" t="n">
        <f aca="false">TRUNC((C271*D271),2)</f>
        <v>0.61</v>
      </c>
    </row>
    <row r="272" customFormat="false" ht="28.8" hidden="false" customHeight="false" outlineLevel="0" collapsed="false">
      <c r="A272" s="223" t="s">
        <v>462</v>
      </c>
      <c r="B272" s="0" t="s">
        <v>459</v>
      </c>
      <c r="C272" s="0" t="n">
        <v>0.005375</v>
      </c>
      <c r="D272" s="221" t="n">
        <v>133.08</v>
      </c>
      <c r="E272" s="221" t="n">
        <f aca="false">TRUNC((C272*D272),2)</f>
        <v>0.71</v>
      </c>
    </row>
    <row r="273" customFormat="false" ht="28.8" hidden="false" customHeight="false" outlineLevel="0" collapsed="false">
      <c r="A273" s="223" t="s">
        <v>463</v>
      </c>
      <c r="B273" s="0" t="s">
        <v>459</v>
      </c>
      <c r="C273" s="0" t="n">
        <v>0.0036</v>
      </c>
      <c r="D273" s="221" t="n">
        <v>116.91</v>
      </c>
      <c r="E273" s="221" t="n">
        <f aca="false">TRUNC((C273*D273),2)</f>
        <v>0.42</v>
      </c>
    </row>
    <row r="274" customFormat="false" ht="28.8" hidden="false" customHeight="false" outlineLevel="0" collapsed="false">
      <c r="A274" s="223" t="s">
        <v>516</v>
      </c>
      <c r="B274" s="0" t="s">
        <v>459</v>
      </c>
      <c r="C274" s="0" t="n">
        <v>0.0002205</v>
      </c>
      <c r="D274" s="221" t="n">
        <v>597.97</v>
      </c>
      <c r="E274" s="221" t="n">
        <f aca="false">TRUNC((C274*D274),2)</f>
        <v>0.13</v>
      </c>
    </row>
    <row r="275" customFormat="false" ht="14.4" hidden="false" customHeight="false" outlineLevel="0" collapsed="false">
      <c r="A275" s="223" t="s">
        <v>540</v>
      </c>
      <c r="B275" s="0" t="s">
        <v>459</v>
      </c>
      <c r="C275" s="0" t="n">
        <v>0.5</v>
      </c>
      <c r="D275" s="221" t="n">
        <v>10.55</v>
      </c>
      <c r="E275" s="221" t="n">
        <f aca="false">TRUNC((C275*D275),2)</f>
        <v>5.27</v>
      </c>
    </row>
    <row r="276" customFormat="false" ht="14.4" hidden="false" customHeight="false" outlineLevel="0" collapsed="false">
      <c r="A276" s="223" t="s">
        <v>541</v>
      </c>
      <c r="B276" s="0" t="s">
        <v>459</v>
      </c>
      <c r="C276" s="0" t="n">
        <v>0.33333</v>
      </c>
      <c r="D276" s="221" t="n">
        <v>8.39</v>
      </c>
      <c r="E276" s="221" t="n">
        <f aca="false">TRUNC((C276*D276),2)</f>
        <v>2.79</v>
      </c>
    </row>
    <row r="277" customFormat="false" ht="14.4" hidden="false" customHeight="false" outlineLevel="0" collapsed="false">
      <c r="A277" s="223" t="s">
        <v>517</v>
      </c>
      <c r="B277" s="0" t="s">
        <v>459</v>
      </c>
      <c r="C277" s="0" t="n">
        <v>0.001354</v>
      </c>
      <c r="D277" s="221" t="n">
        <v>135.18</v>
      </c>
      <c r="E277" s="221" t="n">
        <f aca="false">TRUNC((C277*D277),2)</f>
        <v>0.18</v>
      </c>
    </row>
    <row r="278" customFormat="false" ht="14.4" hidden="false" customHeight="false" outlineLevel="0" collapsed="false">
      <c r="A278" s="223" t="s">
        <v>518</v>
      </c>
      <c r="B278" s="0" t="s">
        <v>459</v>
      </c>
      <c r="C278" s="0" t="n">
        <v>0.0010285</v>
      </c>
      <c r="D278" s="221" t="n">
        <v>203.68</v>
      </c>
      <c r="E278" s="221" t="n">
        <f aca="false">TRUNC((C278*D278),2)</f>
        <v>0.2</v>
      </c>
    </row>
    <row r="279" customFormat="false" ht="14.4" hidden="false" customHeight="false" outlineLevel="0" collapsed="false">
      <c r="A279" s="223" t="s">
        <v>519</v>
      </c>
      <c r="B279" s="0" t="s">
        <v>459</v>
      </c>
      <c r="C279" s="0" t="n">
        <v>0.0002205</v>
      </c>
      <c r="D279" s="221" t="n">
        <v>576.84</v>
      </c>
      <c r="E279" s="221" t="n">
        <f aca="false">TRUNC((C279*D279),2)</f>
        <v>0.12</v>
      </c>
    </row>
    <row r="280" customFormat="false" ht="14.4" hidden="false" customHeight="false" outlineLevel="0" collapsed="false">
      <c r="A280" s="223" t="s">
        <v>520</v>
      </c>
      <c r="B280" s="0" t="s">
        <v>459</v>
      </c>
      <c r="C280" s="0" t="n">
        <v>0.000271</v>
      </c>
      <c r="D280" s="221" t="n">
        <v>281.79</v>
      </c>
      <c r="E280" s="221" t="n">
        <f aca="false">TRUNC((C280*D280),2)</f>
        <v>0.07</v>
      </c>
    </row>
    <row r="281" customFormat="false" ht="28.8" hidden="false" customHeight="false" outlineLevel="0" collapsed="false">
      <c r="A281" s="223" t="s">
        <v>542</v>
      </c>
      <c r="B281" s="0" t="s">
        <v>459</v>
      </c>
      <c r="C281" s="0" t="n">
        <v>0.11</v>
      </c>
      <c r="D281" s="221" t="n">
        <v>13.5</v>
      </c>
      <c r="E281" s="221" t="n">
        <f aca="false">TRUNC((C281*D281),2)</f>
        <v>1.48</v>
      </c>
    </row>
    <row r="282" customFormat="false" ht="14.4" hidden="false" customHeight="false" outlineLevel="0" collapsed="false">
      <c r="A282" s="223" t="s">
        <v>521</v>
      </c>
      <c r="B282" s="0" t="s">
        <v>459</v>
      </c>
      <c r="C282" s="0" t="n">
        <v>0.01365</v>
      </c>
      <c r="D282" s="221" t="n">
        <v>7.88</v>
      </c>
      <c r="E282" s="221" t="n">
        <f aca="false">TRUNC((C282*D282),2)</f>
        <v>0.1</v>
      </c>
    </row>
    <row r="283" customFormat="false" ht="14.4" hidden="false" customHeight="false" outlineLevel="0" collapsed="false">
      <c r="A283" s="223" t="s">
        <v>522</v>
      </c>
      <c r="B283" s="0" t="s">
        <v>459</v>
      </c>
      <c r="C283" s="0" t="n">
        <v>0.0075575</v>
      </c>
      <c r="D283" s="221" t="n">
        <v>10.71</v>
      </c>
      <c r="E283" s="221" t="n">
        <f aca="false">TRUNC((C283*D283),2)</f>
        <v>0.08</v>
      </c>
    </row>
    <row r="284" customFormat="false" ht="14.4" hidden="false" customHeight="false" outlineLevel="0" collapsed="false">
      <c r="A284" s="223" t="s">
        <v>523</v>
      </c>
      <c r="B284" s="0" t="s">
        <v>459</v>
      </c>
      <c r="C284" s="0" t="n">
        <v>0.0075575</v>
      </c>
      <c r="D284" s="221" t="n">
        <v>23.75</v>
      </c>
      <c r="E284" s="221" t="n">
        <f aca="false">TRUNC((C284*D284),2)</f>
        <v>0.17</v>
      </c>
    </row>
    <row r="285" customFormat="false" ht="14.4" hidden="false" customHeight="false" outlineLevel="0" collapsed="false">
      <c r="A285" s="223" t="s">
        <v>453</v>
      </c>
      <c r="B285" s="0" t="s">
        <v>398</v>
      </c>
      <c r="C285" s="0" t="s">
        <v>398</v>
      </c>
      <c r="D285" s="221" t="s">
        <v>398</v>
      </c>
      <c r="E285" s="221" t="n">
        <f aca="false">SUM(E250:E284)</f>
        <v>136.34</v>
      </c>
    </row>
    <row r="286" customFormat="false" ht="14.4" hidden="false" customHeight="false" outlineLevel="0" collapsed="false">
      <c r="A286" s="0"/>
      <c r="C286" s="0"/>
      <c r="D286" s="0"/>
      <c r="E286" s="0"/>
    </row>
    <row r="287" customFormat="false" ht="14.4" hidden="false" customHeight="false" outlineLevel="0" collapsed="false">
      <c r="A287" s="223" t="s">
        <v>466</v>
      </c>
      <c r="B287" s="0" t="s">
        <v>398</v>
      </c>
      <c r="C287" s="0" t="s">
        <v>398</v>
      </c>
      <c r="D287" s="221" t="s">
        <v>398</v>
      </c>
      <c r="E287" s="221" t="n">
        <f aca="false">E240+E247+E285</f>
        <v>785.46</v>
      </c>
    </row>
    <row r="288" customFormat="false" ht="14.4" hidden="false" customHeight="false" outlineLevel="0" collapsed="false">
      <c r="A288" s="0"/>
      <c r="C288" s="0"/>
      <c r="D288" s="0"/>
      <c r="E288" s="0"/>
    </row>
    <row r="289" customFormat="false" ht="14.4" hidden="false" customHeight="false" outlineLevel="0" collapsed="false">
      <c r="A289" s="0"/>
      <c r="C289" s="0"/>
      <c r="D289" s="0"/>
      <c r="E289" s="0"/>
    </row>
    <row r="290" customFormat="false" ht="14.4" hidden="false" customHeight="false" outlineLevel="0" collapsed="false">
      <c r="A290" s="0"/>
      <c r="C290" s="0"/>
      <c r="D290" s="0"/>
      <c r="E290" s="0"/>
    </row>
    <row r="291" customFormat="false" ht="14.4" hidden="false" customHeight="false" outlineLevel="0" collapsed="false">
      <c r="A291" s="223" t="s">
        <v>474</v>
      </c>
      <c r="B291" s="224" t="s">
        <v>555</v>
      </c>
      <c r="C291" s="0" t="s">
        <v>556</v>
      </c>
      <c r="D291" s="0"/>
      <c r="E291" s="0"/>
    </row>
    <row r="292" customFormat="false" ht="28.8" hidden="false" customHeight="false" outlineLevel="0" collapsed="false">
      <c r="A292" s="223" t="s">
        <v>557</v>
      </c>
      <c r="C292" s="0"/>
      <c r="D292" s="0"/>
      <c r="E292" s="0"/>
    </row>
    <row r="293" customFormat="false" ht="14.4" hidden="false" customHeight="false" outlineLevel="0" collapsed="false">
      <c r="A293" s="223" t="s">
        <v>529</v>
      </c>
      <c r="C293" s="0"/>
      <c r="D293" s="0"/>
      <c r="E293" s="0"/>
    </row>
    <row r="294" customFormat="false" ht="14.4" hidden="false" customHeight="false" outlineLevel="0" collapsed="false">
      <c r="A294" s="0"/>
      <c r="C294" s="0"/>
      <c r="D294" s="0"/>
      <c r="E294" s="0"/>
    </row>
    <row r="295" customFormat="false" ht="14.4" hidden="false" customHeight="false" outlineLevel="0" collapsed="false">
      <c r="A295" s="223" t="s">
        <v>489</v>
      </c>
      <c r="B295" s="0" t="s">
        <v>447</v>
      </c>
      <c r="C295" s="0" t="s">
        <v>448</v>
      </c>
      <c r="D295" s="221" t="s">
        <v>449</v>
      </c>
      <c r="E295" s="221" t="s">
        <v>450</v>
      </c>
    </row>
    <row r="296" customFormat="false" ht="28.8" hidden="false" customHeight="false" outlineLevel="0" collapsed="false">
      <c r="A296" s="223" t="s">
        <v>546</v>
      </c>
      <c r="B296" s="0" t="s">
        <v>452</v>
      </c>
      <c r="C296" s="0" t="n">
        <v>1</v>
      </c>
      <c r="D296" s="221" t="n">
        <v>408.59</v>
      </c>
      <c r="E296" s="221" t="n">
        <f aca="false">TRUNC((C296*D296),2)</f>
        <v>408.59</v>
      </c>
    </row>
    <row r="297" customFormat="false" ht="28.8" hidden="false" customHeight="false" outlineLevel="0" collapsed="false">
      <c r="A297" s="223" t="s">
        <v>491</v>
      </c>
      <c r="B297" s="0" t="s">
        <v>459</v>
      </c>
      <c r="C297" s="0" t="n">
        <v>6.77E-005</v>
      </c>
      <c r="D297" s="221" t="n">
        <v>580</v>
      </c>
      <c r="E297" s="221" t="n">
        <f aca="false">TRUNC((C297*D297),2)</f>
        <v>0.03</v>
      </c>
    </row>
    <row r="298" customFormat="false" ht="14.4" hidden="false" customHeight="false" outlineLevel="0" collapsed="false">
      <c r="A298" s="223" t="s">
        <v>453</v>
      </c>
      <c r="B298" s="0" t="s">
        <v>398</v>
      </c>
      <c r="C298" s="0" t="s">
        <v>398</v>
      </c>
      <c r="D298" s="221" t="s">
        <v>398</v>
      </c>
      <c r="E298" s="221" t="n">
        <f aca="false">SUM(E296:E297)</f>
        <v>408.62</v>
      </c>
    </row>
    <row r="299" customFormat="false" ht="14.4" hidden="false" customHeight="false" outlineLevel="0" collapsed="false">
      <c r="A299" s="0"/>
      <c r="C299" s="0"/>
      <c r="D299" s="0"/>
      <c r="E299" s="0"/>
    </row>
    <row r="300" customFormat="false" ht="14.4" hidden="false" customHeight="false" outlineLevel="0" collapsed="false">
      <c r="A300" s="223" t="s">
        <v>446</v>
      </c>
      <c r="B300" s="0" t="s">
        <v>447</v>
      </c>
      <c r="C300" s="0" t="s">
        <v>448</v>
      </c>
      <c r="D300" s="221" t="s">
        <v>449</v>
      </c>
      <c r="E300" s="221" t="s">
        <v>450</v>
      </c>
    </row>
    <row r="301" customFormat="false" ht="14.4" hidden="false" customHeight="false" outlineLevel="0" collapsed="false">
      <c r="A301" s="223" t="s">
        <v>531</v>
      </c>
      <c r="B301" s="0" t="s">
        <v>493</v>
      </c>
      <c r="C301" s="0" t="n">
        <v>0.50855</v>
      </c>
      <c r="D301" s="221" t="n">
        <v>13.3</v>
      </c>
      <c r="E301" s="221" t="n">
        <f aca="false">TRUNC((C301*D301),2)</f>
        <v>6.76</v>
      </c>
    </row>
    <row r="302" customFormat="false" ht="14.4" hidden="false" customHeight="false" outlineLevel="0" collapsed="false">
      <c r="A302" s="223" t="s">
        <v>494</v>
      </c>
      <c r="B302" s="0" t="s">
        <v>493</v>
      </c>
      <c r="C302" s="0" t="n">
        <v>0.50855</v>
      </c>
      <c r="D302" s="221" t="n">
        <v>8.14</v>
      </c>
      <c r="E302" s="221" t="n">
        <f aca="false">TRUNC((C302*D302),2)</f>
        <v>4.13</v>
      </c>
    </row>
    <row r="303" customFormat="false" ht="14.4" hidden="false" customHeight="false" outlineLevel="0" collapsed="false">
      <c r="A303" s="223" t="s">
        <v>453</v>
      </c>
      <c r="B303" s="0" t="s">
        <v>398</v>
      </c>
      <c r="C303" s="0" t="s">
        <v>398</v>
      </c>
      <c r="D303" s="221" t="s">
        <v>398</v>
      </c>
      <c r="E303" s="221" t="n">
        <f aca="false">SUM(E301:E302)</f>
        <v>10.89</v>
      </c>
    </row>
    <row r="304" customFormat="false" ht="14.4" hidden="false" customHeight="false" outlineLevel="0" collapsed="false">
      <c r="A304" s="0"/>
      <c r="C304" s="0"/>
      <c r="D304" s="0"/>
      <c r="E304" s="0"/>
    </row>
    <row r="305" customFormat="false" ht="14.4" hidden="false" customHeight="false" outlineLevel="0" collapsed="false">
      <c r="A305" s="223" t="s">
        <v>454</v>
      </c>
      <c r="B305" s="0" t="s">
        <v>447</v>
      </c>
      <c r="C305" s="0" t="s">
        <v>448</v>
      </c>
      <c r="D305" s="221" t="s">
        <v>449</v>
      </c>
      <c r="E305" s="221" t="s">
        <v>450</v>
      </c>
    </row>
    <row r="306" customFormat="false" ht="14.4" hidden="false" customHeight="false" outlineLevel="0" collapsed="false">
      <c r="A306" s="223" t="s">
        <v>498</v>
      </c>
      <c r="B306" s="0" t="s">
        <v>459</v>
      </c>
      <c r="C306" s="0" t="n">
        <v>0.0080172</v>
      </c>
      <c r="D306" s="221" t="n">
        <v>9.79</v>
      </c>
      <c r="E306" s="221" t="n">
        <f aca="false">TRUNC((C306*D306),2)</f>
        <v>0.07</v>
      </c>
    </row>
    <row r="307" customFormat="false" ht="14.4" hidden="false" customHeight="false" outlineLevel="0" collapsed="false">
      <c r="A307" s="223" t="s">
        <v>455</v>
      </c>
      <c r="B307" s="0" t="s">
        <v>456</v>
      </c>
      <c r="C307" s="0" t="n">
        <v>0.001601</v>
      </c>
      <c r="D307" s="221" t="n">
        <v>47.76</v>
      </c>
      <c r="E307" s="221" t="n">
        <f aca="false">TRUNC((C307*D307),2)</f>
        <v>0.07</v>
      </c>
    </row>
    <row r="308" customFormat="false" ht="14.4" hidden="false" customHeight="false" outlineLevel="0" collapsed="false">
      <c r="A308" s="223" t="s">
        <v>499</v>
      </c>
      <c r="B308" s="0" t="s">
        <v>459</v>
      </c>
      <c r="C308" s="0" t="n">
        <v>0.0006646</v>
      </c>
      <c r="D308" s="221" t="n">
        <v>109.4</v>
      </c>
      <c r="E308" s="221" t="n">
        <f aca="false">TRUNC((C308*D308),2)</f>
        <v>0.07</v>
      </c>
    </row>
    <row r="309" customFormat="false" ht="14.4" hidden="false" customHeight="false" outlineLevel="0" collapsed="false">
      <c r="A309" s="223" t="s">
        <v>502</v>
      </c>
      <c r="B309" s="0" t="s">
        <v>459</v>
      </c>
      <c r="C309" s="0" t="n">
        <v>0.0090691</v>
      </c>
      <c r="D309" s="221" t="n">
        <v>6.04</v>
      </c>
      <c r="E309" s="221" t="n">
        <f aca="false">TRUNC((C309*D309),2)</f>
        <v>0.05</v>
      </c>
    </row>
    <row r="310" customFormat="false" ht="14.4" hidden="false" customHeight="false" outlineLevel="0" collapsed="false">
      <c r="A310" s="223" t="s">
        <v>457</v>
      </c>
      <c r="B310" s="0" t="s">
        <v>456</v>
      </c>
      <c r="C310" s="0" t="n">
        <v>0.0137346</v>
      </c>
      <c r="D310" s="221" t="n">
        <v>8.95</v>
      </c>
      <c r="E310" s="221" t="n">
        <f aca="false">TRUNC((C310*D310),2)</f>
        <v>0.12</v>
      </c>
    </row>
    <row r="311" customFormat="false" ht="14.4" hidden="false" customHeight="false" outlineLevel="0" collapsed="false">
      <c r="A311" s="223" t="s">
        <v>510</v>
      </c>
      <c r="B311" s="0" t="s">
        <v>511</v>
      </c>
      <c r="C311" s="0" t="n">
        <v>0.0015115</v>
      </c>
      <c r="D311" s="221" t="n">
        <v>14.25</v>
      </c>
      <c r="E311" s="221" t="n">
        <f aca="false">TRUNC((C311*D311),2)</f>
        <v>0.02</v>
      </c>
    </row>
    <row r="312" customFormat="false" ht="14.4" hidden="false" customHeight="false" outlineLevel="0" collapsed="false">
      <c r="A312" s="223" t="s">
        <v>512</v>
      </c>
      <c r="B312" s="0" t="s">
        <v>493</v>
      </c>
      <c r="C312" s="0" t="n">
        <v>1</v>
      </c>
      <c r="D312" s="221" t="n">
        <v>1.87</v>
      </c>
      <c r="E312" s="221" t="n">
        <f aca="false">TRUNC((C312*D312),2)</f>
        <v>1.87</v>
      </c>
    </row>
    <row r="313" customFormat="false" ht="14.4" hidden="false" customHeight="false" outlineLevel="0" collapsed="false">
      <c r="A313" s="223" t="s">
        <v>513</v>
      </c>
      <c r="B313" s="0" t="s">
        <v>493</v>
      </c>
      <c r="C313" s="0" t="n">
        <v>1</v>
      </c>
      <c r="D313" s="221" t="n">
        <v>0.71</v>
      </c>
      <c r="E313" s="221" t="n">
        <f aca="false">TRUNC((C313*D313),2)</f>
        <v>0.71</v>
      </c>
    </row>
    <row r="314" customFormat="false" ht="14.4" hidden="false" customHeight="false" outlineLevel="0" collapsed="false">
      <c r="A314" s="223" t="s">
        <v>514</v>
      </c>
      <c r="B314" s="0" t="s">
        <v>493</v>
      </c>
      <c r="C314" s="0" t="n">
        <v>1</v>
      </c>
      <c r="D314" s="221" t="n">
        <v>0.34</v>
      </c>
      <c r="E314" s="221" t="n">
        <f aca="false">TRUNC((C314*D314),2)</f>
        <v>0.34</v>
      </c>
    </row>
    <row r="315" customFormat="false" ht="14.4" hidden="false" customHeight="false" outlineLevel="0" collapsed="false">
      <c r="A315" s="223" t="s">
        <v>515</v>
      </c>
      <c r="B315" s="0" t="s">
        <v>493</v>
      </c>
      <c r="C315" s="0" t="n">
        <v>1</v>
      </c>
      <c r="D315" s="221" t="n">
        <v>0.05</v>
      </c>
      <c r="E315" s="221" t="n">
        <f aca="false">TRUNC((C315*D315),2)</f>
        <v>0.05</v>
      </c>
    </row>
    <row r="316" customFormat="false" ht="14.4" hidden="false" customHeight="false" outlineLevel="0" collapsed="false">
      <c r="A316" s="223" t="s">
        <v>458</v>
      </c>
      <c r="B316" s="0" t="s">
        <v>459</v>
      </c>
      <c r="C316" s="0" t="n">
        <v>0.0026463</v>
      </c>
      <c r="D316" s="221" t="n">
        <v>29.55</v>
      </c>
      <c r="E316" s="221" t="n">
        <f aca="false">TRUNC((C316*D316),2)</f>
        <v>0.07</v>
      </c>
    </row>
    <row r="317" customFormat="false" ht="14.4" hidden="false" customHeight="false" outlineLevel="0" collapsed="false">
      <c r="A317" s="223" t="s">
        <v>460</v>
      </c>
      <c r="B317" s="0" t="s">
        <v>459</v>
      </c>
      <c r="C317" s="0" t="n">
        <v>0.0012403</v>
      </c>
      <c r="D317" s="221" t="n">
        <v>169.15</v>
      </c>
      <c r="E317" s="221" t="n">
        <f aca="false">TRUNC((C317*D317),2)</f>
        <v>0.2</v>
      </c>
    </row>
    <row r="318" customFormat="false" ht="14.4" hidden="false" customHeight="false" outlineLevel="0" collapsed="false">
      <c r="A318" s="223" t="s">
        <v>461</v>
      </c>
      <c r="B318" s="0" t="s">
        <v>459</v>
      </c>
      <c r="C318" s="0" t="n">
        <v>0.1114872</v>
      </c>
      <c r="D318" s="221" t="n">
        <v>1.11</v>
      </c>
      <c r="E318" s="221" t="n">
        <f aca="false">TRUNC((C318*D318),2)</f>
        <v>0.12</v>
      </c>
    </row>
    <row r="319" customFormat="false" ht="28.8" hidden="false" customHeight="false" outlineLevel="0" collapsed="false">
      <c r="A319" s="223" t="s">
        <v>462</v>
      </c>
      <c r="B319" s="0" t="s">
        <v>459</v>
      </c>
      <c r="C319" s="0" t="n">
        <v>0.001075</v>
      </c>
      <c r="D319" s="221" t="n">
        <v>133.08</v>
      </c>
      <c r="E319" s="221" t="n">
        <f aca="false">TRUNC((C319*D319),2)</f>
        <v>0.14</v>
      </c>
    </row>
    <row r="320" customFormat="false" ht="28.8" hidden="false" customHeight="false" outlineLevel="0" collapsed="false">
      <c r="A320" s="223" t="s">
        <v>463</v>
      </c>
      <c r="B320" s="0" t="s">
        <v>459</v>
      </c>
      <c r="C320" s="0" t="n">
        <v>0.00072</v>
      </c>
      <c r="D320" s="221" t="n">
        <v>116.91</v>
      </c>
      <c r="E320" s="221" t="n">
        <f aca="false">TRUNC((C320*D320),2)</f>
        <v>0.08</v>
      </c>
    </row>
    <row r="321" customFormat="false" ht="28.8" hidden="false" customHeight="false" outlineLevel="0" collapsed="false">
      <c r="A321" s="223" t="s">
        <v>516</v>
      </c>
      <c r="B321" s="0" t="s">
        <v>459</v>
      </c>
      <c r="C321" s="0" t="n">
        <v>4.41E-005</v>
      </c>
      <c r="D321" s="221" t="n">
        <v>597.97</v>
      </c>
      <c r="E321" s="221" t="n">
        <f aca="false">TRUNC((C321*D321),2)</f>
        <v>0.02</v>
      </c>
    </row>
    <row r="322" customFormat="false" ht="14.4" hidden="false" customHeight="false" outlineLevel="0" collapsed="false">
      <c r="A322" s="223" t="s">
        <v>541</v>
      </c>
      <c r="B322" s="0" t="s">
        <v>459</v>
      </c>
      <c r="C322" s="0" t="n">
        <v>0.3333</v>
      </c>
      <c r="D322" s="221" t="n">
        <v>8.39</v>
      </c>
      <c r="E322" s="221" t="n">
        <f aca="false">TRUNC((C322*D322),2)</f>
        <v>2.79</v>
      </c>
    </row>
    <row r="323" customFormat="false" ht="14.4" hidden="false" customHeight="false" outlineLevel="0" collapsed="false">
      <c r="A323" s="223" t="s">
        <v>517</v>
      </c>
      <c r="B323" s="0" t="s">
        <v>459</v>
      </c>
      <c r="C323" s="0" t="n">
        <v>0.0002708</v>
      </c>
      <c r="D323" s="221" t="n">
        <v>135.18</v>
      </c>
      <c r="E323" s="221" t="n">
        <f aca="false">TRUNC((C323*D323),2)</f>
        <v>0.03</v>
      </c>
    </row>
    <row r="324" customFormat="false" ht="14.4" hidden="false" customHeight="false" outlineLevel="0" collapsed="false">
      <c r="A324" s="223" t="s">
        <v>518</v>
      </c>
      <c r="B324" s="0" t="s">
        <v>459</v>
      </c>
      <c r="C324" s="0" t="n">
        <v>0.0002057</v>
      </c>
      <c r="D324" s="221" t="n">
        <v>203.68</v>
      </c>
      <c r="E324" s="221" t="n">
        <f aca="false">TRUNC((C324*D324),2)</f>
        <v>0.04</v>
      </c>
    </row>
    <row r="325" customFormat="false" ht="14.4" hidden="false" customHeight="false" outlineLevel="0" collapsed="false">
      <c r="A325" s="223" t="s">
        <v>519</v>
      </c>
      <c r="B325" s="0" t="s">
        <v>459</v>
      </c>
      <c r="C325" s="0" t="n">
        <v>4.41E-005</v>
      </c>
      <c r="D325" s="221" t="n">
        <v>576.84</v>
      </c>
      <c r="E325" s="221" t="n">
        <f aca="false">TRUNC((C325*D325),2)</f>
        <v>0.02</v>
      </c>
    </row>
    <row r="326" customFormat="false" ht="14.4" hidden="false" customHeight="false" outlineLevel="0" collapsed="false">
      <c r="A326" s="223" t="s">
        <v>520</v>
      </c>
      <c r="B326" s="0" t="s">
        <v>459</v>
      </c>
      <c r="C326" s="0" t="n">
        <v>5.42E-005</v>
      </c>
      <c r="D326" s="221" t="n">
        <v>281.79</v>
      </c>
      <c r="E326" s="221" t="n">
        <f aca="false">TRUNC((C326*D326),2)</f>
        <v>0.01</v>
      </c>
    </row>
    <row r="327" customFormat="false" ht="14.4" hidden="false" customHeight="false" outlineLevel="0" collapsed="false">
      <c r="A327" s="223" t="s">
        <v>521</v>
      </c>
      <c r="B327" s="0" t="s">
        <v>459</v>
      </c>
      <c r="C327" s="0" t="n">
        <v>0.00273</v>
      </c>
      <c r="D327" s="221" t="n">
        <v>7.88</v>
      </c>
      <c r="E327" s="221" t="n">
        <f aca="false">TRUNC((C327*D327),2)</f>
        <v>0.02</v>
      </c>
    </row>
    <row r="328" customFormat="false" ht="14.4" hidden="false" customHeight="false" outlineLevel="0" collapsed="false">
      <c r="A328" s="223" t="s">
        <v>522</v>
      </c>
      <c r="B328" s="0" t="s">
        <v>459</v>
      </c>
      <c r="C328" s="0" t="n">
        <v>0.0015115</v>
      </c>
      <c r="D328" s="221" t="n">
        <v>10.71</v>
      </c>
      <c r="E328" s="221" t="n">
        <f aca="false">TRUNC((C328*D328),2)</f>
        <v>0.01</v>
      </c>
    </row>
    <row r="329" customFormat="false" ht="14.4" hidden="false" customHeight="false" outlineLevel="0" collapsed="false">
      <c r="A329" s="223" t="s">
        <v>523</v>
      </c>
      <c r="B329" s="0" t="s">
        <v>459</v>
      </c>
      <c r="C329" s="0" t="n">
        <v>0.0015115</v>
      </c>
      <c r="D329" s="221" t="n">
        <v>23.75</v>
      </c>
      <c r="E329" s="221" t="n">
        <f aca="false">TRUNC((C329*D329),2)</f>
        <v>0.03</v>
      </c>
    </row>
    <row r="330" customFormat="false" ht="14.4" hidden="false" customHeight="false" outlineLevel="0" collapsed="false">
      <c r="A330" s="223" t="s">
        <v>453</v>
      </c>
      <c r="B330" s="0" t="s">
        <v>398</v>
      </c>
      <c r="C330" s="0" t="s">
        <v>398</v>
      </c>
      <c r="D330" s="221" t="s">
        <v>398</v>
      </c>
      <c r="E330" s="221" t="n">
        <f aca="false">SUM(E306:E329)</f>
        <v>6.95</v>
      </c>
    </row>
    <row r="331" customFormat="false" ht="14.4" hidden="false" customHeight="false" outlineLevel="0" collapsed="false">
      <c r="A331" s="0"/>
      <c r="C331" s="0"/>
      <c r="D331" s="0"/>
      <c r="E331" s="0"/>
    </row>
    <row r="332" customFormat="false" ht="14.4" hidden="false" customHeight="false" outlineLevel="0" collapsed="false">
      <c r="A332" s="223" t="s">
        <v>466</v>
      </c>
      <c r="B332" s="0" t="s">
        <v>398</v>
      </c>
      <c r="C332" s="0" t="s">
        <v>398</v>
      </c>
      <c r="D332" s="221" t="s">
        <v>398</v>
      </c>
      <c r="E332" s="221" t="n">
        <f aca="false">E298+E303+E330</f>
        <v>426.46</v>
      </c>
    </row>
    <row r="333" customFormat="false" ht="14.4" hidden="false" customHeight="false" outlineLevel="0" collapsed="false">
      <c r="A333" s="0"/>
      <c r="C333" s="0"/>
      <c r="D333" s="0"/>
      <c r="E333" s="0"/>
    </row>
    <row r="334" customFormat="false" ht="14.4" hidden="false" customHeight="false" outlineLevel="0" collapsed="false">
      <c r="A334" s="0"/>
      <c r="C334" s="0"/>
      <c r="D334" s="0"/>
      <c r="E334" s="0"/>
    </row>
    <row r="335" customFormat="false" ht="14.4" hidden="false" customHeight="false" outlineLevel="0" collapsed="false">
      <c r="A335" s="0"/>
      <c r="C335" s="0"/>
      <c r="D335" s="0"/>
      <c r="E335" s="0"/>
    </row>
    <row r="336" customFormat="false" ht="14.4" hidden="false" customHeight="false" outlineLevel="0" collapsed="false">
      <c r="A336" s="223" t="s">
        <v>474</v>
      </c>
      <c r="B336" s="224" t="s">
        <v>558</v>
      </c>
      <c r="C336" s="0" t="s">
        <v>559</v>
      </c>
      <c r="D336" s="0"/>
      <c r="E336" s="0"/>
    </row>
    <row r="337" customFormat="false" ht="14.4" hidden="false" customHeight="false" outlineLevel="0" collapsed="false">
      <c r="A337" s="223" t="s">
        <v>560</v>
      </c>
      <c r="C337" s="0"/>
      <c r="D337" s="0"/>
      <c r="E337" s="0"/>
    </row>
    <row r="338" customFormat="false" ht="14.4" hidden="false" customHeight="false" outlineLevel="0" collapsed="false">
      <c r="A338" s="223" t="s">
        <v>529</v>
      </c>
      <c r="C338" s="0"/>
      <c r="D338" s="0"/>
      <c r="E338" s="0"/>
    </row>
    <row r="339" customFormat="false" ht="14.4" hidden="false" customHeight="false" outlineLevel="0" collapsed="false">
      <c r="A339" s="0"/>
      <c r="C339" s="0"/>
      <c r="D339" s="0"/>
      <c r="E339" s="0"/>
    </row>
    <row r="340" customFormat="false" ht="14.4" hidden="false" customHeight="false" outlineLevel="0" collapsed="false">
      <c r="A340" s="223" t="s">
        <v>489</v>
      </c>
      <c r="B340" s="0" t="s">
        <v>447</v>
      </c>
      <c r="C340" s="0" t="s">
        <v>448</v>
      </c>
      <c r="D340" s="221" t="s">
        <v>449</v>
      </c>
      <c r="E340" s="221" t="s">
        <v>450</v>
      </c>
    </row>
    <row r="341" customFormat="false" ht="28.8" hidden="false" customHeight="false" outlineLevel="0" collapsed="false">
      <c r="A341" s="223" t="s">
        <v>491</v>
      </c>
      <c r="B341" s="0" t="s">
        <v>459</v>
      </c>
      <c r="C341" s="0" t="n">
        <v>0.007447</v>
      </c>
      <c r="D341" s="221" t="n">
        <v>580</v>
      </c>
      <c r="E341" s="221" t="n">
        <f aca="false">TRUNC((C341*D341),2)</f>
        <v>4.31</v>
      </c>
    </row>
    <row r="342" customFormat="false" ht="14.4" hidden="false" customHeight="false" outlineLevel="0" collapsed="false">
      <c r="A342" s="223" t="s">
        <v>453</v>
      </c>
      <c r="B342" s="0" t="s">
        <v>398</v>
      </c>
      <c r="C342" s="0" t="s">
        <v>398</v>
      </c>
      <c r="D342" s="221" t="s">
        <v>398</v>
      </c>
      <c r="E342" s="221" t="n">
        <f aca="false">SUM(E341:E341)</f>
        <v>4.31</v>
      </c>
    </row>
    <row r="343" customFormat="false" ht="14.4" hidden="false" customHeight="false" outlineLevel="0" collapsed="false">
      <c r="A343" s="0"/>
      <c r="C343" s="0"/>
      <c r="D343" s="0"/>
      <c r="E343" s="0"/>
    </row>
    <row r="344" customFormat="false" ht="14.4" hidden="false" customHeight="false" outlineLevel="0" collapsed="false">
      <c r="A344" s="223" t="s">
        <v>446</v>
      </c>
      <c r="B344" s="0" t="s">
        <v>447</v>
      </c>
      <c r="C344" s="0" t="s">
        <v>448</v>
      </c>
      <c r="D344" s="221" t="s">
        <v>449</v>
      </c>
      <c r="E344" s="221" t="s">
        <v>450</v>
      </c>
    </row>
    <row r="345" customFormat="false" ht="14.4" hidden="false" customHeight="false" outlineLevel="0" collapsed="false">
      <c r="A345" s="223" t="s">
        <v>494</v>
      </c>
      <c r="B345" s="0" t="s">
        <v>493</v>
      </c>
      <c r="C345" s="0" t="n">
        <v>110.36011548</v>
      </c>
      <c r="D345" s="221" t="n">
        <v>8.14</v>
      </c>
      <c r="E345" s="221" t="n">
        <f aca="false">TRUNC((C345*D345),2)</f>
        <v>898.33</v>
      </c>
    </row>
    <row r="346" customFormat="false" ht="14.4" hidden="false" customHeight="false" outlineLevel="0" collapsed="false">
      <c r="A346" s="223" t="s">
        <v>453</v>
      </c>
      <c r="B346" s="0" t="s">
        <v>398</v>
      </c>
      <c r="C346" s="0" t="s">
        <v>398</v>
      </c>
      <c r="D346" s="221" t="s">
        <v>398</v>
      </c>
      <c r="E346" s="221" t="n">
        <f aca="false">SUM(E345:E345)</f>
        <v>898.33</v>
      </c>
    </row>
    <row r="347" customFormat="false" ht="14.4" hidden="false" customHeight="false" outlineLevel="0" collapsed="false">
      <c r="A347" s="0"/>
      <c r="C347" s="0"/>
      <c r="D347" s="0"/>
      <c r="E347" s="0"/>
    </row>
    <row r="348" customFormat="false" ht="14.4" hidden="false" customHeight="false" outlineLevel="0" collapsed="false">
      <c r="A348" s="223" t="s">
        <v>454</v>
      </c>
      <c r="B348" s="0" t="s">
        <v>447</v>
      </c>
      <c r="C348" s="0" t="s">
        <v>448</v>
      </c>
      <c r="D348" s="221" t="s">
        <v>449</v>
      </c>
      <c r="E348" s="221" t="s">
        <v>450</v>
      </c>
    </row>
    <row r="349" customFormat="false" ht="14.4" hidden="false" customHeight="false" outlineLevel="0" collapsed="false">
      <c r="A349" s="223" t="s">
        <v>498</v>
      </c>
      <c r="B349" s="0" t="s">
        <v>459</v>
      </c>
      <c r="C349" s="0" t="n">
        <v>0.881892</v>
      </c>
      <c r="D349" s="221" t="n">
        <v>9.79</v>
      </c>
      <c r="E349" s="221" t="n">
        <f aca="false">TRUNC((C349*D349),2)</f>
        <v>8.63</v>
      </c>
    </row>
    <row r="350" customFormat="false" ht="14.4" hidden="false" customHeight="false" outlineLevel="0" collapsed="false">
      <c r="A350" s="223" t="s">
        <v>455</v>
      </c>
      <c r="B350" s="0" t="s">
        <v>456</v>
      </c>
      <c r="C350" s="0" t="n">
        <v>0.17611</v>
      </c>
      <c r="D350" s="221" t="n">
        <v>47.76</v>
      </c>
      <c r="E350" s="221" t="n">
        <f aca="false">TRUNC((C350*D350),2)</f>
        <v>8.41</v>
      </c>
    </row>
    <row r="351" customFormat="false" ht="14.4" hidden="false" customHeight="false" outlineLevel="0" collapsed="false">
      <c r="A351" s="223" t="s">
        <v>499</v>
      </c>
      <c r="B351" s="0" t="s">
        <v>459</v>
      </c>
      <c r="C351" s="0" t="n">
        <v>0.073106</v>
      </c>
      <c r="D351" s="221" t="n">
        <v>109.4</v>
      </c>
      <c r="E351" s="221" t="n">
        <f aca="false">TRUNC((C351*D351),2)</f>
        <v>7.99</v>
      </c>
    </row>
    <row r="352" customFormat="false" ht="14.4" hidden="false" customHeight="false" outlineLevel="0" collapsed="false">
      <c r="A352" s="223" t="s">
        <v>502</v>
      </c>
      <c r="B352" s="0" t="s">
        <v>459</v>
      </c>
      <c r="C352" s="0" t="n">
        <v>0.997601</v>
      </c>
      <c r="D352" s="221" t="n">
        <v>6.04</v>
      </c>
      <c r="E352" s="221" t="n">
        <f aca="false">TRUNC((C352*D352),2)</f>
        <v>6.02</v>
      </c>
    </row>
    <row r="353" customFormat="false" ht="14.4" hidden="false" customHeight="false" outlineLevel="0" collapsed="false">
      <c r="A353" s="223" t="s">
        <v>457</v>
      </c>
      <c r="B353" s="0" t="s">
        <v>456</v>
      </c>
      <c r="C353" s="0" t="n">
        <v>1.510806</v>
      </c>
      <c r="D353" s="221" t="n">
        <v>8.95</v>
      </c>
      <c r="E353" s="221" t="n">
        <f aca="false">TRUNC((C353*D353),2)</f>
        <v>13.52</v>
      </c>
    </row>
    <row r="354" customFormat="false" ht="14.4" hidden="false" customHeight="false" outlineLevel="0" collapsed="false">
      <c r="A354" s="223" t="s">
        <v>510</v>
      </c>
      <c r="B354" s="0" t="s">
        <v>511</v>
      </c>
      <c r="C354" s="0" t="n">
        <v>0.166265</v>
      </c>
      <c r="D354" s="221" t="n">
        <v>14.25</v>
      </c>
      <c r="E354" s="221" t="n">
        <f aca="false">TRUNC((C354*D354),2)</f>
        <v>2.36</v>
      </c>
    </row>
    <row r="355" customFormat="false" ht="14.4" hidden="false" customHeight="false" outlineLevel="0" collapsed="false">
      <c r="A355" s="223" t="s">
        <v>512</v>
      </c>
      <c r="B355" s="0" t="s">
        <v>493</v>
      </c>
      <c r="C355" s="0" t="n">
        <v>110</v>
      </c>
      <c r="D355" s="221" t="n">
        <v>1.87</v>
      </c>
      <c r="E355" s="221" t="n">
        <f aca="false">TRUNC((C355*D355),2)</f>
        <v>205.7</v>
      </c>
    </row>
    <row r="356" customFormat="false" ht="14.4" hidden="false" customHeight="false" outlineLevel="0" collapsed="false">
      <c r="A356" s="223" t="s">
        <v>513</v>
      </c>
      <c r="B356" s="0" t="s">
        <v>493</v>
      </c>
      <c r="C356" s="0" t="n">
        <v>110</v>
      </c>
      <c r="D356" s="221" t="n">
        <v>0.71</v>
      </c>
      <c r="E356" s="221" t="n">
        <f aca="false">TRUNC((C356*D356),2)</f>
        <v>78.1</v>
      </c>
    </row>
    <row r="357" customFormat="false" ht="14.4" hidden="false" customHeight="false" outlineLevel="0" collapsed="false">
      <c r="A357" s="223" t="s">
        <v>514</v>
      </c>
      <c r="B357" s="0" t="s">
        <v>493</v>
      </c>
      <c r="C357" s="0" t="n">
        <v>110</v>
      </c>
      <c r="D357" s="221" t="n">
        <v>0.34</v>
      </c>
      <c r="E357" s="221" t="n">
        <f aca="false">TRUNC((C357*D357),2)</f>
        <v>37.4</v>
      </c>
    </row>
    <row r="358" customFormat="false" ht="14.4" hidden="false" customHeight="false" outlineLevel="0" collapsed="false">
      <c r="A358" s="223" t="s">
        <v>515</v>
      </c>
      <c r="B358" s="0" t="s">
        <v>493</v>
      </c>
      <c r="C358" s="0" t="n">
        <v>110</v>
      </c>
      <c r="D358" s="221" t="n">
        <v>0.05</v>
      </c>
      <c r="E358" s="221" t="n">
        <f aca="false">TRUNC((C358*D358),2)</f>
        <v>5.5</v>
      </c>
    </row>
    <row r="359" customFormat="false" ht="14.4" hidden="false" customHeight="false" outlineLevel="0" collapsed="false">
      <c r="A359" s="223" t="s">
        <v>458</v>
      </c>
      <c r="B359" s="0" t="s">
        <v>459</v>
      </c>
      <c r="C359" s="0" t="n">
        <v>0.291093</v>
      </c>
      <c r="D359" s="221" t="n">
        <v>29.55</v>
      </c>
      <c r="E359" s="221" t="n">
        <f aca="false">TRUNC((C359*D359),2)</f>
        <v>8.6</v>
      </c>
    </row>
    <row r="360" customFormat="false" ht="14.4" hidden="false" customHeight="false" outlineLevel="0" collapsed="false">
      <c r="A360" s="223" t="s">
        <v>460</v>
      </c>
      <c r="B360" s="0" t="s">
        <v>459</v>
      </c>
      <c r="C360" s="0" t="n">
        <v>0.136433</v>
      </c>
      <c r="D360" s="221" t="n">
        <v>169.15</v>
      </c>
      <c r="E360" s="221" t="n">
        <f aca="false">TRUNC((C360*D360),2)</f>
        <v>23.07</v>
      </c>
    </row>
    <row r="361" customFormat="false" ht="14.4" hidden="false" customHeight="false" outlineLevel="0" collapsed="false">
      <c r="A361" s="223" t="s">
        <v>461</v>
      </c>
      <c r="B361" s="0" t="s">
        <v>459</v>
      </c>
      <c r="C361" s="0" t="n">
        <v>12.263592</v>
      </c>
      <c r="D361" s="221" t="n">
        <v>1.11</v>
      </c>
      <c r="E361" s="221" t="n">
        <f aca="false">TRUNC((C361*D361),2)</f>
        <v>13.61</v>
      </c>
    </row>
    <row r="362" customFormat="false" ht="28.8" hidden="false" customHeight="false" outlineLevel="0" collapsed="false">
      <c r="A362" s="223" t="s">
        <v>462</v>
      </c>
      <c r="B362" s="0" t="s">
        <v>459</v>
      </c>
      <c r="C362" s="0" t="n">
        <v>0.11825</v>
      </c>
      <c r="D362" s="221" t="n">
        <v>133.08</v>
      </c>
      <c r="E362" s="221" t="n">
        <f aca="false">TRUNC((C362*D362),2)</f>
        <v>15.73</v>
      </c>
    </row>
    <row r="363" customFormat="false" ht="28.8" hidden="false" customHeight="false" outlineLevel="0" collapsed="false">
      <c r="A363" s="223" t="s">
        <v>463</v>
      </c>
      <c r="B363" s="0" t="s">
        <v>459</v>
      </c>
      <c r="C363" s="0" t="n">
        <v>0.0792</v>
      </c>
      <c r="D363" s="221" t="n">
        <v>116.91</v>
      </c>
      <c r="E363" s="221" t="n">
        <f aca="false">TRUNC((C363*D363),2)</f>
        <v>9.25</v>
      </c>
    </row>
    <row r="364" customFormat="false" ht="28.8" hidden="false" customHeight="false" outlineLevel="0" collapsed="false">
      <c r="A364" s="223" t="s">
        <v>516</v>
      </c>
      <c r="B364" s="0" t="s">
        <v>459</v>
      </c>
      <c r="C364" s="0" t="n">
        <v>0.004851</v>
      </c>
      <c r="D364" s="221" t="n">
        <v>597.97</v>
      </c>
      <c r="E364" s="221" t="n">
        <f aca="false">TRUNC((C364*D364),2)</f>
        <v>2.9</v>
      </c>
    </row>
    <row r="365" customFormat="false" ht="14.4" hidden="false" customHeight="false" outlineLevel="0" collapsed="false">
      <c r="A365" s="223" t="s">
        <v>517</v>
      </c>
      <c r="B365" s="0" t="s">
        <v>459</v>
      </c>
      <c r="C365" s="0" t="n">
        <v>0.029788</v>
      </c>
      <c r="D365" s="221" t="n">
        <v>135.18</v>
      </c>
      <c r="E365" s="221" t="n">
        <f aca="false">TRUNC((C365*D365),2)</f>
        <v>4.02</v>
      </c>
    </row>
    <row r="366" customFormat="false" ht="14.4" hidden="false" customHeight="false" outlineLevel="0" collapsed="false">
      <c r="A366" s="223" t="s">
        <v>518</v>
      </c>
      <c r="B366" s="0" t="s">
        <v>459</v>
      </c>
      <c r="C366" s="0" t="n">
        <v>0.022627</v>
      </c>
      <c r="D366" s="221" t="n">
        <v>203.68</v>
      </c>
      <c r="E366" s="221" t="n">
        <f aca="false">TRUNC((C366*D366),2)</f>
        <v>4.6</v>
      </c>
    </row>
    <row r="367" customFormat="false" ht="14.4" hidden="false" customHeight="false" outlineLevel="0" collapsed="false">
      <c r="A367" s="223" t="s">
        <v>519</v>
      </c>
      <c r="B367" s="0" t="s">
        <v>459</v>
      </c>
      <c r="C367" s="0" t="n">
        <v>0.004851</v>
      </c>
      <c r="D367" s="221" t="n">
        <v>576.84</v>
      </c>
      <c r="E367" s="221" t="n">
        <f aca="false">TRUNC((C367*D367),2)</f>
        <v>2.79</v>
      </c>
    </row>
    <row r="368" customFormat="false" ht="14.4" hidden="false" customHeight="false" outlineLevel="0" collapsed="false">
      <c r="A368" s="223" t="s">
        <v>520</v>
      </c>
      <c r="B368" s="0" t="s">
        <v>459</v>
      </c>
      <c r="C368" s="0" t="n">
        <v>0.005962</v>
      </c>
      <c r="D368" s="221" t="n">
        <v>281.79</v>
      </c>
      <c r="E368" s="221" t="n">
        <f aca="false">TRUNC((C368*D368),2)</f>
        <v>1.68</v>
      </c>
    </row>
    <row r="369" customFormat="false" ht="14.4" hidden="false" customHeight="false" outlineLevel="0" collapsed="false">
      <c r="A369" s="223" t="s">
        <v>521</v>
      </c>
      <c r="B369" s="0" t="s">
        <v>459</v>
      </c>
      <c r="C369" s="0" t="n">
        <v>0.3003</v>
      </c>
      <c r="D369" s="221" t="n">
        <v>7.88</v>
      </c>
      <c r="E369" s="221" t="n">
        <f aca="false">TRUNC((C369*D369),2)</f>
        <v>2.36</v>
      </c>
    </row>
    <row r="370" customFormat="false" ht="14.4" hidden="false" customHeight="false" outlineLevel="0" collapsed="false">
      <c r="A370" s="223" t="s">
        <v>522</v>
      </c>
      <c r="B370" s="0" t="s">
        <v>459</v>
      </c>
      <c r="C370" s="0" t="n">
        <v>0.166265</v>
      </c>
      <c r="D370" s="221" t="n">
        <v>10.71</v>
      </c>
      <c r="E370" s="221" t="n">
        <f aca="false">TRUNC((C370*D370),2)</f>
        <v>1.78</v>
      </c>
    </row>
    <row r="371" customFormat="false" ht="14.4" hidden="false" customHeight="false" outlineLevel="0" collapsed="false">
      <c r="A371" s="223" t="s">
        <v>523</v>
      </c>
      <c r="B371" s="0" t="s">
        <v>459</v>
      </c>
      <c r="C371" s="0" t="n">
        <v>0.166265</v>
      </c>
      <c r="D371" s="221" t="n">
        <v>23.75</v>
      </c>
      <c r="E371" s="221" t="n">
        <f aca="false">TRUNC((C371*D371),2)</f>
        <v>3.94</v>
      </c>
    </row>
    <row r="372" customFormat="false" ht="14.4" hidden="false" customHeight="false" outlineLevel="0" collapsed="false">
      <c r="A372" s="223" t="s">
        <v>453</v>
      </c>
      <c r="B372" s="0" t="s">
        <v>398</v>
      </c>
      <c r="C372" s="0" t="s">
        <v>398</v>
      </c>
      <c r="D372" s="221" t="s">
        <v>398</v>
      </c>
      <c r="E372" s="221" t="n">
        <f aca="false">SUM(E349:E371)</f>
        <v>467.96</v>
      </c>
    </row>
    <row r="373" customFormat="false" ht="14.4" hidden="false" customHeight="false" outlineLevel="0" collapsed="false">
      <c r="A373" s="0"/>
      <c r="C373" s="0"/>
      <c r="D373" s="0"/>
      <c r="E373" s="0"/>
    </row>
    <row r="374" customFormat="false" ht="14.4" hidden="false" customHeight="false" outlineLevel="0" collapsed="false">
      <c r="A374" s="223" t="s">
        <v>466</v>
      </c>
      <c r="B374" s="0" t="s">
        <v>398</v>
      </c>
      <c r="C374" s="0" t="s">
        <v>398</v>
      </c>
      <c r="D374" s="221" t="s">
        <v>398</v>
      </c>
      <c r="E374" s="221" t="n">
        <f aca="false">E342+E346+E372</f>
        <v>1370.6</v>
      </c>
    </row>
    <row r="375" customFormat="false" ht="14.4" hidden="false" customHeight="false" outlineLevel="0" collapsed="false">
      <c r="A375" s="0"/>
      <c r="C375" s="0"/>
      <c r="D375" s="0"/>
      <c r="E375" s="0"/>
    </row>
    <row r="376" customFormat="false" ht="14.4" hidden="false" customHeight="false" outlineLevel="0" collapsed="false">
      <c r="A376" s="0"/>
      <c r="C376" s="0"/>
      <c r="D376" s="0"/>
      <c r="E376" s="0"/>
    </row>
    <row r="377" customFormat="false" ht="14.4" hidden="false" customHeight="false" outlineLevel="0" collapsed="false">
      <c r="A377" s="0"/>
      <c r="C377" s="0"/>
      <c r="D377" s="0"/>
      <c r="E377" s="0"/>
    </row>
    <row r="378" customFormat="false" ht="14.4" hidden="false" customHeight="false" outlineLevel="0" collapsed="false">
      <c r="A378" s="223" t="s">
        <v>474</v>
      </c>
      <c r="B378" s="224" t="s">
        <v>561</v>
      </c>
      <c r="C378" s="0" t="s">
        <v>562</v>
      </c>
      <c r="D378" s="0"/>
      <c r="E378" s="0"/>
    </row>
    <row r="379" customFormat="false" ht="28.8" hidden="false" customHeight="false" outlineLevel="0" collapsed="false">
      <c r="A379" s="223" t="s">
        <v>563</v>
      </c>
      <c r="C379" s="0"/>
      <c r="D379" s="0"/>
      <c r="E379" s="0"/>
    </row>
    <row r="380" customFormat="false" ht="14.4" hidden="false" customHeight="false" outlineLevel="0" collapsed="false">
      <c r="A380" s="223" t="s">
        <v>478</v>
      </c>
      <c r="C380" s="0"/>
      <c r="D380" s="0"/>
      <c r="E380" s="0"/>
    </row>
    <row r="381" customFormat="false" ht="14.4" hidden="false" customHeight="false" outlineLevel="0" collapsed="false">
      <c r="A381" s="0"/>
      <c r="C381" s="0"/>
      <c r="D381" s="0"/>
      <c r="E381" s="0"/>
    </row>
    <row r="382" customFormat="false" ht="14.4" hidden="false" customHeight="false" outlineLevel="0" collapsed="false">
      <c r="A382" s="223" t="s">
        <v>489</v>
      </c>
      <c r="B382" s="0" t="s">
        <v>447</v>
      </c>
      <c r="C382" s="0" t="s">
        <v>448</v>
      </c>
      <c r="D382" s="221" t="s">
        <v>449</v>
      </c>
      <c r="E382" s="221" t="s">
        <v>450</v>
      </c>
    </row>
    <row r="383" customFormat="false" ht="28.8" hidden="false" customHeight="false" outlineLevel="0" collapsed="false">
      <c r="A383" s="223" t="s">
        <v>491</v>
      </c>
      <c r="B383" s="0" t="s">
        <v>459</v>
      </c>
      <c r="C383" s="0" t="n">
        <v>0.00023695</v>
      </c>
      <c r="D383" s="221" t="n">
        <v>580</v>
      </c>
      <c r="E383" s="221" t="n">
        <f aca="false">TRUNC((C383*D383),2)</f>
        <v>0.13</v>
      </c>
    </row>
    <row r="384" customFormat="false" ht="14.4" hidden="false" customHeight="false" outlineLevel="0" collapsed="false">
      <c r="A384" s="223" t="s">
        <v>564</v>
      </c>
      <c r="B384" s="0" t="s">
        <v>459</v>
      </c>
      <c r="C384" s="0" t="n">
        <v>1</v>
      </c>
      <c r="D384" s="221" t="n">
        <v>272.5</v>
      </c>
      <c r="E384" s="221" t="n">
        <f aca="false">TRUNC((C384*D384),2)</f>
        <v>272.5</v>
      </c>
    </row>
    <row r="385" customFormat="false" ht="14.4" hidden="false" customHeight="false" outlineLevel="0" collapsed="false">
      <c r="A385" s="223" t="s">
        <v>453</v>
      </c>
      <c r="B385" s="0" t="s">
        <v>398</v>
      </c>
      <c r="C385" s="0" t="s">
        <v>398</v>
      </c>
      <c r="D385" s="221" t="s">
        <v>398</v>
      </c>
      <c r="E385" s="221" t="n">
        <f aca="false">SUM(E383:E384)</f>
        <v>272.63</v>
      </c>
    </row>
    <row r="386" customFormat="false" ht="14.4" hidden="false" customHeight="false" outlineLevel="0" collapsed="false">
      <c r="A386" s="0"/>
      <c r="C386" s="0"/>
      <c r="D386" s="0"/>
      <c r="E386" s="0"/>
    </row>
    <row r="387" customFormat="false" ht="14.4" hidden="false" customHeight="false" outlineLevel="0" collapsed="false">
      <c r="A387" s="223" t="s">
        <v>446</v>
      </c>
      <c r="B387" s="0" t="s">
        <v>447</v>
      </c>
      <c r="C387" s="0" t="s">
        <v>448</v>
      </c>
      <c r="D387" s="221" t="s">
        <v>449</v>
      </c>
      <c r="E387" s="221" t="s">
        <v>450</v>
      </c>
    </row>
    <row r="388" customFormat="false" ht="14.4" hidden="false" customHeight="false" outlineLevel="0" collapsed="false">
      <c r="A388" s="223" t="s">
        <v>494</v>
      </c>
      <c r="B388" s="0" t="s">
        <v>493</v>
      </c>
      <c r="C388" s="0" t="n">
        <v>3.52545197</v>
      </c>
      <c r="D388" s="221" t="n">
        <v>8.14</v>
      </c>
      <c r="E388" s="221" t="n">
        <f aca="false">TRUNC((C388*D388),2)</f>
        <v>28.69</v>
      </c>
    </row>
    <row r="389" customFormat="false" ht="14.4" hidden="false" customHeight="false" outlineLevel="0" collapsed="false">
      <c r="A389" s="223" t="s">
        <v>453</v>
      </c>
      <c r="B389" s="0" t="s">
        <v>398</v>
      </c>
      <c r="C389" s="0" t="s">
        <v>398</v>
      </c>
      <c r="D389" s="221" t="s">
        <v>398</v>
      </c>
      <c r="E389" s="221" t="n">
        <f aca="false">SUM(E388:E388)</f>
        <v>28.69</v>
      </c>
    </row>
    <row r="390" customFormat="false" ht="14.4" hidden="false" customHeight="false" outlineLevel="0" collapsed="false">
      <c r="A390" s="0"/>
      <c r="C390" s="0"/>
      <c r="D390" s="0"/>
      <c r="E390" s="0"/>
    </row>
    <row r="391" customFormat="false" ht="14.4" hidden="false" customHeight="false" outlineLevel="0" collapsed="false">
      <c r="A391" s="223" t="s">
        <v>454</v>
      </c>
      <c r="B391" s="0" t="s">
        <v>447</v>
      </c>
      <c r="C391" s="0" t="s">
        <v>448</v>
      </c>
      <c r="D391" s="221" t="s">
        <v>449</v>
      </c>
      <c r="E391" s="221" t="s">
        <v>450</v>
      </c>
    </row>
    <row r="392" customFormat="false" ht="14.4" hidden="false" customHeight="false" outlineLevel="0" collapsed="false">
      <c r="A392" s="223" t="s">
        <v>498</v>
      </c>
      <c r="B392" s="0" t="s">
        <v>459</v>
      </c>
      <c r="C392" s="0" t="n">
        <v>0.0280602</v>
      </c>
      <c r="D392" s="221" t="n">
        <v>9.79</v>
      </c>
      <c r="E392" s="221" t="n">
        <f aca="false">TRUNC((C392*D392),2)</f>
        <v>0.27</v>
      </c>
    </row>
    <row r="393" customFormat="false" ht="14.4" hidden="false" customHeight="false" outlineLevel="0" collapsed="false">
      <c r="A393" s="223" t="s">
        <v>455</v>
      </c>
      <c r="B393" s="0" t="s">
        <v>456</v>
      </c>
      <c r="C393" s="0" t="n">
        <v>0.0056035</v>
      </c>
      <c r="D393" s="221" t="n">
        <v>47.76</v>
      </c>
      <c r="E393" s="221" t="n">
        <f aca="false">TRUNC((C393*D393),2)</f>
        <v>0.26</v>
      </c>
    </row>
    <row r="394" customFormat="false" ht="14.4" hidden="false" customHeight="false" outlineLevel="0" collapsed="false">
      <c r="A394" s="223" t="s">
        <v>499</v>
      </c>
      <c r="B394" s="0" t="s">
        <v>459</v>
      </c>
      <c r="C394" s="0" t="n">
        <v>0.0023261</v>
      </c>
      <c r="D394" s="221" t="n">
        <v>109.4</v>
      </c>
      <c r="E394" s="221" t="n">
        <f aca="false">TRUNC((C394*D394),2)</f>
        <v>0.25</v>
      </c>
    </row>
    <row r="395" customFormat="false" ht="14.4" hidden="false" customHeight="false" outlineLevel="0" collapsed="false">
      <c r="A395" s="223" t="s">
        <v>502</v>
      </c>
      <c r="B395" s="0" t="s">
        <v>459</v>
      </c>
      <c r="C395" s="0" t="n">
        <v>0.03174185</v>
      </c>
      <c r="D395" s="221" t="n">
        <v>6.04</v>
      </c>
      <c r="E395" s="221" t="n">
        <f aca="false">TRUNC((C395*D395),2)</f>
        <v>0.19</v>
      </c>
    </row>
    <row r="396" customFormat="false" ht="14.4" hidden="false" customHeight="false" outlineLevel="0" collapsed="false">
      <c r="A396" s="223" t="s">
        <v>457</v>
      </c>
      <c r="B396" s="0" t="s">
        <v>456</v>
      </c>
      <c r="C396" s="0" t="n">
        <v>0.0480711</v>
      </c>
      <c r="D396" s="221" t="n">
        <v>8.95</v>
      </c>
      <c r="E396" s="221" t="n">
        <f aca="false">TRUNC((C396*D396),2)</f>
        <v>0.43</v>
      </c>
    </row>
    <row r="397" customFormat="false" ht="14.4" hidden="false" customHeight="false" outlineLevel="0" collapsed="false">
      <c r="A397" s="223" t="s">
        <v>510</v>
      </c>
      <c r="B397" s="0" t="s">
        <v>511</v>
      </c>
      <c r="C397" s="0" t="n">
        <v>0.00529025</v>
      </c>
      <c r="D397" s="221" t="n">
        <v>14.25</v>
      </c>
      <c r="E397" s="221" t="n">
        <f aca="false">TRUNC((C397*D397),2)</f>
        <v>0.07</v>
      </c>
    </row>
    <row r="398" customFormat="false" ht="14.4" hidden="false" customHeight="false" outlineLevel="0" collapsed="false">
      <c r="A398" s="223" t="s">
        <v>512</v>
      </c>
      <c r="B398" s="0" t="s">
        <v>493</v>
      </c>
      <c r="C398" s="0" t="n">
        <v>3.5</v>
      </c>
      <c r="D398" s="221" t="n">
        <v>1.87</v>
      </c>
      <c r="E398" s="221" t="n">
        <f aca="false">TRUNC((C398*D398),2)</f>
        <v>6.54</v>
      </c>
    </row>
    <row r="399" customFormat="false" ht="14.4" hidden="false" customHeight="false" outlineLevel="0" collapsed="false">
      <c r="A399" s="223" t="s">
        <v>513</v>
      </c>
      <c r="B399" s="0" t="s">
        <v>493</v>
      </c>
      <c r="C399" s="0" t="n">
        <v>3.5</v>
      </c>
      <c r="D399" s="221" t="n">
        <v>0.71</v>
      </c>
      <c r="E399" s="221" t="n">
        <f aca="false">TRUNC((C399*D399),2)</f>
        <v>2.48</v>
      </c>
    </row>
    <row r="400" customFormat="false" ht="14.4" hidden="false" customHeight="false" outlineLevel="0" collapsed="false">
      <c r="A400" s="223" t="s">
        <v>514</v>
      </c>
      <c r="B400" s="0" t="s">
        <v>493</v>
      </c>
      <c r="C400" s="0" t="n">
        <v>3.5</v>
      </c>
      <c r="D400" s="221" t="n">
        <v>0.34</v>
      </c>
      <c r="E400" s="221" t="n">
        <f aca="false">TRUNC((C400*D400),2)</f>
        <v>1.19</v>
      </c>
    </row>
    <row r="401" customFormat="false" ht="14.4" hidden="false" customHeight="false" outlineLevel="0" collapsed="false">
      <c r="A401" s="223" t="s">
        <v>515</v>
      </c>
      <c r="B401" s="0" t="s">
        <v>493</v>
      </c>
      <c r="C401" s="0" t="n">
        <v>3.5</v>
      </c>
      <c r="D401" s="221" t="n">
        <v>0.05</v>
      </c>
      <c r="E401" s="221" t="n">
        <f aca="false">TRUNC((C401*D401),2)</f>
        <v>0.17</v>
      </c>
    </row>
    <row r="402" customFormat="false" ht="14.4" hidden="false" customHeight="false" outlineLevel="0" collapsed="false">
      <c r="A402" s="223" t="s">
        <v>458</v>
      </c>
      <c r="B402" s="0" t="s">
        <v>459</v>
      </c>
      <c r="C402" s="0" t="n">
        <v>0.00926205</v>
      </c>
      <c r="D402" s="221" t="n">
        <v>29.55</v>
      </c>
      <c r="E402" s="221" t="n">
        <f aca="false">TRUNC((C402*D402),2)</f>
        <v>0.27</v>
      </c>
    </row>
    <row r="403" customFormat="false" ht="14.4" hidden="false" customHeight="false" outlineLevel="0" collapsed="false">
      <c r="A403" s="223" t="s">
        <v>460</v>
      </c>
      <c r="B403" s="0" t="s">
        <v>459</v>
      </c>
      <c r="C403" s="0" t="n">
        <v>0.00434105</v>
      </c>
      <c r="D403" s="221" t="n">
        <v>169.15</v>
      </c>
      <c r="E403" s="221" t="n">
        <f aca="false">TRUNC((C403*D403),2)</f>
        <v>0.73</v>
      </c>
    </row>
    <row r="404" customFormat="false" ht="14.4" hidden="false" customHeight="false" outlineLevel="0" collapsed="false">
      <c r="A404" s="223" t="s">
        <v>461</v>
      </c>
      <c r="B404" s="0" t="s">
        <v>459</v>
      </c>
      <c r="C404" s="0" t="n">
        <v>0.3902052</v>
      </c>
      <c r="D404" s="221" t="n">
        <v>1.11</v>
      </c>
      <c r="E404" s="221" t="n">
        <f aca="false">TRUNC((C404*D404),2)</f>
        <v>0.43</v>
      </c>
    </row>
    <row r="405" customFormat="false" ht="28.8" hidden="false" customHeight="false" outlineLevel="0" collapsed="false">
      <c r="A405" s="223" t="s">
        <v>462</v>
      </c>
      <c r="B405" s="0" t="s">
        <v>459</v>
      </c>
      <c r="C405" s="0" t="n">
        <v>0.0037625</v>
      </c>
      <c r="D405" s="221" t="n">
        <v>133.08</v>
      </c>
      <c r="E405" s="221" t="n">
        <f aca="false">TRUNC((C405*D405),2)</f>
        <v>0.5</v>
      </c>
    </row>
    <row r="406" customFormat="false" ht="28.8" hidden="false" customHeight="false" outlineLevel="0" collapsed="false">
      <c r="A406" s="223" t="s">
        <v>463</v>
      </c>
      <c r="B406" s="0" t="s">
        <v>459</v>
      </c>
      <c r="C406" s="0" t="n">
        <v>0.00252</v>
      </c>
      <c r="D406" s="221" t="n">
        <v>116.91</v>
      </c>
      <c r="E406" s="221" t="n">
        <f aca="false">TRUNC((C406*D406),2)</f>
        <v>0.29</v>
      </c>
    </row>
    <row r="407" customFormat="false" ht="28.8" hidden="false" customHeight="false" outlineLevel="0" collapsed="false">
      <c r="A407" s="223" t="s">
        <v>516</v>
      </c>
      <c r="B407" s="0" t="s">
        <v>459</v>
      </c>
      <c r="C407" s="0" t="n">
        <v>0.00015435</v>
      </c>
      <c r="D407" s="221" t="n">
        <v>597.97</v>
      </c>
      <c r="E407" s="221" t="n">
        <f aca="false">TRUNC((C407*D407),2)</f>
        <v>0.09</v>
      </c>
    </row>
    <row r="408" customFormat="false" ht="14.4" hidden="false" customHeight="false" outlineLevel="0" collapsed="false">
      <c r="A408" s="223" t="s">
        <v>517</v>
      </c>
      <c r="B408" s="0" t="s">
        <v>459</v>
      </c>
      <c r="C408" s="0" t="n">
        <v>0.0009478</v>
      </c>
      <c r="D408" s="221" t="n">
        <v>135.18</v>
      </c>
      <c r="E408" s="221" t="n">
        <f aca="false">TRUNC((C408*D408),2)</f>
        <v>0.12</v>
      </c>
    </row>
    <row r="409" customFormat="false" ht="14.4" hidden="false" customHeight="false" outlineLevel="0" collapsed="false">
      <c r="A409" s="223" t="s">
        <v>518</v>
      </c>
      <c r="B409" s="0" t="s">
        <v>459</v>
      </c>
      <c r="C409" s="0" t="n">
        <v>0.00071995</v>
      </c>
      <c r="D409" s="221" t="n">
        <v>203.68</v>
      </c>
      <c r="E409" s="221" t="n">
        <f aca="false">TRUNC((C409*D409),2)</f>
        <v>0.14</v>
      </c>
    </row>
    <row r="410" customFormat="false" ht="14.4" hidden="false" customHeight="false" outlineLevel="0" collapsed="false">
      <c r="A410" s="223" t="s">
        <v>519</v>
      </c>
      <c r="B410" s="0" t="s">
        <v>459</v>
      </c>
      <c r="C410" s="0" t="n">
        <v>0.00015435</v>
      </c>
      <c r="D410" s="221" t="n">
        <v>576.84</v>
      </c>
      <c r="E410" s="221" t="n">
        <f aca="false">TRUNC((C410*D410),2)</f>
        <v>0.08</v>
      </c>
    </row>
    <row r="411" customFormat="false" ht="14.4" hidden="false" customHeight="false" outlineLevel="0" collapsed="false">
      <c r="A411" s="223" t="s">
        <v>520</v>
      </c>
      <c r="B411" s="0" t="s">
        <v>459</v>
      </c>
      <c r="C411" s="0" t="n">
        <v>0.0001897</v>
      </c>
      <c r="D411" s="221" t="n">
        <v>281.79</v>
      </c>
      <c r="E411" s="221" t="n">
        <f aca="false">TRUNC((C411*D411),2)</f>
        <v>0.05</v>
      </c>
    </row>
    <row r="412" customFormat="false" ht="14.4" hidden="false" customHeight="false" outlineLevel="0" collapsed="false">
      <c r="A412" s="223" t="s">
        <v>521</v>
      </c>
      <c r="B412" s="0" t="s">
        <v>459</v>
      </c>
      <c r="C412" s="0" t="n">
        <v>0.009555</v>
      </c>
      <c r="D412" s="221" t="n">
        <v>7.88</v>
      </c>
      <c r="E412" s="221" t="n">
        <f aca="false">TRUNC((C412*D412),2)</f>
        <v>0.07</v>
      </c>
    </row>
    <row r="413" customFormat="false" ht="14.4" hidden="false" customHeight="false" outlineLevel="0" collapsed="false">
      <c r="A413" s="223" t="s">
        <v>522</v>
      </c>
      <c r="B413" s="0" t="s">
        <v>459</v>
      </c>
      <c r="C413" s="0" t="n">
        <v>0.00529025</v>
      </c>
      <c r="D413" s="221" t="n">
        <v>10.71</v>
      </c>
      <c r="E413" s="221" t="n">
        <f aca="false">TRUNC((C413*D413),2)</f>
        <v>0.05</v>
      </c>
    </row>
    <row r="414" customFormat="false" ht="14.4" hidden="false" customHeight="false" outlineLevel="0" collapsed="false">
      <c r="A414" s="223" t="s">
        <v>523</v>
      </c>
      <c r="B414" s="0" t="s">
        <v>459</v>
      </c>
      <c r="C414" s="0" t="n">
        <v>0.00529025</v>
      </c>
      <c r="D414" s="221" t="n">
        <v>23.75</v>
      </c>
      <c r="E414" s="221" t="n">
        <f aca="false">TRUNC((C414*D414),2)</f>
        <v>0.12</v>
      </c>
    </row>
    <row r="415" customFormat="false" ht="14.4" hidden="false" customHeight="false" outlineLevel="0" collapsed="false">
      <c r="A415" s="223" t="s">
        <v>453</v>
      </c>
      <c r="B415" s="0" t="s">
        <v>398</v>
      </c>
      <c r="C415" s="0" t="s">
        <v>398</v>
      </c>
      <c r="D415" s="221" t="s">
        <v>398</v>
      </c>
      <c r="E415" s="221" t="n">
        <f aca="false">SUM(E392:E414)</f>
        <v>14.79</v>
      </c>
    </row>
    <row r="416" customFormat="false" ht="14.4" hidden="false" customHeight="false" outlineLevel="0" collapsed="false">
      <c r="A416" s="0"/>
      <c r="C416" s="0"/>
      <c r="D416" s="0"/>
      <c r="E416" s="0"/>
    </row>
    <row r="417" customFormat="false" ht="14.4" hidden="false" customHeight="false" outlineLevel="0" collapsed="false">
      <c r="A417" s="223" t="s">
        <v>466</v>
      </c>
      <c r="B417" s="0" t="s">
        <v>398</v>
      </c>
      <c r="C417" s="0" t="s">
        <v>398</v>
      </c>
      <c r="D417" s="221" t="s">
        <v>398</v>
      </c>
      <c r="E417" s="221" t="n">
        <f aca="false">E385+E389+E415</f>
        <v>316.11</v>
      </c>
    </row>
    <row r="418" customFormat="false" ht="14.4" hidden="false" customHeight="false" outlineLevel="0" collapsed="false">
      <c r="A418" s="0"/>
      <c r="C418" s="0"/>
      <c r="D418" s="0"/>
      <c r="E418" s="0"/>
    </row>
    <row r="419" customFormat="false" ht="14.4" hidden="false" customHeight="false" outlineLevel="0" collapsed="false">
      <c r="A419" s="0"/>
      <c r="C419" s="0"/>
      <c r="D419" s="0"/>
      <c r="E419" s="0"/>
    </row>
    <row r="420" customFormat="false" ht="14.4" hidden="false" customHeight="false" outlineLevel="0" collapsed="false">
      <c r="A420" s="0"/>
      <c r="C420" s="0"/>
      <c r="D420" s="0"/>
      <c r="E420" s="0"/>
    </row>
    <row r="421" customFormat="false" ht="14.4" hidden="false" customHeight="false" outlineLevel="0" collapsed="false">
      <c r="A421" s="223" t="s">
        <v>565</v>
      </c>
      <c r="B421" s="224" t="s">
        <v>566</v>
      </c>
      <c r="C421" s="0" t="s">
        <v>567</v>
      </c>
      <c r="D421" s="0"/>
      <c r="E421" s="0"/>
    </row>
    <row r="422" customFormat="false" ht="14.4" hidden="false" customHeight="false" outlineLevel="0" collapsed="false">
      <c r="A422" s="223" t="s">
        <v>568</v>
      </c>
      <c r="C422" s="0"/>
      <c r="D422" s="0"/>
      <c r="E422" s="0"/>
    </row>
    <row r="423" customFormat="false" ht="14.4" hidden="false" customHeight="false" outlineLevel="0" collapsed="false">
      <c r="A423" s="223" t="s">
        <v>569</v>
      </c>
      <c r="C423" s="0"/>
      <c r="D423" s="0"/>
      <c r="E423" s="0"/>
    </row>
    <row r="424" customFormat="false" ht="14.4" hidden="false" customHeight="false" outlineLevel="0" collapsed="false">
      <c r="A424" s="0"/>
      <c r="C424" s="0"/>
      <c r="D424" s="0"/>
      <c r="E424" s="0"/>
    </row>
    <row r="425" customFormat="false" ht="14.4" hidden="false" customHeight="false" outlineLevel="0" collapsed="false">
      <c r="A425" s="223" t="s">
        <v>489</v>
      </c>
      <c r="B425" s="0" t="s">
        <v>447</v>
      </c>
      <c r="C425" s="0" t="s">
        <v>448</v>
      </c>
      <c r="D425" s="221" t="s">
        <v>449</v>
      </c>
      <c r="E425" s="221" t="s">
        <v>450</v>
      </c>
    </row>
    <row r="426" customFormat="false" ht="28.8" hidden="false" customHeight="false" outlineLevel="0" collapsed="false">
      <c r="A426" s="223" t="s">
        <v>491</v>
      </c>
      <c r="B426" s="0" t="s">
        <v>459</v>
      </c>
      <c r="C426" s="0" t="n">
        <v>0.00018956</v>
      </c>
      <c r="D426" s="221" t="n">
        <v>580</v>
      </c>
      <c r="E426" s="221" t="n">
        <f aca="false">TRUNC((C426*D426),2)</f>
        <v>0.1</v>
      </c>
    </row>
    <row r="427" customFormat="false" ht="14.4" hidden="false" customHeight="false" outlineLevel="0" collapsed="false">
      <c r="A427" s="223" t="s">
        <v>453</v>
      </c>
      <c r="B427" s="0" t="s">
        <v>398</v>
      </c>
      <c r="C427" s="0" t="s">
        <v>398</v>
      </c>
      <c r="D427" s="221" t="s">
        <v>398</v>
      </c>
      <c r="E427" s="221" t="n">
        <f aca="false">SUM(E426:E426)</f>
        <v>0.1</v>
      </c>
    </row>
    <row r="428" customFormat="false" ht="14.4" hidden="false" customHeight="false" outlineLevel="0" collapsed="false">
      <c r="A428" s="0"/>
      <c r="C428" s="0"/>
      <c r="D428" s="0"/>
      <c r="E428" s="0"/>
    </row>
    <row r="429" customFormat="false" ht="14.4" hidden="false" customHeight="false" outlineLevel="0" collapsed="false">
      <c r="A429" s="223" t="s">
        <v>446</v>
      </c>
      <c r="B429" s="0" t="s">
        <v>447</v>
      </c>
      <c r="C429" s="0" t="s">
        <v>448</v>
      </c>
      <c r="D429" s="221" t="s">
        <v>449</v>
      </c>
      <c r="E429" s="221" t="s">
        <v>450</v>
      </c>
    </row>
    <row r="430" customFormat="false" ht="14.4" hidden="false" customHeight="false" outlineLevel="0" collapsed="false">
      <c r="A430" s="223" t="s">
        <v>492</v>
      </c>
      <c r="B430" s="0" t="s">
        <v>493</v>
      </c>
      <c r="C430" s="0" t="n">
        <v>1.81674</v>
      </c>
      <c r="D430" s="221" t="n">
        <v>13.3</v>
      </c>
      <c r="E430" s="221" t="n">
        <f aca="false">TRUNC((C430*D430),2)</f>
        <v>24.16</v>
      </c>
    </row>
    <row r="431" customFormat="false" ht="14.4" hidden="false" customHeight="false" outlineLevel="0" collapsed="false">
      <c r="A431" s="223" t="s">
        <v>494</v>
      </c>
      <c r="B431" s="0" t="s">
        <v>493</v>
      </c>
      <c r="C431" s="0" t="n">
        <v>1.0171</v>
      </c>
      <c r="D431" s="221" t="n">
        <v>8.14</v>
      </c>
      <c r="E431" s="221" t="n">
        <f aca="false">TRUNC((C431*D431),2)</f>
        <v>8.27</v>
      </c>
    </row>
    <row r="432" customFormat="false" ht="14.4" hidden="false" customHeight="false" outlineLevel="0" collapsed="false">
      <c r="A432" s="223" t="s">
        <v>453</v>
      </c>
      <c r="B432" s="0" t="s">
        <v>398</v>
      </c>
      <c r="C432" s="0" t="s">
        <v>398</v>
      </c>
      <c r="D432" s="221" t="s">
        <v>398</v>
      </c>
      <c r="E432" s="221" t="n">
        <f aca="false">SUM(E430:E431)</f>
        <v>32.43</v>
      </c>
    </row>
    <row r="433" customFormat="false" ht="14.4" hidden="false" customHeight="false" outlineLevel="0" collapsed="false">
      <c r="A433" s="0"/>
      <c r="C433" s="0"/>
      <c r="D433" s="0"/>
      <c r="E433" s="0"/>
    </row>
    <row r="434" customFormat="false" ht="14.4" hidden="false" customHeight="false" outlineLevel="0" collapsed="false">
      <c r="A434" s="223" t="s">
        <v>454</v>
      </c>
      <c r="B434" s="0" t="s">
        <v>447</v>
      </c>
      <c r="C434" s="0" t="s">
        <v>448</v>
      </c>
      <c r="D434" s="221" t="s">
        <v>449</v>
      </c>
      <c r="E434" s="221" t="s">
        <v>450</v>
      </c>
    </row>
    <row r="435" customFormat="false" ht="14.4" hidden="false" customHeight="false" outlineLevel="0" collapsed="false">
      <c r="A435" s="223" t="s">
        <v>570</v>
      </c>
      <c r="B435" s="0" t="s">
        <v>501</v>
      </c>
      <c r="C435" s="0" t="n">
        <v>0.9346</v>
      </c>
      <c r="D435" s="221" t="n">
        <v>3.69</v>
      </c>
      <c r="E435" s="221" t="n">
        <f aca="false">TRUNC((C435*D435),2)</f>
        <v>3.44</v>
      </c>
    </row>
    <row r="436" customFormat="false" ht="14.4" hidden="false" customHeight="false" outlineLevel="0" collapsed="false">
      <c r="A436" s="223" t="s">
        <v>498</v>
      </c>
      <c r="B436" s="0" t="s">
        <v>459</v>
      </c>
      <c r="C436" s="0" t="n">
        <v>0.02244816</v>
      </c>
      <c r="D436" s="221" t="n">
        <v>9.79</v>
      </c>
      <c r="E436" s="221" t="n">
        <f aca="false">TRUNC((C436*D436),2)</f>
        <v>0.21</v>
      </c>
    </row>
    <row r="437" customFormat="false" ht="14.4" hidden="false" customHeight="false" outlineLevel="0" collapsed="false">
      <c r="A437" s="223" t="s">
        <v>455</v>
      </c>
      <c r="B437" s="0" t="s">
        <v>456</v>
      </c>
      <c r="C437" s="0" t="n">
        <v>0.0044828</v>
      </c>
      <c r="D437" s="221" t="n">
        <v>47.76</v>
      </c>
      <c r="E437" s="221" t="n">
        <f aca="false">TRUNC((C437*D437),2)</f>
        <v>0.21</v>
      </c>
    </row>
    <row r="438" customFormat="false" ht="14.4" hidden="false" customHeight="false" outlineLevel="0" collapsed="false">
      <c r="A438" s="223" t="s">
        <v>499</v>
      </c>
      <c r="B438" s="0" t="s">
        <v>459</v>
      </c>
      <c r="C438" s="0" t="n">
        <v>0.00186088</v>
      </c>
      <c r="D438" s="221" t="n">
        <v>109.4</v>
      </c>
      <c r="E438" s="221" t="n">
        <f aca="false">TRUNC((C438*D438),2)</f>
        <v>0.2</v>
      </c>
    </row>
    <row r="439" customFormat="false" ht="14.4" hidden="false" customHeight="false" outlineLevel="0" collapsed="false">
      <c r="A439" s="223" t="s">
        <v>502</v>
      </c>
      <c r="B439" s="0" t="s">
        <v>459</v>
      </c>
      <c r="C439" s="0" t="n">
        <v>0.02539348</v>
      </c>
      <c r="D439" s="221" t="n">
        <v>6.04</v>
      </c>
      <c r="E439" s="221" t="n">
        <f aca="false">TRUNC((C439*D439),2)</f>
        <v>0.15</v>
      </c>
    </row>
    <row r="440" customFormat="false" ht="14.4" hidden="false" customHeight="false" outlineLevel="0" collapsed="false">
      <c r="A440" s="223" t="s">
        <v>457</v>
      </c>
      <c r="B440" s="0" t="s">
        <v>456</v>
      </c>
      <c r="C440" s="0" t="n">
        <v>0.03845688</v>
      </c>
      <c r="D440" s="221" t="n">
        <v>8.95</v>
      </c>
      <c r="E440" s="221" t="n">
        <f aca="false">TRUNC((C440*D440),2)</f>
        <v>0.34</v>
      </c>
    </row>
    <row r="441" customFormat="false" ht="14.4" hidden="false" customHeight="false" outlineLevel="0" collapsed="false">
      <c r="A441" s="223" t="s">
        <v>571</v>
      </c>
      <c r="B441" s="0" t="s">
        <v>497</v>
      </c>
      <c r="C441" s="0" t="n">
        <v>0.0053</v>
      </c>
      <c r="D441" s="221" t="n">
        <v>2033.08</v>
      </c>
      <c r="E441" s="221" t="n">
        <f aca="false">TRUNC((C441*D441),2)</f>
        <v>10.77</v>
      </c>
    </row>
    <row r="442" customFormat="false" ht="28.8" hidden="false" customHeight="false" outlineLevel="0" collapsed="false">
      <c r="A442" s="223" t="s">
        <v>572</v>
      </c>
      <c r="B442" s="0" t="s">
        <v>459</v>
      </c>
      <c r="C442" s="0" t="n">
        <v>2.29</v>
      </c>
      <c r="D442" s="221" t="n">
        <v>4.05</v>
      </c>
      <c r="E442" s="221" t="n">
        <f aca="false">TRUNC((C442*D442),2)</f>
        <v>9.27</v>
      </c>
    </row>
    <row r="443" customFormat="false" ht="28.8" hidden="false" customHeight="false" outlineLevel="0" collapsed="false">
      <c r="A443" s="223" t="s">
        <v>573</v>
      </c>
      <c r="B443" s="0" t="s">
        <v>504</v>
      </c>
      <c r="C443" s="0" t="n">
        <v>3.43</v>
      </c>
      <c r="D443" s="221" t="n">
        <v>11.53</v>
      </c>
      <c r="E443" s="221" t="n">
        <f aca="false">TRUNC((C443*D443),2)</f>
        <v>39.54</v>
      </c>
    </row>
    <row r="444" customFormat="false" ht="14.4" hidden="false" customHeight="false" outlineLevel="0" collapsed="false">
      <c r="A444" s="223" t="s">
        <v>574</v>
      </c>
      <c r="B444" s="0" t="s">
        <v>501</v>
      </c>
      <c r="C444" s="0" t="n">
        <v>0.1503</v>
      </c>
      <c r="D444" s="221" t="n">
        <v>8.15</v>
      </c>
      <c r="E444" s="221" t="n">
        <f aca="false">TRUNC((C444*D444),2)</f>
        <v>1.22</v>
      </c>
    </row>
    <row r="445" customFormat="false" ht="14.4" hidden="false" customHeight="false" outlineLevel="0" collapsed="false">
      <c r="A445" s="223" t="s">
        <v>510</v>
      </c>
      <c r="B445" s="0" t="s">
        <v>511</v>
      </c>
      <c r="C445" s="0" t="n">
        <v>0.0042322</v>
      </c>
      <c r="D445" s="221" t="n">
        <v>14.25</v>
      </c>
      <c r="E445" s="221" t="n">
        <f aca="false">TRUNC((C445*D445),2)</f>
        <v>0.06</v>
      </c>
    </row>
    <row r="446" customFormat="false" ht="14.4" hidden="false" customHeight="false" outlineLevel="0" collapsed="false">
      <c r="A446" s="223" t="s">
        <v>575</v>
      </c>
      <c r="B446" s="0" t="s">
        <v>504</v>
      </c>
      <c r="C446" s="0" t="n">
        <v>12.62237569</v>
      </c>
      <c r="D446" s="221" t="n">
        <v>7.24</v>
      </c>
      <c r="E446" s="221" t="n">
        <f aca="false">TRUNC((C446*D446),2)</f>
        <v>91.38</v>
      </c>
    </row>
    <row r="447" customFormat="false" ht="14.4" hidden="false" customHeight="false" outlineLevel="0" collapsed="false">
      <c r="A447" s="223" t="s">
        <v>512</v>
      </c>
      <c r="B447" s="0" t="s">
        <v>493</v>
      </c>
      <c r="C447" s="0" t="n">
        <v>2.8</v>
      </c>
      <c r="D447" s="221" t="n">
        <v>1.87</v>
      </c>
      <c r="E447" s="221" t="n">
        <f aca="false">TRUNC((C447*D447),2)</f>
        <v>5.23</v>
      </c>
    </row>
    <row r="448" customFormat="false" ht="14.4" hidden="false" customHeight="false" outlineLevel="0" collapsed="false">
      <c r="A448" s="223" t="s">
        <v>513</v>
      </c>
      <c r="B448" s="0" t="s">
        <v>493</v>
      </c>
      <c r="C448" s="0" t="n">
        <v>2.8</v>
      </c>
      <c r="D448" s="221" t="n">
        <v>0.71</v>
      </c>
      <c r="E448" s="221" t="n">
        <f aca="false">TRUNC((C448*D448),2)</f>
        <v>1.98</v>
      </c>
    </row>
    <row r="449" customFormat="false" ht="14.4" hidden="false" customHeight="false" outlineLevel="0" collapsed="false">
      <c r="A449" s="223" t="s">
        <v>514</v>
      </c>
      <c r="B449" s="0" t="s">
        <v>493</v>
      </c>
      <c r="C449" s="0" t="n">
        <v>2.8</v>
      </c>
      <c r="D449" s="221" t="n">
        <v>0.34</v>
      </c>
      <c r="E449" s="221" t="n">
        <f aca="false">TRUNC((C449*D449),2)</f>
        <v>0.95</v>
      </c>
    </row>
    <row r="450" customFormat="false" ht="14.4" hidden="false" customHeight="false" outlineLevel="0" collapsed="false">
      <c r="A450" s="223" t="s">
        <v>515</v>
      </c>
      <c r="B450" s="0" t="s">
        <v>493</v>
      </c>
      <c r="C450" s="0" t="n">
        <v>2.8</v>
      </c>
      <c r="D450" s="221" t="n">
        <v>0.05</v>
      </c>
      <c r="E450" s="221" t="n">
        <f aca="false">TRUNC((C450*D450),2)</f>
        <v>0.14</v>
      </c>
    </row>
    <row r="451" customFormat="false" ht="14.4" hidden="false" customHeight="false" outlineLevel="0" collapsed="false">
      <c r="A451" s="223" t="s">
        <v>458</v>
      </c>
      <c r="B451" s="0" t="s">
        <v>459</v>
      </c>
      <c r="C451" s="0" t="n">
        <v>0.00740964</v>
      </c>
      <c r="D451" s="221" t="n">
        <v>29.55</v>
      </c>
      <c r="E451" s="221" t="n">
        <f aca="false">TRUNC((C451*D451),2)</f>
        <v>0.21</v>
      </c>
    </row>
    <row r="452" customFormat="false" ht="14.4" hidden="false" customHeight="false" outlineLevel="0" collapsed="false">
      <c r="A452" s="223" t="s">
        <v>460</v>
      </c>
      <c r="B452" s="0" t="s">
        <v>459</v>
      </c>
      <c r="C452" s="0" t="n">
        <v>0.00347284</v>
      </c>
      <c r="D452" s="221" t="n">
        <v>169.15</v>
      </c>
      <c r="E452" s="221" t="n">
        <f aca="false">TRUNC((C452*D452),2)</f>
        <v>0.58</v>
      </c>
    </row>
    <row r="453" customFormat="false" ht="14.4" hidden="false" customHeight="false" outlineLevel="0" collapsed="false">
      <c r="A453" s="223" t="s">
        <v>461</v>
      </c>
      <c r="B453" s="0" t="s">
        <v>459</v>
      </c>
      <c r="C453" s="0" t="n">
        <v>0.31216416</v>
      </c>
      <c r="D453" s="221" t="n">
        <v>1.11</v>
      </c>
      <c r="E453" s="221" t="n">
        <f aca="false">TRUNC((C453*D453),2)</f>
        <v>0.34</v>
      </c>
    </row>
    <row r="454" customFormat="false" ht="28.8" hidden="false" customHeight="false" outlineLevel="0" collapsed="false">
      <c r="A454" s="223" t="s">
        <v>462</v>
      </c>
      <c r="B454" s="0" t="s">
        <v>459</v>
      </c>
      <c r="C454" s="0" t="n">
        <v>0.00301</v>
      </c>
      <c r="D454" s="221" t="n">
        <v>133.08</v>
      </c>
      <c r="E454" s="221" t="n">
        <f aca="false">TRUNC((C454*D454),2)</f>
        <v>0.4</v>
      </c>
    </row>
    <row r="455" customFormat="false" ht="28.8" hidden="false" customHeight="false" outlineLevel="0" collapsed="false">
      <c r="A455" s="223" t="s">
        <v>463</v>
      </c>
      <c r="B455" s="0" t="s">
        <v>459</v>
      </c>
      <c r="C455" s="0" t="n">
        <v>0.002016</v>
      </c>
      <c r="D455" s="221" t="n">
        <v>116.91</v>
      </c>
      <c r="E455" s="221" t="n">
        <f aca="false">TRUNC((C455*D455),2)</f>
        <v>0.23</v>
      </c>
    </row>
    <row r="456" customFormat="false" ht="28.8" hidden="false" customHeight="false" outlineLevel="0" collapsed="false">
      <c r="A456" s="223" t="s">
        <v>516</v>
      </c>
      <c r="B456" s="0" t="s">
        <v>459</v>
      </c>
      <c r="C456" s="0" t="n">
        <v>0.00012348</v>
      </c>
      <c r="D456" s="221" t="n">
        <v>597.97</v>
      </c>
      <c r="E456" s="221" t="n">
        <f aca="false">TRUNC((C456*D456),2)</f>
        <v>0.07</v>
      </c>
    </row>
    <row r="457" customFormat="false" ht="14.4" hidden="false" customHeight="false" outlineLevel="0" collapsed="false">
      <c r="A457" s="223" t="s">
        <v>517</v>
      </c>
      <c r="B457" s="0" t="s">
        <v>459</v>
      </c>
      <c r="C457" s="0" t="n">
        <v>0.00075824</v>
      </c>
      <c r="D457" s="221" t="n">
        <v>135.18</v>
      </c>
      <c r="E457" s="221" t="n">
        <f aca="false">TRUNC((C457*D457),2)</f>
        <v>0.1</v>
      </c>
    </row>
    <row r="458" customFormat="false" ht="14.4" hidden="false" customHeight="false" outlineLevel="0" collapsed="false">
      <c r="A458" s="223" t="s">
        <v>518</v>
      </c>
      <c r="B458" s="0" t="s">
        <v>459</v>
      </c>
      <c r="C458" s="0" t="n">
        <v>0.00057596</v>
      </c>
      <c r="D458" s="221" t="n">
        <v>203.68</v>
      </c>
      <c r="E458" s="221" t="n">
        <f aca="false">TRUNC((C458*D458),2)</f>
        <v>0.11</v>
      </c>
    </row>
    <row r="459" customFormat="false" ht="14.4" hidden="false" customHeight="false" outlineLevel="0" collapsed="false">
      <c r="A459" s="223" t="s">
        <v>519</v>
      </c>
      <c r="B459" s="0" t="s">
        <v>459</v>
      </c>
      <c r="C459" s="0" t="n">
        <v>0.00012348</v>
      </c>
      <c r="D459" s="221" t="n">
        <v>576.84</v>
      </c>
      <c r="E459" s="221" t="n">
        <f aca="false">TRUNC((C459*D459),2)</f>
        <v>0.07</v>
      </c>
    </row>
    <row r="460" customFormat="false" ht="14.4" hidden="false" customHeight="false" outlineLevel="0" collapsed="false">
      <c r="A460" s="223" t="s">
        <v>520</v>
      </c>
      <c r="B460" s="0" t="s">
        <v>459</v>
      </c>
      <c r="C460" s="0" t="n">
        <v>0.00015176</v>
      </c>
      <c r="D460" s="221" t="n">
        <v>281.79</v>
      </c>
      <c r="E460" s="221" t="n">
        <f aca="false">TRUNC((C460*D460),2)</f>
        <v>0.04</v>
      </c>
    </row>
    <row r="461" customFormat="false" ht="14.4" hidden="false" customHeight="false" outlineLevel="0" collapsed="false">
      <c r="A461" s="223" t="s">
        <v>521</v>
      </c>
      <c r="B461" s="0" t="s">
        <v>459</v>
      </c>
      <c r="C461" s="0" t="n">
        <v>0.007644</v>
      </c>
      <c r="D461" s="221" t="n">
        <v>7.88</v>
      </c>
      <c r="E461" s="221" t="n">
        <f aca="false">TRUNC((C461*D461),2)</f>
        <v>0.06</v>
      </c>
    </row>
    <row r="462" customFormat="false" ht="14.4" hidden="false" customHeight="false" outlineLevel="0" collapsed="false">
      <c r="A462" s="223" t="s">
        <v>522</v>
      </c>
      <c r="B462" s="0" t="s">
        <v>459</v>
      </c>
      <c r="C462" s="0" t="n">
        <v>0.0042322</v>
      </c>
      <c r="D462" s="221" t="n">
        <v>10.71</v>
      </c>
      <c r="E462" s="221" t="n">
        <f aca="false">TRUNC((C462*D462),2)</f>
        <v>0.04</v>
      </c>
    </row>
    <row r="463" customFormat="false" ht="14.4" hidden="false" customHeight="false" outlineLevel="0" collapsed="false">
      <c r="A463" s="223" t="s">
        <v>523</v>
      </c>
      <c r="B463" s="0" t="s">
        <v>459</v>
      </c>
      <c r="C463" s="0" t="n">
        <v>0.0042322</v>
      </c>
      <c r="D463" s="221" t="n">
        <v>23.75</v>
      </c>
      <c r="E463" s="221" t="n">
        <f aca="false">TRUNC((C463*D463),2)</f>
        <v>0.1</v>
      </c>
    </row>
    <row r="464" customFormat="false" ht="14.4" hidden="false" customHeight="false" outlineLevel="0" collapsed="false">
      <c r="A464" s="223" t="s">
        <v>453</v>
      </c>
      <c r="B464" s="0" t="s">
        <v>398</v>
      </c>
      <c r="C464" s="0" t="s">
        <v>398</v>
      </c>
      <c r="D464" s="221" t="s">
        <v>398</v>
      </c>
      <c r="E464" s="221" t="n">
        <f aca="false">SUM(E435:E463)</f>
        <v>167.44</v>
      </c>
    </row>
    <row r="465" customFormat="false" ht="14.4" hidden="false" customHeight="false" outlineLevel="0" collapsed="false">
      <c r="A465" s="0"/>
      <c r="C465" s="0"/>
      <c r="D465" s="0"/>
      <c r="E465" s="0"/>
    </row>
    <row r="466" customFormat="false" ht="14.4" hidden="false" customHeight="false" outlineLevel="0" collapsed="false">
      <c r="A466" s="223" t="s">
        <v>466</v>
      </c>
      <c r="B466" s="0" t="s">
        <v>398</v>
      </c>
      <c r="C466" s="0" t="s">
        <v>398</v>
      </c>
      <c r="D466" s="221" t="s">
        <v>398</v>
      </c>
      <c r="E466" s="221" t="n">
        <f aca="false">E427+E432+E464</f>
        <v>199.97</v>
      </c>
    </row>
    <row r="467" customFormat="false" ht="14.4" hidden="false" customHeight="false" outlineLevel="0" collapsed="false">
      <c r="A467" s="0"/>
      <c r="C467" s="0"/>
      <c r="D467" s="0"/>
      <c r="E467" s="0"/>
    </row>
    <row r="468" customFormat="false" ht="14.4" hidden="false" customHeight="false" outlineLevel="0" collapsed="false">
      <c r="A468" s="0"/>
      <c r="C468" s="0"/>
      <c r="D468" s="0"/>
      <c r="E468" s="0"/>
    </row>
    <row r="469" customFormat="false" ht="14.4" hidden="false" customHeight="false" outlineLevel="0" collapsed="false">
      <c r="A469" s="0"/>
      <c r="C469" s="0"/>
      <c r="D469" s="0"/>
      <c r="E469" s="0"/>
    </row>
    <row r="470" customFormat="false" ht="14.4" hidden="false" customHeight="false" outlineLevel="0" collapsed="false">
      <c r="A470" s="223" t="s">
        <v>576</v>
      </c>
      <c r="B470" s="224" t="s">
        <v>577</v>
      </c>
      <c r="C470" s="0" t="s">
        <v>578</v>
      </c>
      <c r="D470" s="0"/>
      <c r="E470" s="0"/>
    </row>
    <row r="471" customFormat="false" ht="14.4" hidden="false" customHeight="false" outlineLevel="0" collapsed="false">
      <c r="A471" s="223" t="s">
        <v>579</v>
      </c>
      <c r="C471" s="0"/>
      <c r="D471" s="0"/>
      <c r="E471" s="0"/>
    </row>
    <row r="472" customFormat="false" ht="14.4" hidden="false" customHeight="false" outlineLevel="0" collapsed="false">
      <c r="A472" s="223" t="s">
        <v>569</v>
      </c>
      <c r="C472" s="0"/>
      <c r="D472" s="0"/>
      <c r="E472" s="0"/>
    </row>
    <row r="473" customFormat="false" ht="14.4" hidden="false" customHeight="false" outlineLevel="0" collapsed="false">
      <c r="A473" s="0"/>
      <c r="C473" s="0"/>
      <c r="D473" s="0"/>
      <c r="E473" s="0"/>
    </row>
    <row r="474" customFormat="false" ht="14.4" hidden="false" customHeight="false" outlineLevel="0" collapsed="false">
      <c r="A474" s="223" t="s">
        <v>489</v>
      </c>
      <c r="B474" s="0" t="s">
        <v>447</v>
      </c>
      <c r="C474" s="0" t="s">
        <v>448</v>
      </c>
      <c r="D474" s="221" t="s">
        <v>449</v>
      </c>
      <c r="E474" s="221" t="s">
        <v>450</v>
      </c>
    </row>
    <row r="475" customFormat="false" ht="28.8" hidden="false" customHeight="false" outlineLevel="0" collapsed="false">
      <c r="A475" s="223" t="s">
        <v>491</v>
      </c>
      <c r="B475" s="0" t="s">
        <v>459</v>
      </c>
      <c r="C475" s="0" t="n">
        <v>0.0001767</v>
      </c>
      <c r="D475" s="221" t="n">
        <v>580</v>
      </c>
      <c r="E475" s="221" t="n">
        <f aca="false">TRUNC((C475*D475),2)</f>
        <v>0.1</v>
      </c>
    </row>
    <row r="476" customFormat="false" ht="14.4" hidden="false" customHeight="false" outlineLevel="0" collapsed="false">
      <c r="A476" s="223" t="s">
        <v>453</v>
      </c>
      <c r="B476" s="0" t="s">
        <v>398</v>
      </c>
      <c r="C476" s="0" t="s">
        <v>398</v>
      </c>
      <c r="D476" s="221" t="s">
        <v>398</v>
      </c>
      <c r="E476" s="221" t="n">
        <f aca="false">SUM(E475:E475)</f>
        <v>0.1</v>
      </c>
    </row>
    <row r="477" customFormat="false" ht="14.4" hidden="false" customHeight="false" outlineLevel="0" collapsed="false">
      <c r="A477" s="0"/>
      <c r="C477" s="0"/>
      <c r="D477" s="0"/>
      <c r="E477" s="0"/>
    </row>
    <row r="478" customFormat="false" ht="14.4" hidden="false" customHeight="false" outlineLevel="0" collapsed="false">
      <c r="A478" s="223" t="s">
        <v>446</v>
      </c>
      <c r="B478" s="0" t="s">
        <v>447</v>
      </c>
      <c r="C478" s="0" t="s">
        <v>448</v>
      </c>
      <c r="D478" s="221" t="s">
        <v>449</v>
      </c>
      <c r="E478" s="221" t="s">
        <v>450</v>
      </c>
    </row>
    <row r="479" customFormat="false" ht="14.4" hidden="false" customHeight="false" outlineLevel="0" collapsed="false">
      <c r="A479" s="223" t="s">
        <v>492</v>
      </c>
      <c r="B479" s="0" t="s">
        <v>493</v>
      </c>
      <c r="C479" s="0" t="n">
        <v>1.695624</v>
      </c>
      <c r="D479" s="221" t="n">
        <v>13.3</v>
      </c>
      <c r="E479" s="221" t="n">
        <f aca="false">TRUNC((C479*D479),2)</f>
        <v>22.55</v>
      </c>
    </row>
    <row r="480" customFormat="false" ht="14.4" hidden="false" customHeight="false" outlineLevel="0" collapsed="false">
      <c r="A480" s="223" t="s">
        <v>494</v>
      </c>
      <c r="B480" s="0" t="s">
        <v>493</v>
      </c>
      <c r="C480" s="0" t="n">
        <v>0.945903</v>
      </c>
      <c r="D480" s="221" t="n">
        <v>8.14</v>
      </c>
      <c r="E480" s="221" t="n">
        <f aca="false">TRUNC((C480*D480),2)</f>
        <v>7.69</v>
      </c>
    </row>
    <row r="481" customFormat="false" ht="14.4" hidden="false" customHeight="false" outlineLevel="0" collapsed="false">
      <c r="A481" s="223" t="s">
        <v>453</v>
      </c>
      <c r="B481" s="0" t="s">
        <v>398</v>
      </c>
      <c r="C481" s="0" t="s">
        <v>398</v>
      </c>
      <c r="D481" s="221" t="s">
        <v>398</v>
      </c>
      <c r="E481" s="221" t="n">
        <f aca="false">SUM(E479:E480)</f>
        <v>30.24</v>
      </c>
    </row>
    <row r="482" customFormat="false" ht="14.4" hidden="false" customHeight="false" outlineLevel="0" collapsed="false">
      <c r="A482" s="0"/>
      <c r="C482" s="0"/>
      <c r="D482" s="0"/>
      <c r="E482" s="0"/>
    </row>
    <row r="483" customFormat="false" ht="14.4" hidden="false" customHeight="false" outlineLevel="0" collapsed="false">
      <c r="A483" s="223" t="s">
        <v>454</v>
      </c>
      <c r="B483" s="0" t="s">
        <v>447</v>
      </c>
      <c r="C483" s="0" t="s">
        <v>448</v>
      </c>
      <c r="D483" s="221" t="s">
        <v>449</v>
      </c>
      <c r="E483" s="221" t="s">
        <v>450</v>
      </c>
    </row>
    <row r="484" customFormat="false" ht="14.4" hidden="false" customHeight="false" outlineLevel="0" collapsed="false">
      <c r="A484" s="223" t="s">
        <v>570</v>
      </c>
      <c r="B484" s="0" t="s">
        <v>501</v>
      </c>
      <c r="C484" s="0" t="n">
        <v>0.8078</v>
      </c>
      <c r="D484" s="221" t="n">
        <v>3.69</v>
      </c>
      <c r="E484" s="221" t="n">
        <f aca="false">TRUNC((C484*D484),2)</f>
        <v>2.98</v>
      </c>
    </row>
    <row r="485" customFormat="false" ht="14.4" hidden="false" customHeight="false" outlineLevel="0" collapsed="false">
      <c r="A485" s="223" t="s">
        <v>498</v>
      </c>
      <c r="B485" s="0" t="s">
        <v>459</v>
      </c>
      <c r="C485" s="0" t="n">
        <v>0.0209249</v>
      </c>
      <c r="D485" s="221" t="n">
        <v>9.79</v>
      </c>
      <c r="E485" s="221" t="n">
        <f aca="false">TRUNC((C485*D485),2)</f>
        <v>0.2</v>
      </c>
    </row>
    <row r="486" customFormat="false" ht="14.4" hidden="false" customHeight="false" outlineLevel="0" collapsed="false">
      <c r="A486" s="223" t="s">
        <v>455</v>
      </c>
      <c r="B486" s="0" t="s">
        <v>456</v>
      </c>
      <c r="C486" s="0" t="n">
        <v>0.00417861</v>
      </c>
      <c r="D486" s="221" t="n">
        <v>47.76</v>
      </c>
      <c r="E486" s="221" t="n">
        <f aca="false">TRUNC((C486*D486),2)</f>
        <v>0.19</v>
      </c>
    </row>
    <row r="487" customFormat="false" ht="14.4" hidden="false" customHeight="false" outlineLevel="0" collapsed="false">
      <c r="A487" s="223" t="s">
        <v>499</v>
      </c>
      <c r="B487" s="0" t="s">
        <v>459</v>
      </c>
      <c r="C487" s="0" t="n">
        <v>0.00173461</v>
      </c>
      <c r="D487" s="221" t="n">
        <v>109.4</v>
      </c>
      <c r="E487" s="221" t="n">
        <f aca="false">TRUNC((C487*D487),2)</f>
        <v>0.18</v>
      </c>
    </row>
    <row r="488" customFormat="false" ht="14.4" hidden="false" customHeight="false" outlineLevel="0" collapsed="false">
      <c r="A488" s="223" t="s">
        <v>502</v>
      </c>
      <c r="B488" s="0" t="s">
        <v>459</v>
      </c>
      <c r="C488" s="0" t="n">
        <v>0.02367035</v>
      </c>
      <c r="D488" s="221" t="n">
        <v>6.04</v>
      </c>
      <c r="E488" s="221" t="n">
        <f aca="false">TRUNC((C488*D488),2)</f>
        <v>0.14</v>
      </c>
    </row>
    <row r="489" customFormat="false" ht="14.4" hidden="false" customHeight="false" outlineLevel="0" collapsed="false">
      <c r="A489" s="223" t="s">
        <v>457</v>
      </c>
      <c r="B489" s="0" t="s">
        <v>456</v>
      </c>
      <c r="C489" s="0" t="n">
        <v>0.03584731</v>
      </c>
      <c r="D489" s="221" t="n">
        <v>8.95</v>
      </c>
      <c r="E489" s="221" t="n">
        <f aca="false">TRUNC((C489*D489),2)</f>
        <v>0.32</v>
      </c>
    </row>
    <row r="490" customFormat="false" ht="14.4" hidden="false" customHeight="false" outlineLevel="0" collapsed="false">
      <c r="A490" s="223" t="s">
        <v>571</v>
      </c>
      <c r="B490" s="0" t="s">
        <v>497</v>
      </c>
      <c r="C490" s="0" t="n">
        <v>0.0168</v>
      </c>
      <c r="D490" s="221" t="n">
        <v>2033.08</v>
      </c>
      <c r="E490" s="221" t="n">
        <f aca="false">TRUNC((C490*D490),2)</f>
        <v>34.15</v>
      </c>
    </row>
    <row r="491" customFormat="false" ht="28.8" hidden="false" customHeight="false" outlineLevel="0" collapsed="false">
      <c r="A491" s="223" t="s">
        <v>572</v>
      </c>
      <c r="B491" s="0" t="s">
        <v>459</v>
      </c>
      <c r="C491" s="0" t="n">
        <v>2.29</v>
      </c>
      <c r="D491" s="221" t="n">
        <v>4.05</v>
      </c>
      <c r="E491" s="221" t="n">
        <f aca="false">TRUNC((C491*D491),2)</f>
        <v>9.27</v>
      </c>
    </row>
    <row r="492" customFormat="false" ht="14.4" hidden="false" customHeight="false" outlineLevel="0" collapsed="false">
      <c r="A492" s="223" t="s">
        <v>574</v>
      </c>
      <c r="B492" s="0" t="s">
        <v>501</v>
      </c>
      <c r="C492" s="0" t="n">
        <v>0.11</v>
      </c>
      <c r="D492" s="221" t="n">
        <v>8.15</v>
      </c>
      <c r="E492" s="221" t="n">
        <f aca="false">TRUNC((C492*D492),2)</f>
        <v>0.89</v>
      </c>
    </row>
    <row r="493" customFormat="false" ht="14.4" hidden="false" customHeight="false" outlineLevel="0" collapsed="false">
      <c r="A493" s="223" t="s">
        <v>510</v>
      </c>
      <c r="B493" s="0" t="s">
        <v>511</v>
      </c>
      <c r="C493" s="0" t="n">
        <v>0.00394502</v>
      </c>
      <c r="D493" s="221" t="n">
        <v>14.25</v>
      </c>
      <c r="E493" s="221" t="n">
        <f aca="false">TRUNC((C493*D493),2)</f>
        <v>0.05</v>
      </c>
    </row>
    <row r="494" customFormat="false" ht="14.4" hidden="false" customHeight="false" outlineLevel="0" collapsed="false">
      <c r="A494" s="223" t="s">
        <v>575</v>
      </c>
      <c r="B494" s="0" t="s">
        <v>504</v>
      </c>
      <c r="C494" s="0" t="n">
        <v>8.40790055</v>
      </c>
      <c r="D494" s="221" t="n">
        <v>7.24</v>
      </c>
      <c r="E494" s="221" t="n">
        <f aca="false">TRUNC((C494*D494),2)</f>
        <v>60.87</v>
      </c>
    </row>
    <row r="495" customFormat="false" ht="14.4" hidden="false" customHeight="false" outlineLevel="0" collapsed="false">
      <c r="A495" s="223" t="s">
        <v>512</v>
      </c>
      <c r="B495" s="0" t="s">
        <v>493</v>
      </c>
      <c r="C495" s="0" t="n">
        <v>2.61</v>
      </c>
      <c r="D495" s="221" t="n">
        <v>1.87</v>
      </c>
      <c r="E495" s="221" t="n">
        <f aca="false">TRUNC((C495*D495),2)</f>
        <v>4.88</v>
      </c>
    </row>
    <row r="496" customFormat="false" ht="14.4" hidden="false" customHeight="false" outlineLevel="0" collapsed="false">
      <c r="A496" s="223" t="s">
        <v>513</v>
      </c>
      <c r="B496" s="0" t="s">
        <v>493</v>
      </c>
      <c r="C496" s="0" t="n">
        <v>2.61</v>
      </c>
      <c r="D496" s="221" t="n">
        <v>0.71</v>
      </c>
      <c r="E496" s="221" t="n">
        <f aca="false">TRUNC((C496*D496),2)</f>
        <v>1.85</v>
      </c>
    </row>
    <row r="497" customFormat="false" ht="14.4" hidden="false" customHeight="false" outlineLevel="0" collapsed="false">
      <c r="A497" s="223" t="s">
        <v>514</v>
      </c>
      <c r="B497" s="0" t="s">
        <v>493</v>
      </c>
      <c r="C497" s="0" t="n">
        <v>2.61</v>
      </c>
      <c r="D497" s="221" t="n">
        <v>0.34</v>
      </c>
      <c r="E497" s="221" t="n">
        <f aca="false">TRUNC((C497*D497),2)</f>
        <v>0.88</v>
      </c>
    </row>
    <row r="498" customFormat="false" ht="14.4" hidden="false" customHeight="false" outlineLevel="0" collapsed="false">
      <c r="A498" s="223" t="s">
        <v>515</v>
      </c>
      <c r="B498" s="0" t="s">
        <v>493</v>
      </c>
      <c r="C498" s="0" t="n">
        <v>2.61</v>
      </c>
      <c r="D498" s="221" t="n">
        <v>0.05</v>
      </c>
      <c r="E498" s="221" t="n">
        <f aca="false">TRUNC((C498*D498),2)</f>
        <v>0.13</v>
      </c>
    </row>
    <row r="499" customFormat="false" ht="14.4" hidden="false" customHeight="false" outlineLevel="0" collapsed="false">
      <c r="A499" s="223" t="s">
        <v>458</v>
      </c>
      <c r="B499" s="0" t="s">
        <v>459</v>
      </c>
      <c r="C499" s="0" t="n">
        <v>0.00690684</v>
      </c>
      <c r="D499" s="221" t="n">
        <v>29.55</v>
      </c>
      <c r="E499" s="221" t="n">
        <f aca="false">TRUNC((C499*D499),2)</f>
        <v>0.2</v>
      </c>
    </row>
    <row r="500" customFormat="false" ht="14.4" hidden="false" customHeight="false" outlineLevel="0" collapsed="false">
      <c r="A500" s="223" t="s">
        <v>460</v>
      </c>
      <c r="B500" s="0" t="s">
        <v>459</v>
      </c>
      <c r="C500" s="0" t="n">
        <v>0.00323718</v>
      </c>
      <c r="D500" s="221" t="n">
        <v>169.15</v>
      </c>
      <c r="E500" s="221" t="n">
        <f aca="false">TRUNC((C500*D500),2)</f>
        <v>0.54</v>
      </c>
    </row>
    <row r="501" customFormat="false" ht="14.4" hidden="false" customHeight="false" outlineLevel="0" collapsed="false">
      <c r="A501" s="223" t="s">
        <v>461</v>
      </c>
      <c r="B501" s="0" t="s">
        <v>459</v>
      </c>
      <c r="C501" s="0" t="n">
        <v>0.2909816</v>
      </c>
      <c r="D501" s="221" t="n">
        <v>1.11</v>
      </c>
      <c r="E501" s="221" t="n">
        <f aca="false">TRUNC((C501*D501),2)</f>
        <v>0.32</v>
      </c>
    </row>
    <row r="502" customFormat="false" ht="28.8" hidden="false" customHeight="false" outlineLevel="0" collapsed="false">
      <c r="A502" s="223" t="s">
        <v>462</v>
      </c>
      <c r="B502" s="0" t="s">
        <v>459</v>
      </c>
      <c r="C502" s="0" t="n">
        <v>0.00280575</v>
      </c>
      <c r="D502" s="221" t="n">
        <v>133.08</v>
      </c>
      <c r="E502" s="221" t="n">
        <f aca="false">TRUNC((C502*D502),2)</f>
        <v>0.37</v>
      </c>
    </row>
    <row r="503" customFormat="false" ht="28.8" hidden="false" customHeight="false" outlineLevel="0" collapsed="false">
      <c r="A503" s="223" t="s">
        <v>463</v>
      </c>
      <c r="B503" s="0" t="s">
        <v>459</v>
      </c>
      <c r="C503" s="0" t="n">
        <v>0.0018792</v>
      </c>
      <c r="D503" s="221" t="n">
        <v>116.91</v>
      </c>
      <c r="E503" s="221" t="n">
        <f aca="false">TRUNC((C503*D503),2)</f>
        <v>0.21</v>
      </c>
    </row>
    <row r="504" customFormat="false" ht="28.8" hidden="false" customHeight="false" outlineLevel="0" collapsed="false">
      <c r="A504" s="223" t="s">
        <v>516</v>
      </c>
      <c r="B504" s="0" t="s">
        <v>459</v>
      </c>
      <c r="C504" s="0" t="n">
        <v>0.0001151</v>
      </c>
      <c r="D504" s="221" t="n">
        <v>597.97</v>
      </c>
      <c r="E504" s="221" t="n">
        <f aca="false">TRUNC((C504*D504),2)</f>
        <v>0.06</v>
      </c>
    </row>
    <row r="505" customFormat="false" ht="14.4" hidden="false" customHeight="false" outlineLevel="0" collapsed="false">
      <c r="A505" s="223" t="s">
        <v>517</v>
      </c>
      <c r="B505" s="0" t="s">
        <v>459</v>
      </c>
      <c r="C505" s="0" t="n">
        <v>0.00070678</v>
      </c>
      <c r="D505" s="221" t="n">
        <v>135.18</v>
      </c>
      <c r="E505" s="221" t="n">
        <f aca="false">TRUNC((C505*D505),2)</f>
        <v>0.09</v>
      </c>
    </row>
    <row r="506" customFormat="false" ht="14.4" hidden="false" customHeight="false" outlineLevel="0" collapsed="false">
      <c r="A506" s="223" t="s">
        <v>518</v>
      </c>
      <c r="B506" s="0" t="s">
        <v>459</v>
      </c>
      <c r="C506" s="0" t="n">
        <v>0.00053688</v>
      </c>
      <c r="D506" s="221" t="n">
        <v>203.68</v>
      </c>
      <c r="E506" s="221" t="n">
        <f aca="false">TRUNC((C506*D506),2)</f>
        <v>0.1</v>
      </c>
    </row>
    <row r="507" customFormat="false" ht="14.4" hidden="false" customHeight="false" outlineLevel="0" collapsed="false">
      <c r="A507" s="223" t="s">
        <v>519</v>
      </c>
      <c r="B507" s="0" t="s">
        <v>459</v>
      </c>
      <c r="C507" s="0" t="n">
        <v>0.0001151</v>
      </c>
      <c r="D507" s="221" t="n">
        <v>576.84</v>
      </c>
      <c r="E507" s="221" t="n">
        <f aca="false">TRUNC((C507*D507),2)</f>
        <v>0.06</v>
      </c>
    </row>
    <row r="508" customFormat="false" ht="14.4" hidden="false" customHeight="false" outlineLevel="0" collapsed="false">
      <c r="A508" s="223" t="s">
        <v>520</v>
      </c>
      <c r="B508" s="0" t="s">
        <v>459</v>
      </c>
      <c r="C508" s="0" t="n">
        <v>0.00014147</v>
      </c>
      <c r="D508" s="221" t="n">
        <v>281.79</v>
      </c>
      <c r="E508" s="221" t="n">
        <f aca="false">TRUNC((C508*D508),2)</f>
        <v>0.03</v>
      </c>
    </row>
    <row r="509" customFormat="false" ht="14.4" hidden="false" customHeight="false" outlineLevel="0" collapsed="false">
      <c r="A509" s="223" t="s">
        <v>521</v>
      </c>
      <c r="B509" s="0" t="s">
        <v>459</v>
      </c>
      <c r="C509" s="0" t="n">
        <v>0.0071253</v>
      </c>
      <c r="D509" s="221" t="n">
        <v>7.88</v>
      </c>
      <c r="E509" s="221" t="n">
        <f aca="false">TRUNC((C509*D509),2)</f>
        <v>0.05</v>
      </c>
    </row>
    <row r="510" customFormat="false" ht="14.4" hidden="false" customHeight="false" outlineLevel="0" collapsed="false">
      <c r="A510" s="223" t="s">
        <v>522</v>
      </c>
      <c r="B510" s="0" t="s">
        <v>459</v>
      </c>
      <c r="C510" s="0" t="n">
        <v>0.00394502</v>
      </c>
      <c r="D510" s="221" t="n">
        <v>10.71</v>
      </c>
      <c r="E510" s="221" t="n">
        <f aca="false">TRUNC((C510*D510),2)</f>
        <v>0.04</v>
      </c>
    </row>
    <row r="511" customFormat="false" ht="14.4" hidden="false" customHeight="false" outlineLevel="0" collapsed="false">
      <c r="A511" s="223" t="s">
        <v>523</v>
      </c>
      <c r="B511" s="0" t="s">
        <v>459</v>
      </c>
      <c r="C511" s="0" t="n">
        <v>0.00394502</v>
      </c>
      <c r="D511" s="221" t="n">
        <v>23.75</v>
      </c>
      <c r="E511" s="221" t="n">
        <f aca="false">TRUNC((C511*D511),2)</f>
        <v>0.09</v>
      </c>
    </row>
    <row r="512" customFormat="false" ht="14.4" hidden="false" customHeight="false" outlineLevel="0" collapsed="false">
      <c r="A512" s="223" t="s">
        <v>453</v>
      </c>
      <c r="B512" s="0" t="s">
        <v>398</v>
      </c>
      <c r="C512" s="0" t="s">
        <v>398</v>
      </c>
      <c r="D512" s="221" t="s">
        <v>398</v>
      </c>
      <c r="E512" s="221" t="n">
        <f aca="false">SUM(E484:E511)</f>
        <v>119.14</v>
      </c>
    </row>
    <row r="513" customFormat="false" ht="14.4" hidden="false" customHeight="false" outlineLevel="0" collapsed="false">
      <c r="A513" s="0"/>
      <c r="C513" s="0"/>
      <c r="D513" s="0"/>
      <c r="E513" s="0"/>
    </row>
    <row r="514" customFormat="false" ht="14.4" hidden="false" customHeight="false" outlineLevel="0" collapsed="false">
      <c r="A514" s="223" t="s">
        <v>466</v>
      </c>
      <c r="B514" s="0" t="s">
        <v>398</v>
      </c>
      <c r="C514" s="0" t="s">
        <v>398</v>
      </c>
      <c r="D514" s="221" t="s">
        <v>398</v>
      </c>
      <c r="E514" s="221" t="n">
        <f aca="false">E476+E481+E512</f>
        <v>149.48</v>
      </c>
    </row>
    <row r="515" customFormat="false" ht="14.4" hidden="false" customHeight="false" outlineLevel="0" collapsed="false">
      <c r="A515" s="0"/>
      <c r="C515" s="0"/>
      <c r="D515" s="0"/>
      <c r="E515" s="0"/>
    </row>
    <row r="516" customFormat="false" ht="14.4" hidden="false" customHeight="false" outlineLevel="0" collapsed="false">
      <c r="A516" s="0"/>
      <c r="C516" s="0"/>
      <c r="D516" s="0"/>
      <c r="E516" s="0"/>
    </row>
    <row r="517" customFormat="false" ht="14.4" hidden="false" customHeight="false" outlineLevel="0" collapsed="false">
      <c r="A517" s="0"/>
      <c r="C517" s="0"/>
      <c r="D517" s="0"/>
      <c r="E517" s="0"/>
    </row>
    <row r="518" customFormat="false" ht="14.4" hidden="false" customHeight="false" outlineLevel="0" collapsed="false">
      <c r="A518" s="223" t="s">
        <v>580</v>
      </c>
      <c r="B518" s="224" t="s">
        <v>581</v>
      </c>
      <c r="C518" s="0" t="s">
        <v>582</v>
      </c>
      <c r="D518" s="0"/>
      <c r="E518" s="0"/>
    </row>
    <row r="519" customFormat="false" ht="14.4" hidden="false" customHeight="false" outlineLevel="0" collapsed="false">
      <c r="A519" s="223" t="s">
        <v>583</v>
      </c>
      <c r="C519" s="0"/>
      <c r="D519" s="0"/>
      <c r="E519" s="0"/>
    </row>
    <row r="520" customFormat="false" ht="14.4" hidden="false" customHeight="false" outlineLevel="0" collapsed="false">
      <c r="A520" s="223" t="s">
        <v>488</v>
      </c>
      <c r="C520" s="0"/>
      <c r="D520" s="0"/>
      <c r="E520" s="0"/>
    </row>
    <row r="521" customFormat="false" ht="14.4" hidden="false" customHeight="false" outlineLevel="0" collapsed="false">
      <c r="A521" s="0"/>
      <c r="C521" s="0"/>
      <c r="D521" s="0"/>
      <c r="E521" s="0"/>
    </row>
    <row r="522" customFormat="false" ht="14.4" hidden="false" customHeight="false" outlineLevel="0" collapsed="false">
      <c r="A522" s="223" t="s">
        <v>489</v>
      </c>
      <c r="B522" s="0" t="s">
        <v>447</v>
      </c>
      <c r="C522" s="0" t="s">
        <v>448</v>
      </c>
      <c r="D522" s="221" t="s">
        <v>449</v>
      </c>
      <c r="E522" s="221" t="s">
        <v>450</v>
      </c>
    </row>
    <row r="523" customFormat="false" ht="28.8" hidden="false" customHeight="false" outlineLevel="0" collapsed="false">
      <c r="A523" s="223" t="s">
        <v>491</v>
      </c>
      <c r="B523" s="0" t="s">
        <v>459</v>
      </c>
      <c r="C523" s="0" t="n">
        <v>9.7E-006</v>
      </c>
      <c r="D523" s="221" t="n">
        <v>580</v>
      </c>
      <c r="E523" s="221" t="n">
        <f aca="false">TRUNC((C523*D523),2)</f>
        <v>0</v>
      </c>
    </row>
    <row r="524" customFormat="false" ht="14.4" hidden="false" customHeight="false" outlineLevel="0" collapsed="false">
      <c r="A524" s="223" t="s">
        <v>453</v>
      </c>
      <c r="B524" s="0" t="s">
        <v>398</v>
      </c>
      <c r="C524" s="0" t="s">
        <v>398</v>
      </c>
      <c r="D524" s="221" t="s">
        <v>398</v>
      </c>
      <c r="E524" s="221" t="n">
        <f aca="false">SUM(E523:E523)</f>
        <v>0</v>
      </c>
    </row>
    <row r="525" customFormat="false" ht="14.4" hidden="false" customHeight="false" outlineLevel="0" collapsed="false">
      <c r="A525" s="0"/>
      <c r="C525" s="0"/>
      <c r="D525" s="0"/>
      <c r="E525" s="0"/>
    </row>
    <row r="526" customFormat="false" ht="14.4" hidden="false" customHeight="false" outlineLevel="0" collapsed="false">
      <c r="A526" s="223" t="s">
        <v>446</v>
      </c>
      <c r="B526" s="0" t="s">
        <v>447</v>
      </c>
      <c r="C526" s="0" t="s">
        <v>448</v>
      </c>
      <c r="D526" s="221" t="s">
        <v>449</v>
      </c>
      <c r="E526" s="221" t="s">
        <v>450</v>
      </c>
    </row>
    <row r="527" customFormat="false" ht="14.4" hidden="false" customHeight="false" outlineLevel="0" collapsed="false">
      <c r="A527" s="223" t="s">
        <v>584</v>
      </c>
      <c r="B527" s="0" t="s">
        <v>493</v>
      </c>
      <c r="C527" s="0" t="n">
        <v>0.07073181</v>
      </c>
      <c r="D527" s="221" t="n">
        <v>10.46</v>
      </c>
      <c r="E527" s="221" t="n">
        <f aca="false">TRUNC((C527*D527),2)</f>
        <v>0.73</v>
      </c>
    </row>
    <row r="528" customFormat="false" ht="14.4" hidden="false" customHeight="false" outlineLevel="0" collapsed="false">
      <c r="A528" s="223" t="s">
        <v>492</v>
      </c>
      <c r="B528" s="0" t="s">
        <v>493</v>
      </c>
      <c r="C528" s="0" t="n">
        <v>0.07408262</v>
      </c>
      <c r="D528" s="221" t="n">
        <v>13.3</v>
      </c>
      <c r="E528" s="221" t="n">
        <f aca="false">TRUNC((C528*D528),2)</f>
        <v>0.98</v>
      </c>
    </row>
    <row r="529" customFormat="false" ht="14.4" hidden="false" customHeight="false" outlineLevel="0" collapsed="false">
      <c r="A529" s="223" t="s">
        <v>453</v>
      </c>
      <c r="B529" s="0" t="s">
        <v>398</v>
      </c>
      <c r="C529" s="0" t="s">
        <v>398</v>
      </c>
      <c r="D529" s="221" t="s">
        <v>398</v>
      </c>
      <c r="E529" s="221" t="n">
        <f aca="false">SUM(E527:E528)</f>
        <v>1.71</v>
      </c>
    </row>
    <row r="530" customFormat="false" ht="14.4" hidden="false" customHeight="false" outlineLevel="0" collapsed="false">
      <c r="A530" s="0"/>
      <c r="C530" s="0"/>
      <c r="D530" s="0"/>
      <c r="E530" s="0"/>
    </row>
    <row r="531" customFormat="false" ht="14.4" hidden="false" customHeight="false" outlineLevel="0" collapsed="false">
      <c r="A531" s="223" t="s">
        <v>454</v>
      </c>
      <c r="B531" s="0" t="s">
        <v>447</v>
      </c>
      <c r="C531" s="0" t="s">
        <v>448</v>
      </c>
      <c r="D531" s="221" t="s">
        <v>449</v>
      </c>
      <c r="E531" s="221" t="s">
        <v>450</v>
      </c>
    </row>
    <row r="532" customFormat="false" ht="14.4" hidden="false" customHeight="false" outlineLevel="0" collapsed="false">
      <c r="A532" s="223" t="s">
        <v>585</v>
      </c>
      <c r="B532" s="0" t="s">
        <v>459</v>
      </c>
      <c r="C532" s="0" t="n">
        <v>0.8945</v>
      </c>
      <c r="D532" s="221" t="n">
        <v>0.11</v>
      </c>
      <c r="E532" s="221" t="n">
        <f aca="false">TRUNC((C532*D532),2)</f>
        <v>0.09</v>
      </c>
    </row>
    <row r="533" customFormat="false" ht="14.4" hidden="false" customHeight="false" outlineLevel="0" collapsed="false">
      <c r="A533" s="223" t="s">
        <v>498</v>
      </c>
      <c r="B533" s="0" t="s">
        <v>459</v>
      </c>
      <c r="C533" s="0" t="n">
        <v>0.00114886</v>
      </c>
      <c r="D533" s="221" t="n">
        <v>9.79</v>
      </c>
      <c r="E533" s="221" t="n">
        <f aca="false">TRUNC((C533*D533),2)</f>
        <v>0.01</v>
      </c>
    </row>
    <row r="534" customFormat="false" ht="14.4" hidden="false" customHeight="false" outlineLevel="0" collapsed="false">
      <c r="A534" s="223" t="s">
        <v>455</v>
      </c>
      <c r="B534" s="0" t="s">
        <v>456</v>
      </c>
      <c r="C534" s="0" t="n">
        <v>0.00022942</v>
      </c>
      <c r="D534" s="221" t="n">
        <v>47.76</v>
      </c>
      <c r="E534" s="221" t="n">
        <f aca="false">TRUNC((C534*D534),2)</f>
        <v>0.01</v>
      </c>
    </row>
    <row r="535" customFormat="false" ht="14.4" hidden="false" customHeight="false" outlineLevel="0" collapsed="false">
      <c r="A535" s="223" t="s">
        <v>499</v>
      </c>
      <c r="B535" s="0" t="s">
        <v>459</v>
      </c>
      <c r="C535" s="0" t="n">
        <v>9.524E-005</v>
      </c>
      <c r="D535" s="221" t="n">
        <v>109.4</v>
      </c>
      <c r="E535" s="221" t="n">
        <f aca="false">TRUNC((C535*D535),2)</f>
        <v>0.01</v>
      </c>
    </row>
    <row r="536" customFormat="false" ht="14.4" hidden="false" customHeight="false" outlineLevel="0" collapsed="false">
      <c r="A536" s="223" t="s">
        <v>502</v>
      </c>
      <c r="B536" s="0" t="s">
        <v>459</v>
      </c>
      <c r="C536" s="0" t="n">
        <v>0.0012996</v>
      </c>
      <c r="D536" s="221" t="n">
        <v>6.04</v>
      </c>
      <c r="E536" s="221" t="n">
        <f aca="false">TRUNC((C536*D536),2)</f>
        <v>0</v>
      </c>
    </row>
    <row r="537" customFormat="false" ht="14.4" hidden="false" customHeight="false" outlineLevel="0" collapsed="false">
      <c r="A537" s="223" t="s">
        <v>457</v>
      </c>
      <c r="B537" s="0" t="s">
        <v>456</v>
      </c>
      <c r="C537" s="0" t="n">
        <v>0.00196817</v>
      </c>
      <c r="D537" s="221" t="n">
        <v>8.95</v>
      </c>
      <c r="E537" s="221" t="n">
        <f aca="false">TRUNC((C537*D537),2)</f>
        <v>0.01</v>
      </c>
    </row>
    <row r="538" customFormat="false" ht="14.4" hidden="false" customHeight="false" outlineLevel="0" collapsed="false">
      <c r="A538" s="223" t="s">
        <v>510</v>
      </c>
      <c r="B538" s="0" t="s">
        <v>511</v>
      </c>
      <c r="C538" s="0" t="n">
        <v>0.00021659</v>
      </c>
      <c r="D538" s="221" t="n">
        <v>14.25</v>
      </c>
      <c r="E538" s="221" t="n">
        <f aca="false">TRUNC((C538*D538),2)</f>
        <v>0</v>
      </c>
    </row>
    <row r="539" customFormat="false" ht="28.8" hidden="false" customHeight="false" outlineLevel="0" collapsed="false">
      <c r="A539" s="223" t="s">
        <v>586</v>
      </c>
      <c r="B539" s="0" t="s">
        <v>508</v>
      </c>
      <c r="C539" s="0" t="n">
        <v>1.21985714</v>
      </c>
      <c r="D539" s="221" t="n">
        <v>2.1</v>
      </c>
      <c r="E539" s="221" t="n">
        <f aca="false">TRUNC((C539*D539),2)</f>
        <v>2.56</v>
      </c>
    </row>
    <row r="540" customFormat="false" ht="14.4" hidden="false" customHeight="false" outlineLevel="0" collapsed="false">
      <c r="A540" s="223" t="s">
        <v>512</v>
      </c>
      <c r="B540" s="0" t="s">
        <v>493</v>
      </c>
      <c r="C540" s="0" t="n">
        <v>0.1433</v>
      </c>
      <c r="D540" s="221" t="n">
        <v>1.87</v>
      </c>
      <c r="E540" s="221" t="n">
        <f aca="false">TRUNC((C540*D540),2)</f>
        <v>0.26</v>
      </c>
    </row>
    <row r="541" customFormat="false" ht="14.4" hidden="false" customHeight="false" outlineLevel="0" collapsed="false">
      <c r="A541" s="223" t="s">
        <v>513</v>
      </c>
      <c r="B541" s="0" t="s">
        <v>493</v>
      </c>
      <c r="C541" s="0" t="n">
        <v>0.1433</v>
      </c>
      <c r="D541" s="221" t="n">
        <v>0.71</v>
      </c>
      <c r="E541" s="221" t="n">
        <f aca="false">TRUNC((C541*D541),2)</f>
        <v>0.1</v>
      </c>
    </row>
    <row r="542" customFormat="false" ht="14.4" hidden="false" customHeight="false" outlineLevel="0" collapsed="false">
      <c r="A542" s="223" t="s">
        <v>514</v>
      </c>
      <c r="B542" s="0" t="s">
        <v>493</v>
      </c>
      <c r="C542" s="0" t="n">
        <v>0.1433</v>
      </c>
      <c r="D542" s="221" t="n">
        <v>0.34</v>
      </c>
      <c r="E542" s="221" t="n">
        <f aca="false">TRUNC((C542*D542),2)</f>
        <v>0.04</v>
      </c>
    </row>
    <row r="543" customFormat="false" ht="14.4" hidden="false" customHeight="false" outlineLevel="0" collapsed="false">
      <c r="A543" s="223" t="s">
        <v>515</v>
      </c>
      <c r="B543" s="0" t="s">
        <v>493</v>
      </c>
      <c r="C543" s="0" t="n">
        <v>0.1433</v>
      </c>
      <c r="D543" s="221" t="n">
        <v>0.05</v>
      </c>
      <c r="E543" s="221" t="n">
        <f aca="false">TRUNC((C543*D543),2)</f>
        <v>0</v>
      </c>
    </row>
    <row r="544" customFormat="false" ht="14.4" hidden="false" customHeight="false" outlineLevel="0" collapsed="false">
      <c r="A544" s="223" t="s">
        <v>458</v>
      </c>
      <c r="B544" s="0" t="s">
        <v>459</v>
      </c>
      <c r="C544" s="0" t="n">
        <v>0.00037922</v>
      </c>
      <c r="D544" s="221" t="n">
        <v>29.55</v>
      </c>
      <c r="E544" s="221" t="n">
        <f aca="false">TRUNC((C544*D544),2)</f>
        <v>0.01</v>
      </c>
    </row>
    <row r="545" customFormat="false" ht="14.4" hidden="false" customHeight="false" outlineLevel="0" collapsed="false">
      <c r="A545" s="223" t="s">
        <v>460</v>
      </c>
      <c r="B545" s="0" t="s">
        <v>459</v>
      </c>
      <c r="C545" s="0" t="n">
        <v>0.00017774</v>
      </c>
      <c r="D545" s="221" t="n">
        <v>169.15</v>
      </c>
      <c r="E545" s="221" t="n">
        <f aca="false">TRUNC((C545*D545),2)</f>
        <v>0.03</v>
      </c>
    </row>
    <row r="546" customFormat="false" ht="14.4" hidden="false" customHeight="false" outlineLevel="0" collapsed="false">
      <c r="A546" s="223" t="s">
        <v>461</v>
      </c>
      <c r="B546" s="0" t="s">
        <v>459</v>
      </c>
      <c r="C546" s="0" t="n">
        <v>0.01597612</v>
      </c>
      <c r="D546" s="221" t="n">
        <v>1.11</v>
      </c>
      <c r="E546" s="221" t="n">
        <f aca="false">TRUNC((C546*D546),2)</f>
        <v>0.01</v>
      </c>
    </row>
    <row r="547" customFormat="false" ht="28.8" hidden="false" customHeight="false" outlineLevel="0" collapsed="false">
      <c r="A547" s="223" t="s">
        <v>462</v>
      </c>
      <c r="B547" s="0" t="s">
        <v>459</v>
      </c>
      <c r="C547" s="0" t="n">
        <v>0.00015405</v>
      </c>
      <c r="D547" s="221" t="n">
        <v>133.08</v>
      </c>
      <c r="E547" s="221" t="n">
        <f aca="false">TRUNC((C547*D547),2)</f>
        <v>0.02</v>
      </c>
    </row>
    <row r="548" customFormat="false" ht="28.8" hidden="false" customHeight="false" outlineLevel="0" collapsed="false">
      <c r="A548" s="223" t="s">
        <v>463</v>
      </c>
      <c r="B548" s="0" t="s">
        <v>459</v>
      </c>
      <c r="C548" s="0" t="n">
        <v>0.00010318</v>
      </c>
      <c r="D548" s="221" t="n">
        <v>116.91</v>
      </c>
      <c r="E548" s="221" t="n">
        <f aca="false">TRUNC((C548*D548),2)</f>
        <v>0.01</v>
      </c>
    </row>
    <row r="549" customFormat="false" ht="28.8" hidden="false" customHeight="false" outlineLevel="0" collapsed="false">
      <c r="A549" s="223" t="s">
        <v>516</v>
      </c>
      <c r="B549" s="0" t="s">
        <v>459</v>
      </c>
      <c r="C549" s="0" t="n">
        <v>6.32E-006</v>
      </c>
      <c r="D549" s="221" t="n">
        <v>597.97</v>
      </c>
      <c r="E549" s="221" t="n">
        <f aca="false">TRUNC((C549*D549),2)</f>
        <v>0</v>
      </c>
    </row>
    <row r="550" customFormat="false" ht="14.4" hidden="false" customHeight="false" outlineLevel="0" collapsed="false">
      <c r="A550" s="223" t="s">
        <v>517</v>
      </c>
      <c r="B550" s="0" t="s">
        <v>459</v>
      </c>
      <c r="C550" s="0" t="n">
        <v>3.881E-005</v>
      </c>
      <c r="D550" s="221" t="n">
        <v>135.18</v>
      </c>
      <c r="E550" s="221" t="n">
        <f aca="false">TRUNC((C550*D550),2)</f>
        <v>0</v>
      </c>
    </row>
    <row r="551" customFormat="false" ht="14.4" hidden="false" customHeight="false" outlineLevel="0" collapsed="false">
      <c r="A551" s="223" t="s">
        <v>518</v>
      </c>
      <c r="B551" s="0" t="s">
        <v>459</v>
      </c>
      <c r="C551" s="0" t="n">
        <v>2.948E-005</v>
      </c>
      <c r="D551" s="221" t="n">
        <v>203.68</v>
      </c>
      <c r="E551" s="221" t="n">
        <f aca="false">TRUNC((C551*D551),2)</f>
        <v>0</v>
      </c>
    </row>
    <row r="552" customFormat="false" ht="14.4" hidden="false" customHeight="false" outlineLevel="0" collapsed="false">
      <c r="A552" s="223" t="s">
        <v>519</v>
      </c>
      <c r="B552" s="0" t="s">
        <v>459</v>
      </c>
      <c r="C552" s="0" t="n">
        <v>6.32E-006</v>
      </c>
      <c r="D552" s="221" t="n">
        <v>576.84</v>
      </c>
      <c r="E552" s="221" t="n">
        <f aca="false">TRUNC((C552*D552),2)</f>
        <v>0</v>
      </c>
    </row>
    <row r="553" customFormat="false" ht="14.4" hidden="false" customHeight="false" outlineLevel="0" collapsed="false">
      <c r="A553" s="223" t="s">
        <v>520</v>
      </c>
      <c r="B553" s="0" t="s">
        <v>459</v>
      </c>
      <c r="C553" s="0" t="n">
        <v>7.77E-006</v>
      </c>
      <c r="D553" s="221" t="n">
        <v>281.79</v>
      </c>
      <c r="E553" s="221" t="n">
        <f aca="false">TRUNC((C553*D553),2)</f>
        <v>0</v>
      </c>
    </row>
    <row r="554" customFormat="false" ht="14.4" hidden="false" customHeight="false" outlineLevel="0" collapsed="false">
      <c r="A554" s="223" t="s">
        <v>521</v>
      </c>
      <c r="B554" s="0" t="s">
        <v>459</v>
      </c>
      <c r="C554" s="0" t="n">
        <v>0.00039121</v>
      </c>
      <c r="D554" s="221" t="n">
        <v>7.88</v>
      </c>
      <c r="E554" s="221" t="n">
        <f aca="false">TRUNC((C554*D554),2)</f>
        <v>0</v>
      </c>
    </row>
    <row r="555" customFormat="false" ht="14.4" hidden="false" customHeight="false" outlineLevel="0" collapsed="false">
      <c r="A555" s="223" t="s">
        <v>522</v>
      </c>
      <c r="B555" s="0" t="s">
        <v>459</v>
      </c>
      <c r="C555" s="0" t="n">
        <v>0.00021659</v>
      </c>
      <c r="D555" s="221" t="n">
        <v>10.71</v>
      </c>
      <c r="E555" s="221" t="n">
        <f aca="false">TRUNC((C555*D555),2)</f>
        <v>0</v>
      </c>
    </row>
    <row r="556" customFormat="false" ht="14.4" hidden="false" customHeight="false" outlineLevel="0" collapsed="false">
      <c r="A556" s="223" t="s">
        <v>523</v>
      </c>
      <c r="B556" s="0" t="s">
        <v>459</v>
      </c>
      <c r="C556" s="0" t="n">
        <v>0.00021659</v>
      </c>
      <c r="D556" s="221" t="n">
        <v>23.75</v>
      </c>
      <c r="E556" s="221" t="n">
        <f aca="false">TRUNC((C556*D556),2)</f>
        <v>0</v>
      </c>
    </row>
    <row r="557" customFormat="false" ht="14.4" hidden="false" customHeight="false" outlineLevel="0" collapsed="false">
      <c r="A557" s="223" t="s">
        <v>453</v>
      </c>
      <c r="B557" s="0" t="s">
        <v>398</v>
      </c>
      <c r="C557" s="0" t="s">
        <v>398</v>
      </c>
      <c r="D557" s="221" t="s">
        <v>398</v>
      </c>
      <c r="E557" s="221" t="n">
        <f aca="false">SUM(E532:E556)</f>
        <v>3.17</v>
      </c>
    </row>
    <row r="558" customFormat="false" ht="14.4" hidden="false" customHeight="false" outlineLevel="0" collapsed="false">
      <c r="A558" s="0"/>
      <c r="C558" s="0"/>
      <c r="D558" s="0"/>
      <c r="E558" s="0"/>
    </row>
    <row r="559" customFormat="false" ht="14.4" hidden="false" customHeight="false" outlineLevel="0" collapsed="false">
      <c r="A559" s="223" t="s">
        <v>466</v>
      </c>
      <c r="B559" s="0" t="s">
        <v>398</v>
      </c>
      <c r="C559" s="0" t="s">
        <v>398</v>
      </c>
      <c r="D559" s="221" t="s">
        <v>398</v>
      </c>
      <c r="E559" s="221" t="n">
        <f aca="false">E524+E529+E557</f>
        <v>4.88</v>
      </c>
    </row>
    <row r="560" customFormat="false" ht="14.4" hidden="false" customHeight="false" outlineLevel="0" collapsed="false">
      <c r="A560" s="0"/>
      <c r="C560" s="0"/>
      <c r="D560" s="0"/>
      <c r="E560" s="0"/>
    </row>
    <row r="561" customFormat="false" ht="14.4" hidden="false" customHeight="false" outlineLevel="0" collapsed="false">
      <c r="A561" s="0"/>
      <c r="C561" s="0"/>
      <c r="D561" s="0"/>
      <c r="E561" s="0"/>
    </row>
    <row r="562" customFormat="false" ht="14.4" hidden="false" customHeight="false" outlineLevel="0" collapsed="false">
      <c r="A562" s="0"/>
      <c r="C562" s="0"/>
      <c r="D562" s="0"/>
      <c r="E562" s="0"/>
    </row>
    <row r="563" customFormat="false" ht="14.4" hidden="false" customHeight="false" outlineLevel="0" collapsed="false">
      <c r="A563" s="223" t="s">
        <v>474</v>
      </c>
      <c r="B563" s="224" t="s">
        <v>587</v>
      </c>
      <c r="C563" s="0" t="s">
        <v>588</v>
      </c>
      <c r="D563" s="0"/>
      <c r="E563" s="0"/>
    </row>
    <row r="564" customFormat="false" ht="28.8" hidden="false" customHeight="false" outlineLevel="0" collapsed="false">
      <c r="A564" s="223" t="s">
        <v>589</v>
      </c>
      <c r="C564" s="0"/>
      <c r="D564" s="0"/>
      <c r="E564" s="0"/>
    </row>
    <row r="565" customFormat="false" ht="14.4" hidden="false" customHeight="false" outlineLevel="0" collapsed="false">
      <c r="A565" s="223" t="s">
        <v>529</v>
      </c>
      <c r="C565" s="0"/>
      <c r="D565" s="0"/>
      <c r="E565" s="0"/>
    </row>
    <row r="566" customFormat="false" ht="14.4" hidden="false" customHeight="false" outlineLevel="0" collapsed="false">
      <c r="A566" s="0"/>
      <c r="C566" s="0"/>
      <c r="D566" s="0"/>
      <c r="E566" s="0"/>
    </row>
    <row r="567" customFormat="false" ht="14.4" hidden="false" customHeight="false" outlineLevel="0" collapsed="false">
      <c r="A567" s="223" t="s">
        <v>489</v>
      </c>
      <c r="B567" s="0" t="s">
        <v>447</v>
      </c>
      <c r="C567" s="0" t="s">
        <v>448</v>
      </c>
      <c r="D567" s="221" t="s">
        <v>449</v>
      </c>
      <c r="E567" s="221" t="s">
        <v>450</v>
      </c>
    </row>
    <row r="568" customFormat="false" ht="28.8" hidden="false" customHeight="false" outlineLevel="0" collapsed="false">
      <c r="A568" s="223" t="s">
        <v>590</v>
      </c>
      <c r="B568" s="0" t="s">
        <v>452</v>
      </c>
      <c r="C568" s="0" t="n">
        <v>1</v>
      </c>
      <c r="D568" s="221" t="n">
        <v>405.79</v>
      </c>
      <c r="E568" s="221" t="n">
        <f aca="false">TRUNC((C568*D568),2)</f>
        <v>405.79</v>
      </c>
    </row>
    <row r="569" customFormat="false" ht="14.4" hidden="false" customHeight="false" outlineLevel="0" collapsed="false">
      <c r="A569" s="223" t="s">
        <v>453</v>
      </c>
      <c r="B569" s="0" t="s">
        <v>398</v>
      </c>
      <c r="C569" s="0" t="s">
        <v>398</v>
      </c>
      <c r="D569" s="221" t="s">
        <v>398</v>
      </c>
      <c r="E569" s="221" t="n">
        <f aca="false">SUM(E568:E568)</f>
        <v>405.79</v>
      </c>
    </row>
    <row r="570" customFormat="false" ht="14.4" hidden="false" customHeight="false" outlineLevel="0" collapsed="false">
      <c r="A570" s="0"/>
      <c r="C570" s="0"/>
      <c r="D570" s="0"/>
      <c r="E570" s="0"/>
    </row>
    <row r="571" customFormat="false" ht="14.4" hidden="false" customHeight="false" outlineLevel="0" collapsed="false">
      <c r="A571" s="223" t="s">
        <v>466</v>
      </c>
      <c r="B571" s="0" t="s">
        <v>398</v>
      </c>
      <c r="C571" s="0" t="s">
        <v>398</v>
      </c>
      <c r="D571" s="221" t="s">
        <v>398</v>
      </c>
      <c r="E571" s="221" t="n">
        <f aca="false">E569</f>
        <v>405.79</v>
      </c>
    </row>
    <row r="572" customFormat="false" ht="14.4" hidden="false" customHeight="false" outlineLevel="0" collapsed="false">
      <c r="A572" s="0"/>
      <c r="C572" s="0"/>
      <c r="D572" s="0"/>
      <c r="E572" s="0"/>
    </row>
    <row r="573" customFormat="false" ht="14.4" hidden="false" customHeight="false" outlineLevel="0" collapsed="false">
      <c r="A573" s="0"/>
      <c r="C573" s="0"/>
      <c r="D573" s="0"/>
      <c r="E573" s="0"/>
    </row>
    <row r="574" customFormat="false" ht="14.4" hidden="false" customHeight="false" outlineLevel="0" collapsed="false">
      <c r="A574" s="0"/>
      <c r="C574" s="0"/>
      <c r="D574" s="0"/>
      <c r="E574" s="0"/>
    </row>
    <row r="575" customFormat="false" ht="14.4" hidden="false" customHeight="false" outlineLevel="0" collapsed="false">
      <c r="A575" s="223" t="s">
        <v>474</v>
      </c>
      <c r="B575" s="224" t="s">
        <v>591</v>
      </c>
      <c r="C575" s="0" t="s">
        <v>592</v>
      </c>
      <c r="D575" s="0"/>
      <c r="E575" s="0"/>
    </row>
    <row r="576" customFormat="false" ht="28.8" hidden="false" customHeight="false" outlineLevel="0" collapsed="false">
      <c r="A576" s="223" t="s">
        <v>593</v>
      </c>
      <c r="C576" s="0"/>
      <c r="D576" s="0"/>
      <c r="E576" s="0"/>
    </row>
    <row r="577" customFormat="false" ht="14.4" hidden="false" customHeight="false" outlineLevel="0" collapsed="false">
      <c r="A577" s="223" t="s">
        <v>488</v>
      </c>
      <c r="C577" s="0"/>
      <c r="D577" s="0"/>
      <c r="E577" s="0"/>
    </row>
    <row r="578" customFormat="false" ht="14.4" hidden="false" customHeight="false" outlineLevel="0" collapsed="false">
      <c r="A578" s="0"/>
      <c r="C578" s="0"/>
      <c r="D578" s="0"/>
      <c r="E578" s="0"/>
    </row>
    <row r="579" customFormat="false" ht="14.4" hidden="false" customHeight="false" outlineLevel="0" collapsed="false">
      <c r="A579" s="223" t="s">
        <v>489</v>
      </c>
      <c r="B579" s="0" t="s">
        <v>447</v>
      </c>
      <c r="C579" s="0" t="s">
        <v>448</v>
      </c>
      <c r="D579" s="221" t="s">
        <v>449</v>
      </c>
      <c r="E579" s="221" t="s">
        <v>450</v>
      </c>
    </row>
    <row r="580" customFormat="false" ht="28.8" hidden="false" customHeight="false" outlineLevel="0" collapsed="false">
      <c r="A580" s="223" t="s">
        <v>491</v>
      </c>
      <c r="B580" s="0" t="s">
        <v>459</v>
      </c>
      <c r="C580" s="0" t="n">
        <v>1.625E-005</v>
      </c>
      <c r="D580" s="221" t="n">
        <v>580</v>
      </c>
      <c r="E580" s="221" t="n">
        <f aca="false">TRUNC((C580*D580),2)</f>
        <v>0</v>
      </c>
    </row>
    <row r="581" customFormat="false" ht="14.4" hidden="false" customHeight="false" outlineLevel="0" collapsed="false">
      <c r="A581" s="223" t="s">
        <v>453</v>
      </c>
      <c r="B581" s="0" t="s">
        <v>398</v>
      </c>
      <c r="C581" s="0" t="s">
        <v>398</v>
      </c>
      <c r="D581" s="221" t="s">
        <v>398</v>
      </c>
      <c r="E581" s="221" t="n">
        <f aca="false">SUM(E580:E580)</f>
        <v>0</v>
      </c>
    </row>
    <row r="582" customFormat="false" ht="14.4" hidden="false" customHeight="false" outlineLevel="0" collapsed="false">
      <c r="A582" s="0"/>
      <c r="C582" s="0"/>
      <c r="D582" s="0"/>
      <c r="E582" s="0"/>
    </row>
    <row r="583" customFormat="false" ht="14.4" hidden="false" customHeight="false" outlineLevel="0" collapsed="false">
      <c r="A583" s="223" t="s">
        <v>446</v>
      </c>
      <c r="B583" s="0" t="s">
        <v>447</v>
      </c>
      <c r="C583" s="0" t="s">
        <v>448</v>
      </c>
      <c r="D583" s="221" t="s">
        <v>449</v>
      </c>
      <c r="E583" s="221" t="s">
        <v>450</v>
      </c>
    </row>
    <row r="584" customFormat="false" ht="14.4" hidden="false" customHeight="false" outlineLevel="0" collapsed="false">
      <c r="A584" s="223" t="s">
        <v>594</v>
      </c>
      <c r="B584" s="0" t="s">
        <v>493</v>
      </c>
      <c r="C584" s="0" t="n">
        <v>0.060714</v>
      </c>
      <c r="D584" s="221" t="n">
        <v>17.7</v>
      </c>
      <c r="E584" s="221" t="n">
        <f aca="false">TRUNC((C584*D584),2)</f>
        <v>1.07</v>
      </c>
    </row>
    <row r="585" customFormat="false" ht="14.4" hidden="false" customHeight="false" outlineLevel="0" collapsed="false">
      <c r="A585" s="223" t="s">
        <v>494</v>
      </c>
      <c r="B585" s="0" t="s">
        <v>493</v>
      </c>
      <c r="C585" s="0" t="n">
        <v>0.183078</v>
      </c>
      <c r="D585" s="221" t="n">
        <v>8.14</v>
      </c>
      <c r="E585" s="221" t="n">
        <f aca="false">TRUNC((C585*D585),2)</f>
        <v>1.49</v>
      </c>
    </row>
    <row r="586" customFormat="false" ht="14.4" hidden="false" customHeight="false" outlineLevel="0" collapsed="false">
      <c r="A586" s="223" t="s">
        <v>453</v>
      </c>
      <c r="B586" s="0" t="s">
        <v>398</v>
      </c>
      <c r="C586" s="0" t="s">
        <v>398</v>
      </c>
      <c r="D586" s="221" t="s">
        <v>398</v>
      </c>
      <c r="E586" s="221" t="n">
        <f aca="false">SUM(E584:E585)</f>
        <v>2.56</v>
      </c>
    </row>
    <row r="587" customFormat="false" ht="14.4" hidden="false" customHeight="false" outlineLevel="0" collapsed="false">
      <c r="A587" s="0"/>
      <c r="C587" s="0"/>
      <c r="D587" s="0"/>
      <c r="E587" s="0"/>
    </row>
    <row r="588" customFormat="false" ht="14.4" hidden="false" customHeight="false" outlineLevel="0" collapsed="false">
      <c r="A588" s="223" t="s">
        <v>454</v>
      </c>
      <c r="B588" s="0" t="s">
        <v>447</v>
      </c>
      <c r="C588" s="0" t="s">
        <v>448</v>
      </c>
      <c r="D588" s="221" t="s">
        <v>449</v>
      </c>
      <c r="E588" s="221" t="s">
        <v>450</v>
      </c>
    </row>
    <row r="589" customFormat="false" ht="14.4" hidden="false" customHeight="false" outlineLevel="0" collapsed="false">
      <c r="A589" s="223" t="s">
        <v>498</v>
      </c>
      <c r="B589" s="0" t="s">
        <v>459</v>
      </c>
      <c r="C589" s="0" t="n">
        <v>0.00192413</v>
      </c>
      <c r="D589" s="221" t="n">
        <v>9.79</v>
      </c>
      <c r="E589" s="221" t="n">
        <f aca="false">TRUNC((C589*D589),2)</f>
        <v>0.01</v>
      </c>
    </row>
    <row r="590" customFormat="false" ht="14.4" hidden="false" customHeight="false" outlineLevel="0" collapsed="false">
      <c r="A590" s="223" t="s">
        <v>455</v>
      </c>
      <c r="B590" s="0" t="s">
        <v>456</v>
      </c>
      <c r="C590" s="0" t="n">
        <v>0.00038424</v>
      </c>
      <c r="D590" s="221" t="n">
        <v>47.76</v>
      </c>
      <c r="E590" s="221" t="n">
        <f aca="false">TRUNC((C590*D590),2)</f>
        <v>0.01</v>
      </c>
    </row>
    <row r="591" customFormat="false" ht="14.4" hidden="false" customHeight="false" outlineLevel="0" collapsed="false">
      <c r="A591" s="223" t="s">
        <v>499</v>
      </c>
      <c r="B591" s="0" t="s">
        <v>459</v>
      </c>
      <c r="C591" s="0" t="n">
        <v>0.00015951</v>
      </c>
      <c r="D591" s="221" t="n">
        <v>109.4</v>
      </c>
      <c r="E591" s="221" t="n">
        <f aca="false">TRUNC((C591*D591),2)</f>
        <v>0.01</v>
      </c>
    </row>
    <row r="592" customFormat="false" ht="14.4" hidden="false" customHeight="false" outlineLevel="0" collapsed="false">
      <c r="A592" s="223" t="s">
        <v>502</v>
      </c>
      <c r="B592" s="0" t="s">
        <v>459</v>
      </c>
      <c r="C592" s="0" t="n">
        <v>0.00217659</v>
      </c>
      <c r="D592" s="221" t="n">
        <v>6.04</v>
      </c>
      <c r="E592" s="221" t="n">
        <f aca="false">TRUNC((C592*D592),2)</f>
        <v>0.01</v>
      </c>
    </row>
    <row r="593" customFormat="false" ht="14.4" hidden="false" customHeight="false" outlineLevel="0" collapsed="false">
      <c r="A593" s="223" t="s">
        <v>457</v>
      </c>
      <c r="B593" s="0" t="s">
        <v>456</v>
      </c>
      <c r="C593" s="0" t="n">
        <v>0.00329631</v>
      </c>
      <c r="D593" s="221" t="n">
        <v>8.95</v>
      </c>
      <c r="E593" s="221" t="n">
        <f aca="false">TRUNC((C593*D593),2)</f>
        <v>0.02</v>
      </c>
    </row>
    <row r="594" customFormat="false" ht="28.8" hidden="false" customHeight="false" outlineLevel="0" collapsed="false">
      <c r="A594" s="223" t="s">
        <v>595</v>
      </c>
      <c r="B594" s="0" t="s">
        <v>497</v>
      </c>
      <c r="C594" s="0" t="n">
        <v>0.00083</v>
      </c>
      <c r="D594" s="221" t="n">
        <v>789</v>
      </c>
      <c r="E594" s="221" t="n">
        <f aca="false">TRUNC((C594*D594),2)</f>
        <v>0.65</v>
      </c>
    </row>
    <row r="595" customFormat="false" ht="14.4" hidden="false" customHeight="false" outlineLevel="0" collapsed="false">
      <c r="A595" s="223" t="s">
        <v>509</v>
      </c>
      <c r="B595" s="0" t="s">
        <v>501</v>
      </c>
      <c r="C595" s="0" t="n">
        <v>0.26206273</v>
      </c>
      <c r="D595" s="221" t="n">
        <v>8.29</v>
      </c>
      <c r="E595" s="221" t="n">
        <f aca="false">TRUNC((C595*D595),2)</f>
        <v>2.17</v>
      </c>
    </row>
    <row r="596" customFormat="false" ht="14.4" hidden="false" customHeight="false" outlineLevel="0" collapsed="false">
      <c r="A596" s="223" t="s">
        <v>510</v>
      </c>
      <c r="B596" s="0" t="s">
        <v>511</v>
      </c>
      <c r="C596" s="0" t="n">
        <v>0.00036276</v>
      </c>
      <c r="D596" s="221" t="n">
        <v>14.25</v>
      </c>
      <c r="E596" s="221" t="n">
        <f aca="false">TRUNC((C596*D596),2)</f>
        <v>0</v>
      </c>
    </row>
    <row r="597" customFormat="false" ht="14.4" hidden="false" customHeight="false" outlineLevel="0" collapsed="false">
      <c r="A597" s="223" t="s">
        <v>512</v>
      </c>
      <c r="B597" s="0" t="s">
        <v>493</v>
      </c>
      <c r="C597" s="0" t="n">
        <v>0.24</v>
      </c>
      <c r="D597" s="221" t="n">
        <v>1.87</v>
      </c>
      <c r="E597" s="221" t="n">
        <f aca="false">TRUNC((C597*D597),2)</f>
        <v>0.44</v>
      </c>
    </row>
    <row r="598" customFormat="false" ht="14.4" hidden="false" customHeight="false" outlineLevel="0" collapsed="false">
      <c r="A598" s="223" t="s">
        <v>513</v>
      </c>
      <c r="B598" s="0" t="s">
        <v>493</v>
      </c>
      <c r="C598" s="0" t="n">
        <v>0.24</v>
      </c>
      <c r="D598" s="221" t="n">
        <v>0.71</v>
      </c>
      <c r="E598" s="221" t="n">
        <f aca="false">TRUNC((C598*D598),2)</f>
        <v>0.17</v>
      </c>
    </row>
    <row r="599" customFormat="false" ht="14.4" hidden="false" customHeight="false" outlineLevel="0" collapsed="false">
      <c r="A599" s="223" t="s">
        <v>514</v>
      </c>
      <c r="B599" s="0" t="s">
        <v>493</v>
      </c>
      <c r="C599" s="0" t="n">
        <v>0.24</v>
      </c>
      <c r="D599" s="221" t="n">
        <v>0.34</v>
      </c>
      <c r="E599" s="221" t="n">
        <f aca="false">TRUNC((C599*D599),2)</f>
        <v>0.08</v>
      </c>
    </row>
    <row r="600" customFormat="false" ht="14.4" hidden="false" customHeight="false" outlineLevel="0" collapsed="false">
      <c r="A600" s="223" t="s">
        <v>515</v>
      </c>
      <c r="B600" s="0" t="s">
        <v>493</v>
      </c>
      <c r="C600" s="0" t="n">
        <v>0.24</v>
      </c>
      <c r="D600" s="221" t="n">
        <v>0.05</v>
      </c>
      <c r="E600" s="221" t="n">
        <f aca="false">TRUNC((C600*D600),2)</f>
        <v>0.01</v>
      </c>
    </row>
    <row r="601" customFormat="false" ht="14.4" hidden="false" customHeight="false" outlineLevel="0" collapsed="false">
      <c r="A601" s="223" t="s">
        <v>458</v>
      </c>
      <c r="B601" s="0" t="s">
        <v>459</v>
      </c>
      <c r="C601" s="0" t="n">
        <v>0.00063511</v>
      </c>
      <c r="D601" s="221" t="n">
        <v>29.55</v>
      </c>
      <c r="E601" s="221" t="n">
        <f aca="false">TRUNC((C601*D601),2)</f>
        <v>0.01</v>
      </c>
    </row>
    <row r="602" customFormat="false" ht="14.4" hidden="false" customHeight="false" outlineLevel="0" collapsed="false">
      <c r="A602" s="223" t="s">
        <v>460</v>
      </c>
      <c r="B602" s="0" t="s">
        <v>459</v>
      </c>
      <c r="C602" s="0" t="n">
        <v>0.00029767</v>
      </c>
      <c r="D602" s="221" t="n">
        <v>169.15</v>
      </c>
      <c r="E602" s="221" t="n">
        <f aca="false">TRUNC((C602*D602),2)</f>
        <v>0.05</v>
      </c>
    </row>
    <row r="603" customFormat="false" ht="14.4" hidden="false" customHeight="false" outlineLevel="0" collapsed="false">
      <c r="A603" s="223" t="s">
        <v>461</v>
      </c>
      <c r="B603" s="0" t="s">
        <v>459</v>
      </c>
      <c r="C603" s="0" t="n">
        <v>0.02675693</v>
      </c>
      <c r="D603" s="221" t="n">
        <v>1.11</v>
      </c>
      <c r="E603" s="221" t="n">
        <f aca="false">TRUNC((C603*D603),2)</f>
        <v>0.02</v>
      </c>
    </row>
    <row r="604" customFormat="false" ht="28.8" hidden="false" customHeight="false" outlineLevel="0" collapsed="false">
      <c r="A604" s="223" t="s">
        <v>462</v>
      </c>
      <c r="B604" s="0" t="s">
        <v>459</v>
      </c>
      <c r="C604" s="0" t="n">
        <v>0.000258</v>
      </c>
      <c r="D604" s="221" t="n">
        <v>133.08</v>
      </c>
      <c r="E604" s="221" t="n">
        <f aca="false">TRUNC((C604*D604),2)</f>
        <v>0.03</v>
      </c>
    </row>
    <row r="605" customFormat="false" ht="28.8" hidden="false" customHeight="false" outlineLevel="0" collapsed="false">
      <c r="A605" s="223" t="s">
        <v>463</v>
      </c>
      <c r="B605" s="0" t="s">
        <v>459</v>
      </c>
      <c r="C605" s="0" t="n">
        <v>0.0001728</v>
      </c>
      <c r="D605" s="221" t="n">
        <v>116.91</v>
      </c>
      <c r="E605" s="221" t="n">
        <f aca="false">TRUNC((C605*D605),2)</f>
        <v>0.02</v>
      </c>
    </row>
    <row r="606" customFormat="false" ht="28.8" hidden="false" customHeight="false" outlineLevel="0" collapsed="false">
      <c r="A606" s="223" t="s">
        <v>516</v>
      </c>
      <c r="B606" s="0" t="s">
        <v>459</v>
      </c>
      <c r="C606" s="0" t="n">
        <v>1.059E-005</v>
      </c>
      <c r="D606" s="221" t="n">
        <v>597.97</v>
      </c>
      <c r="E606" s="221" t="n">
        <f aca="false">TRUNC((C606*D606),2)</f>
        <v>0</v>
      </c>
    </row>
    <row r="607" customFormat="false" ht="14.4" hidden="false" customHeight="false" outlineLevel="0" collapsed="false">
      <c r="A607" s="223" t="s">
        <v>517</v>
      </c>
      <c r="B607" s="0" t="s">
        <v>459</v>
      </c>
      <c r="C607" s="0" t="n">
        <v>6.499E-005</v>
      </c>
      <c r="D607" s="221" t="n">
        <v>135.18</v>
      </c>
      <c r="E607" s="221" t="n">
        <f aca="false">TRUNC((C607*D607),2)</f>
        <v>0</v>
      </c>
    </row>
    <row r="608" customFormat="false" ht="14.4" hidden="false" customHeight="false" outlineLevel="0" collapsed="false">
      <c r="A608" s="223" t="s">
        <v>518</v>
      </c>
      <c r="B608" s="0" t="s">
        <v>459</v>
      </c>
      <c r="C608" s="0" t="n">
        <v>4.937E-005</v>
      </c>
      <c r="D608" s="221" t="n">
        <v>203.68</v>
      </c>
      <c r="E608" s="221" t="n">
        <f aca="false">TRUNC((C608*D608),2)</f>
        <v>0.01</v>
      </c>
    </row>
    <row r="609" customFormat="false" ht="14.4" hidden="false" customHeight="false" outlineLevel="0" collapsed="false">
      <c r="A609" s="223" t="s">
        <v>519</v>
      </c>
      <c r="B609" s="0" t="s">
        <v>459</v>
      </c>
      <c r="C609" s="0" t="n">
        <v>1.059E-005</v>
      </c>
      <c r="D609" s="221" t="n">
        <v>576.84</v>
      </c>
      <c r="E609" s="221" t="n">
        <f aca="false">TRUNC((C609*D609),2)</f>
        <v>0</v>
      </c>
    </row>
    <row r="610" customFormat="false" ht="14.4" hidden="false" customHeight="false" outlineLevel="0" collapsed="false">
      <c r="A610" s="223" t="s">
        <v>520</v>
      </c>
      <c r="B610" s="0" t="s">
        <v>459</v>
      </c>
      <c r="C610" s="0" t="n">
        <v>1.301E-005</v>
      </c>
      <c r="D610" s="221" t="n">
        <v>281.79</v>
      </c>
      <c r="E610" s="221" t="n">
        <f aca="false">TRUNC((C610*D610),2)</f>
        <v>0</v>
      </c>
    </row>
    <row r="611" customFormat="false" ht="14.4" hidden="false" customHeight="false" outlineLevel="0" collapsed="false">
      <c r="A611" s="223" t="s">
        <v>521</v>
      </c>
      <c r="B611" s="0" t="s">
        <v>459</v>
      </c>
      <c r="C611" s="0" t="n">
        <v>0.0006552</v>
      </c>
      <c r="D611" s="221" t="n">
        <v>7.88</v>
      </c>
      <c r="E611" s="221" t="n">
        <f aca="false">TRUNC((C611*D611),2)</f>
        <v>0</v>
      </c>
    </row>
    <row r="612" customFormat="false" ht="14.4" hidden="false" customHeight="false" outlineLevel="0" collapsed="false">
      <c r="A612" s="223" t="s">
        <v>522</v>
      </c>
      <c r="B612" s="0" t="s">
        <v>459</v>
      </c>
      <c r="C612" s="0" t="n">
        <v>0.00036276</v>
      </c>
      <c r="D612" s="221" t="n">
        <v>10.71</v>
      </c>
      <c r="E612" s="221" t="n">
        <f aca="false">TRUNC((C612*D612),2)</f>
        <v>0</v>
      </c>
    </row>
    <row r="613" customFormat="false" ht="14.4" hidden="false" customHeight="false" outlineLevel="0" collapsed="false">
      <c r="A613" s="223" t="s">
        <v>523</v>
      </c>
      <c r="B613" s="0" t="s">
        <v>459</v>
      </c>
      <c r="C613" s="0" t="n">
        <v>0.00036276</v>
      </c>
      <c r="D613" s="221" t="n">
        <v>23.75</v>
      </c>
      <c r="E613" s="221" t="n">
        <f aca="false">TRUNC((C613*D613),2)</f>
        <v>0</v>
      </c>
    </row>
    <row r="614" customFormat="false" ht="14.4" hidden="false" customHeight="false" outlineLevel="0" collapsed="false">
      <c r="A614" s="223" t="s">
        <v>453</v>
      </c>
      <c r="B614" s="0" t="s">
        <v>398</v>
      </c>
      <c r="C614" s="0" t="s">
        <v>398</v>
      </c>
      <c r="D614" s="221" t="s">
        <v>398</v>
      </c>
      <c r="E614" s="221" t="n">
        <f aca="false">SUM(E589:E613)</f>
        <v>3.72</v>
      </c>
    </row>
    <row r="615" customFormat="false" ht="14.4" hidden="false" customHeight="false" outlineLevel="0" collapsed="false">
      <c r="A615" s="0"/>
      <c r="C615" s="0"/>
      <c r="D615" s="0"/>
      <c r="E615" s="0"/>
    </row>
    <row r="616" customFormat="false" ht="14.4" hidden="false" customHeight="false" outlineLevel="0" collapsed="false">
      <c r="A616" s="223" t="s">
        <v>466</v>
      </c>
      <c r="B616" s="0" t="s">
        <v>398</v>
      </c>
      <c r="C616" s="0" t="s">
        <v>398</v>
      </c>
      <c r="D616" s="221" t="s">
        <v>398</v>
      </c>
      <c r="E616" s="221" t="n">
        <f aca="false">E581+E586+E614</f>
        <v>6.28</v>
      </c>
    </row>
    <row r="617" customFormat="false" ht="14.4" hidden="false" customHeight="false" outlineLevel="0" collapsed="false">
      <c r="A617" s="0"/>
      <c r="C617" s="0"/>
      <c r="D617" s="0"/>
      <c r="E617" s="0"/>
    </row>
    <row r="618" customFormat="false" ht="14.4" hidden="false" customHeight="false" outlineLevel="0" collapsed="false">
      <c r="A618" s="0"/>
      <c r="C618" s="0"/>
      <c r="D618" s="0"/>
      <c r="E618" s="0"/>
    </row>
    <row r="619" customFormat="false" ht="14.4" hidden="false" customHeight="false" outlineLevel="0" collapsed="false">
      <c r="A619" s="0"/>
      <c r="C619" s="0"/>
      <c r="D619" s="0"/>
      <c r="E619" s="0"/>
    </row>
    <row r="620" customFormat="false" ht="14.4" hidden="false" customHeight="false" outlineLevel="0" collapsed="false">
      <c r="A620" s="223" t="s">
        <v>474</v>
      </c>
      <c r="B620" s="224" t="s">
        <v>596</v>
      </c>
      <c r="C620" s="0" t="s">
        <v>597</v>
      </c>
      <c r="D620" s="0"/>
      <c r="E620" s="0"/>
    </row>
    <row r="621" customFormat="false" ht="28.8" hidden="false" customHeight="false" outlineLevel="0" collapsed="false">
      <c r="A621" s="223" t="s">
        <v>598</v>
      </c>
      <c r="C621" s="0"/>
      <c r="D621" s="0"/>
      <c r="E621" s="0"/>
    </row>
    <row r="622" customFormat="false" ht="14.4" hidden="false" customHeight="false" outlineLevel="0" collapsed="false">
      <c r="A622" s="223" t="s">
        <v>488</v>
      </c>
      <c r="C622" s="0"/>
      <c r="D622" s="0"/>
      <c r="E622" s="0"/>
    </row>
    <row r="623" customFormat="false" ht="14.4" hidden="false" customHeight="false" outlineLevel="0" collapsed="false">
      <c r="A623" s="0"/>
      <c r="C623" s="0"/>
      <c r="D623" s="0"/>
      <c r="E623" s="0"/>
    </row>
    <row r="624" customFormat="false" ht="14.4" hidden="false" customHeight="false" outlineLevel="0" collapsed="false">
      <c r="A624" s="223" t="s">
        <v>489</v>
      </c>
      <c r="B624" s="0" t="s">
        <v>447</v>
      </c>
      <c r="C624" s="0" t="s">
        <v>448</v>
      </c>
      <c r="D624" s="221" t="s">
        <v>449</v>
      </c>
      <c r="E624" s="221" t="s">
        <v>450</v>
      </c>
    </row>
    <row r="625" customFormat="false" ht="28.8" hidden="false" customHeight="false" outlineLevel="0" collapsed="false">
      <c r="A625" s="223" t="s">
        <v>491</v>
      </c>
      <c r="B625" s="0" t="s">
        <v>459</v>
      </c>
      <c r="C625" s="0" t="n">
        <v>2.031E-005</v>
      </c>
      <c r="D625" s="221" t="n">
        <v>580</v>
      </c>
      <c r="E625" s="221" t="n">
        <f aca="false">TRUNC((C625*D625),2)</f>
        <v>0.01</v>
      </c>
    </row>
    <row r="626" customFormat="false" ht="14.4" hidden="false" customHeight="false" outlineLevel="0" collapsed="false">
      <c r="A626" s="223" t="s">
        <v>453</v>
      </c>
      <c r="B626" s="0" t="s">
        <v>398</v>
      </c>
      <c r="C626" s="0" t="s">
        <v>398</v>
      </c>
      <c r="D626" s="221" t="s">
        <v>398</v>
      </c>
      <c r="E626" s="221" t="n">
        <f aca="false">SUM(E625:E625)</f>
        <v>0.01</v>
      </c>
    </row>
    <row r="627" customFormat="false" ht="14.4" hidden="false" customHeight="false" outlineLevel="0" collapsed="false">
      <c r="A627" s="0"/>
      <c r="C627" s="0"/>
      <c r="D627" s="0"/>
      <c r="E627" s="0"/>
    </row>
    <row r="628" customFormat="false" ht="14.4" hidden="false" customHeight="false" outlineLevel="0" collapsed="false">
      <c r="A628" s="223" t="s">
        <v>446</v>
      </c>
      <c r="B628" s="0" t="s">
        <v>447</v>
      </c>
      <c r="C628" s="0" t="s">
        <v>448</v>
      </c>
      <c r="D628" s="221" t="s">
        <v>449</v>
      </c>
      <c r="E628" s="221" t="s">
        <v>450</v>
      </c>
    </row>
    <row r="629" customFormat="false" ht="14.4" hidden="false" customHeight="false" outlineLevel="0" collapsed="false">
      <c r="A629" s="223" t="s">
        <v>594</v>
      </c>
      <c r="B629" s="0" t="s">
        <v>493</v>
      </c>
      <c r="C629" s="0" t="n">
        <v>0.10119</v>
      </c>
      <c r="D629" s="221" t="n">
        <v>17.7</v>
      </c>
      <c r="E629" s="221" t="n">
        <f aca="false">TRUNC((C629*D629),2)</f>
        <v>1.79</v>
      </c>
    </row>
    <row r="630" customFormat="false" ht="14.4" hidden="false" customHeight="false" outlineLevel="0" collapsed="false">
      <c r="A630" s="223" t="s">
        <v>494</v>
      </c>
      <c r="B630" s="0" t="s">
        <v>493</v>
      </c>
      <c r="C630" s="0" t="n">
        <v>0.20342</v>
      </c>
      <c r="D630" s="221" t="n">
        <v>8.14</v>
      </c>
      <c r="E630" s="221" t="n">
        <f aca="false">TRUNC((C630*D630),2)</f>
        <v>1.65</v>
      </c>
    </row>
    <row r="631" customFormat="false" ht="14.4" hidden="false" customHeight="false" outlineLevel="0" collapsed="false">
      <c r="A631" s="223" t="s">
        <v>453</v>
      </c>
      <c r="B631" s="0" t="s">
        <v>398</v>
      </c>
      <c r="C631" s="0" t="s">
        <v>398</v>
      </c>
      <c r="D631" s="221" t="s">
        <v>398</v>
      </c>
      <c r="E631" s="221" t="n">
        <f aca="false">SUM(E629:E630)</f>
        <v>3.44</v>
      </c>
    </row>
    <row r="632" customFormat="false" ht="14.4" hidden="false" customHeight="false" outlineLevel="0" collapsed="false">
      <c r="A632" s="0"/>
      <c r="C632" s="0"/>
      <c r="D632" s="0"/>
      <c r="E632" s="0"/>
    </row>
    <row r="633" customFormat="false" ht="14.4" hidden="false" customHeight="false" outlineLevel="0" collapsed="false">
      <c r="A633" s="223" t="s">
        <v>454</v>
      </c>
      <c r="B633" s="0" t="s">
        <v>447</v>
      </c>
      <c r="C633" s="0" t="s">
        <v>448</v>
      </c>
      <c r="D633" s="221" t="s">
        <v>449</v>
      </c>
      <c r="E633" s="221" t="s">
        <v>450</v>
      </c>
    </row>
    <row r="634" customFormat="false" ht="14.4" hidden="false" customHeight="false" outlineLevel="0" collapsed="false">
      <c r="A634" s="223" t="s">
        <v>498</v>
      </c>
      <c r="B634" s="0" t="s">
        <v>459</v>
      </c>
      <c r="C634" s="0" t="n">
        <v>0.00240516</v>
      </c>
      <c r="D634" s="221" t="n">
        <v>9.79</v>
      </c>
      <c r="E634" s="221" t="n">
        <f aca="false">TRUNC((C634*D634),2)</f>
        <v>0.02</v>
      </c>
    </row>
    <row r="635" customFormat="false" ht="14.4" hidden="false" customHeight="false" outlineLevel="0" collapsed="false">
      <c r="A635" s="223" t="s">
        <v>455</v>
      </c>
      <c r="B635" s="0" t="s">
        <v>456</v>
      </c>
      <c r="C635" s="0" t="n">
        <v>0.0004803</v>
      </c>
      <c r="D635" s="221" t="n">
        <v>47.76</v>
      </c>
      <c r="E635" s="221" t="n">
        <f aca="false">TRUNC((C635*D635),2)</f>
        <v>0.02</v>
      </c>
    </row>
    <row r="636" customFormat="false" ht="14.4" hidden="false" customHeight="false" outlineLevel="0" collapsed="false">
      <c r="A636" s="223" t="s">
        <v>499</v>
      </c>
      <c r="B636" s="0" t="s">
        <v>459</v>
      </c>
      <c r="C636" s="0" t="n">
        <v>0.00019938</v>
      </c>
      <c r="D636" s="221" t="n">
        <v>109.4</v>
      </c>
      <c r="E636" s="221" t="n">
        <f aca="false">TRUNC((C636*D636),2)</f>
        <v>0.02</v>
      </c>
    </row>
    <row r="637" customFormat="false" ht="14.4" hidden="false" customHeight="false" outlineLevel="0" collapsed="false">
      <c r="A637" s="223" t="s">
        <v>502</v>
      </c>
      <c r="B637" s="0" t="s">
        <v>459</v>
      </c>
      <c r="C637" s="0" t="n">
        <v>0.00272073</v>
      </c>
      <c r="D637" s="221" t="n">
        <v>6.04</v>
      </c>
      <c r="E637" s="221" t="n">
        <f aca="false">TRUNC((C637*D637),2)</f>
        <v>0.01</v>
      </c>
    </row>
    <row r="638" customFormat="false" ht="14.4" hidden="false" customHeight="false" outlineLevel="0" collapsed="false">
      <c r="A638" s="223" t="s">
        <v>457</v>
      </c>
      <c r="B638" s="0" t="s">
        <v>456</v>
      </c>
      <c r="C638" s="0" t="n">
        <v>0.00412038</v>
      </c>
      <c r="D638" s="221" t="n">
        <v>8.95</v>
      </c>
      <c r="E638" s="221" t="n">
        <f aca="false">TRUNC((C638*D638),2)</f>
        <v>0.03</v>
      </c>
    </row>
    <row r="639" customFormat="false" ht="14.4" hidden="false" customHeight="false" outlineLevel="0" collapsed="false">
      <c r="A639" s="223" t="s">
        <v>505</v>
      </c>
      <c r="B639" s="0" t="s">
        <v>504</v>
      </c>
      <c r="C639" s="0" t="n">
        <v>0.13</v>
      </c>
      <c r="D639" s="221" t="n">
        <v>3.58</v>
      </c>
      <c r="E639" s="221" t="n">
        <f aca="false">TRUNC((C639*D639),2)</f>
        <v>0.46</v>
      </c>
    </row>
    <row r="640" customFormat="false" ht="14.4" hidden="false" customHeight="false" outlineLevel="0" collapsed="false">
      <c r="A640" s="223" t="s">
        <v>509</v>
      </c>
      <c r="B640" s="0" t="s">
        <v>501</v>
      </c>
      <c r="C640" s="0" t="n">
        <v>0.028</v>
      </c>
      <c r="D640" s="221" t="n">
        <v>8.29</v>
      </c>
      <c r="E640" s="221" t="n">
        <f aca="false">TRUNC((C640*D640),2)</f>
        <v>0.23</v>
      </c>
    </row>
    <row r="641" customFormat="false" ht="14.4" hidden="false" customHeight="false" outlineLevel="0" collapsed="false">
      <c r="A641" s="223" t="s">
        <v>510</v>
      </c>
      <c r="B641" s="0" t="s">
        <v>511</v>
      </c>
      <c r="C641" s="0" t="n">
        <v>0.00045345</v>
      </c>
      <c r="D641" s="221" t="n">
        <v>14.25</v>
      </c>
      <c r="E641" s="221" t="n">
        <f aca="false">TRUNC((C641*D641),2)</f>
        <v>0</v>
      </c>
    </row>
    <row r="642" customFormat="false" ht="28.8" hidden="false" customHeight="false" outlineLevel="0" collapsed="false">
      <c r="A642" s="223" t="s">
        <v>599</v>
      </c>
      <c r="B642" s="0" t="s">
        <v>504</v>
      </c>
      <c r="C642" s="0" t="n">
        <v>0.083</v>
      </c>
      <c r="D642" s="221" t="n">
        <v>12.73</v>
      </c>
      <c r="E642" s="221" t="n">
        <f aca="false">TRUNC((C642*D642),2)</f>
        <v>1.05</v>
      </c>
    </row>
    <row r="643" customFormat="false" ht="14.4" hidden="false" customHeight="false" outlineLevel="0" collapsed="false">
      <c r="A643" s="223" t="s">
        <v>512</v>
      </c>
      <c r="B643" s="0" t="s">
        <v>493</v>
      </c>
      <c r="C643" s="0" t="n">
        <v>0.33743316</v>
      </c>
      <c r="D643" s="221" t="n">
        <v>1.87</v>
      </c>
      <c r="E643" s="221" t="n">
        <f aca="false">TRUNC((C643*D643),2)</f>
        <v>0.63</v>
      </c>
    </row>
    <row r="644" customFormat="false" ht="14.4" hidden="false" customHeight="false" outlineLevel="0" collapsed="false">
      <c r="A644" s="223" t="s">
        <v>513</v>
      </c>
      <c r="B644" s="0" t="s">
        <v>493</v>
      </c>
      <c r="C644" s="0" t="n">
        <v>0.3</v>
      </c>
      <c r="D644" s="221" t="n">
        <v>0.71</v>
      </c>
      <c r="E644" s="221" t="n">
        <f aca="false">TRUNC((C644*D644),2)</f>
        <v>0.21</v>
      </c>
    </row>
    <row r="645" customFormat="false" ht="14.4" hidden="false" customHeight="false" outlineLevel="0" collapsed="false">
      <c r="A645" s="223" t="s">
        <v>514</v>
      </c>
      <c r="B645" s="0" t="s">
        <v>493</v>
      </c>
      <c r="C645" s="0" t="n">
        <v>0.3</v>
      </c>
      <c r="D645" s="221" t="n">
        <v>0.34</v>
      </c>
      <c r="E645" s="221" t="n">
        <f aca="false">TRUNC((C645*D645),2)</f>
        <v>0.1</v>
      </c>
    </row>
    <row r="646" customFormat="false" ht="14.4" hidden="false" customHeight="false" outlineLevel="0" collapsed="false">
      <c r="A646" s="223" t="s">
        <v>515</v>
      </c>
      <c r="B646" s="0" t="s">
        <v>493</v>
      </c>
      <c r="C646" s="0" t="n">
        <v>0.3</v>
      </c>
      <c r="D646" s="221" t="n">
        <v>0.05</v>
      </c>
      <c r="E646" s="221" t="n">
        <f aca="false">TRUNC((C646*D646),2)</f>
        <v>0.01</v>
      </c>
    </row>
    <row r="647" customFormat="false" ht="14.4" hidden="false" customHeight="false" outlineLevel="0" collapsed="false">
      <c r="A647" s="223" t="s">
        <v>458</v>
      </c>
      <c r="B647" s="0" t="s">
        <v>459</v>
      </c>
      <c r="C647" s="0" t="n">
        <v>0.00079389</v>
      </c>
      <c r="D647" s="221" t="n">
        <v>29.55</v>
      </c>
      <c r="E647" s="221" t="n">
        <f aca="false">TRUNC((C647*D647),2)</f>
        <v>0.02</v>
      </c>
    </row>
    <row r="648" customFormat="false" ht="14.4" hidden="false" customHeight="false" outlineLevel="0" collapsed="false">
      <c r="A648" s="223" t="s">
        <v>460</v>
      </c>
      <c r="B648" s="0" t="s">
        <v>459</v>
      </c>
      <c r="C648" s="0" t="n">
        <v>0.00037209</v>
      </c>
      <c r="D648" s="221" t="n">
        <v>169.15</v>
      </c>
      <c r="E648" s="221" t="n">
        <f aca="false">TRUNC((C648*D648),2)</f>
        <v>0.06</v>
      </c>
    </row>
    <row r="649" customFormat="false" ht="14.4" hidden="false" customHeight="false" outlineLevel="0" collapsed="false">
      <c r="A649" s="223" t="s">
        <v>461</v>
      </c>
      <c r="B649" s="0" t="s">
        <v>459</v>
      </c>
      <c r="C649" s="0" t="n">
        <v>0.03344616</v>
      </c>
      <c r="D649" s="221" t="n">
        <v>1.11</v>
      </c>
      <c r="E649" s="221" t="n">
        <f aca="false">TRUNC((C649*D649),2)</f>
        <v>0.03</v>
      </c>
    </row>
    <row r="650" customFormat="false" ht="28.8" hidden="false" customHeight="false" outlineLevel="0" collapsed="false">
      <c r="A650" s="223" t="s">
        <v>462</v>
      </c>
      <c r="B650" s="0" t="s">
        <v>459</v>
      </c>
      <c r="C650" s="0" t="n">
        <v>0.0003225</v>
      </c>
      <c r="D650" s="221" t="n">
        <v>133.08</v>
      </c>
      <c r="E650" s="221" t="n">
        <f aca="false">TRUNC((C650*D650),2)</f>
        <v>0.04</v>
      </c>
    </row>
    <row r="651" customFormat="false" ht="28.8" hidden="false" customHeight="false" outlineLevel="0" collapsed="false">
      <c r="A651" s="223" t="s">
        <v>463</v>
      </c>
      <c r="B651" s="0" t="s">
        <v>459</v>
      </c>
      <c r="C651" s="0" t="n">
        <v>0.000216</v>
      </c>
      <c r="D651" s="221" t="n">
        <v>116.91</v>
      </c>
      <c r="E651" s="221" t="n">
        <f aca="false">TRUNC((C651*D651),2)</f>
        <v>0.02</v>
      </c>
    </row>
    <row r="652" customFormat="false" ht="28.8" hidden="false" customHeight="false" outlineLevel="0" collapsed="false">
      <c r="A652" s="223" t="s">
        <v>516</v>
      </c>
      <c r="B652" s="0" t="s">
        <v>459</v>
      </c>
      <c r="C652" s="0" t="n">
        <v>1.323E-005</v>
      </c>
      <c r="D652" s="221" t="n">
        <v>597.97</v>
      </c>
      <c r="E652" s="221" t="n">
        <f aca="false">TRUNC((C652*D652),2)</f>
        <v>0</v>
      </c>
    </row>
    <row r="653" customFormat="false" ht="14.4" hidden="false" customHeight="false" outlineLevel="0" collapsed="false">
      <c r="A653" s="223" t="s">
        <v>517</v>
      </c>
      <c r="B653" s="0" t="s">
        <v>459</v>
      </c>
      <c r="C653" s="0" t="n">
        <v>8.124E-005</v>
      </c>
      <c r="D653" s="221" t="n">
        <v>135.18</v>
      </c>
      <c r="E653" s="221" t="n">
        <f aca="false">TRUNC((C653*D653),2)</f>
        <v>0.01</v>
      </c>
    </row>
    <row r="654" customFormat="false" ht="14.4" hidden="false" customHeight="false" outlineLevel="0" collapsed="false">
      <c r="A654" s="223" t="s">
        <v>518</v>
      </c>
      <c r="B654" s="0" t="s">
        <v>459</v>
      </c>
      <c r="C654" s="0" t="n">
        <v>6.171E-005</v>
      </c>
      <c r="D654" s="221" t="n">
        <v>203.68</v>
      </c>
      <c r="E654" s="221" t="n">
        <f aca="false">TRUNC((C654*D654),2)</f>
        <v>0.01</v>
      </c>
    </row>
    <row r="655" customFormat="false" ht="14.4" hidden="false" customHeight="false" outlineLevel="0" collapsed="false">
      <c r="A655" s="223" t="s">
        <v>519</v>
      </c>
      <c r="B655" s="0" t="s">
        <v>459</v>
      </c>
      <c r="C655" s="0" t="n">
        <v>1.323E-005</v>
      </c>
      <c r="D655" s="221" t="n">
        <v>576.84</v>
      </c>
      <c r="E655" s="221" t="n">
        <f aca="false">TRUNC((C655*D655),2)</f>
        <v>0</v>
      </c>
    </row>
    <row r="656" customFormat="false" ht="14.4" hidden="false" customHeight="false" outlineLevel="0" collapsed="false">
      <c r="A656" s="223" t="s">
        <v>520</v>
      </c>
      <c r="B656" s="0" t="s">
        <v>459</v>
      </c>
      <c r="C656" s="0" t="n">
        <v>1.626E-005</v>
      </c>
      <c r="D656" s="221" t="n">
        <v>281.79</v>
      </c>
      <c r="E656" s="221" t="n">
        <f aca="false">TRUNC((C656*D656),2)</f>
        <v>0</v>
      </c>
    </row>
    <row r="657" customFormat="false" ht="14.4" hidden="false" customHeight="false" outlineLevel="0" collapsed="false">
      <c r="A657" s="223" t="s">
        <v>521</v>
      </c>
      <c r="B657" s="0" t="s">
        <v>459</v>
      </c>
      <c r="C657" s="0" t="n">
        <v>0.000819</v>
      </c>
      <c r="D657" s="221" t="n">
        <v>7.88</v>
      </c>
      <c r="E657" s="221" t="n">
        <f aca="false">TRUNC((C657*D657),2)</f>
        <v>0</v>
      </c>
    </row>
    <row r="658" customFormat="false" ht="14.4" hidden="false" customHeight="false" outlineLevel="0" collapsed="false">
      <c r="A658" s="223" t="s">
        <v>522</v>
      </c>
      <c r="B658" s="0" t="s">
        <v>459</v>
      </c>
      <c r="C658" s="0" t="n">
        <v>0.00045345</v>
      </c>
      <c r="D658" s="221" t="n">
        <v>10.71</v>
      </c>
      <c r="E658" s="221" t="n">
        <f aca="false">TRUNC((C658*D658),2)</f>
        <v>0</v>
      </c>
    </row>
    <row r="659" customFormat="false" ht="14.4" hidden="false" customHeight="false" outlineLevel="0" collapsed="false">
      <c r="A659" s="223" t="s">
        <v>523</v>
      </c>
      <c r="B659" s="0" t="s">
        <v>459</v>
      </c>
      <c r="C659" s="0" t="n">
        <v>0.00045345</v>
      </c>
      <c r="D659" s="221" t="n">
        <v>23.75</v>
      </c>
      <c r="E659" s="221" t="n">
        <f aca="false">TRUNC((C659*D659),2)</f>
        <v>0.01</v>
      </c>
    </row>
    <row r="660" customFormat="false" ht="14.4" hidden="false" customHeight="false" outlineLevel="0" collapsed="false">
      <c r="A660" s="223" t="s">
        <v>453</v>
      </c>
      <c r="B660" s="0" t="s">
        <v>398</v>
      </c>
      <c r="C660" s="0" t="s">
        <v>398</v>
      </c>
      <c r="D660" s="221" t="s">
        <v>398</v>
      </c>
      <c r="E660" s="221" t="n">
        <f aca="false">SUM(E634:E659)</f>
        <v>2.99</v>
      </c>
    </row>
    <row r="661" customFormat="false" ht="14.4" hidden="false" customHeight="false" outlineLevel="0" collapsed="false">
      <c r="A661" s="0"/>
      <c r="C661" s="0"/>
      <c r="D661" s="0"/>
      <c r="E661" s="0"/>
    </row>
    <row r="662" customFormat="false" ht="14.4" hidden="false" customHeight="false" outlineLevel="0" collapsed="false">
      <c r="A662" s="223" t="s">
        <v>466</v>
      </c>
      <c r="B662" s="0" t="s">
        <v>398</v>
      </c>
      <c r="C662" s="0" t="s">
        <v>398</v>
      </c>
      <c r="D662" s="221" t="s">
        <v>398</v>
      </c>
      <c r="E662" s="221" t="n">
        <f aca="false">E626+E631+E660</f>
        <v>6.44</v>
      </c>
    </row>
    <row r="663" customFormat="false" ht="14.4" hidden="false" customHeight="false" outlineLevel="0" collapsed="false">
      <c r="A663" s="0"/>
      <c r="C663" s="0"/>
      <c r="D663" s="0"/>
      <c r="E663" s="0"/>
    </row>
    <row r="664" customFormat="false" ht="14.4" hidden="false" customHeight="false" outlineLevel="0" collapsed="false">
      <c r="A664" s="0"/>
      <c r="C664" s="0"/>
      <c r="D664" s="0"/>
      <c r="E664" s="0"/>
    </row>
    <row r="665" customFormat="false" ht="14.4" hidden="false" customHeight="false" outlineLevel="0" collapsed="false">
      <c r="A665" s="0"/>
      <c r="C665" s="0"/>
      <c r="D665" s="0"/>
      <c r="E665" s="0"/>
    </row>
    <row r="666" customFormat="false" ht="14.4" hidden="false" customHeight="false" outlineLevel="0" collapsed="false">
      <c r="A666" s="223" t="s">
        <v>600</v>
      </c>
      <c r="B666" s="224" t="s">
        <v>601</v>
      </c>
      <c r="C666" s="0" t="s">
        <v>602</v>
      </c>
      <c r="D666" s="0"/>
      <c r="E666" s="0"/>
    </row>
    <row r="667" customFormat="false" ht="14.4" hidden="false" customHeight="false" outlineLevel="0" collapsed="false">
      <c r="A667" s="223" t="s">
        <v>603</v>
      </c>
      <c r="C667" s="0"/>
      <c r="D667" s="0"/>
      <c r="E667" s="0"/>
    </row>
    <row r="668" customFormat="false" ht="14.4" hidden="false" customHeight="false" outlineLevel="0" collapsed="false">
      <c r="A668" s="223" t="s">
        <v>604</v>
      </c>
      <c r="C668" s="0"/>
      <c r="D668" s="0"/>
      <c r="E668" s="0"/>
    </row>
    <row r="669" customFormat="false" ht="14.4" hidden="false" customHeight="false" outlineLevel="0" collapsed="false">
      <c r="A669" s="0"/>
      <c r="C669" s="0"/>
      <c r="D669" s="0"/>
      <c r="E669" s="0"/>
    </row>
    <row r="670" customFormat="false" ht="14.4" hidden="false" customHeight="false" outlineLevel="0" collapsed="false">
      <c r="A670" s="223" t="s">
        <v>489</v>
      </c>
      <c r="B670" s="0" t="s">
        <v>447</v>
      </c>
      <c r="C670" s="0" t="s">
        <v>448</v>
      </c>
      <c r="D670" s="221" t="s">
        <v>449</v>
      </c>
      <c r="E670" s="221" t="s">
        <v>450</v>
      </c>
    </row>
    <row r="671" customFormat="false" ht="28.8" hidden="false" customHeight="false" outlineLevel="0" collapsed="false">
      <c r="A671" s="223" t="s">
        <v>491</v>
      </c>
      <c r="B671" s="0" t="s">
        <v>459</v>
      </c>
      <c r="C671" s="0" t="n">
        <v>0.00017262</v>
      </c>
      <c r="D671" s="221" t="n">
        <v>580</v>
      </c>
      <c r="E671" s="221" t="n">
        <f aca="false">TRUNC((C671*D671),2)</f>
        <v>0.1</v>
      </c>
    </row>
    <row r="672" customFormat="false" ht="14.4" hidden="false" customHeight="false" outlineLevel="0" collapsed="false">
      <c r="A672" s="223" t="s">
        <v>453</v>
      </c>
      <c r="B672" s="0" t="s">
        <v>398</v>
      </c>
      <c r="C672" s="0" t="s">
        <v>398</v>
      </c>
      <c r="D672" s="221" t="s">
        <v>398</v>
      </c>
      <c r="E672" s="221" t="n">
        <f aca="false">SUM(E671:E671)</f>
        <v>0.1</v>
      </c>
    </row>
    <row r="673" customFormat="false" ht="14.4" hidden="false" customHeight="false" outlineLevel="0" collapsed="false">
      <c r="A673" s="0"/>
      <c r="C673" s="0"/>
      <c r="D673" s="0"/>
      <c r="E673" s="0"/>
    </row>
    <row r="674" customFormat="false" ht="14.4" hidden="false" customHeight="false" outlineLevel="0" collapsed="false">
      <c r="A674" s="223" t="s">
        <v>446</v>
      </c>
      <c r="B674" s="0" t="s">
        <v>447</v>
      </c>
      <c r="C674" s="0" t="s">
        <v>448</v>
      </c>
      <c r="D674" s="221" t="s">
        <v>449</v>
      </c>
      <c r="E674" s="221" t="s">
        <v>450</v>
      </c>
    </row>
    <row r="675" customFormat="false" ht="14.4" hidden="false" customHeight="false" outlineLevel="0" collapsed="false">
      <c r="A675" s="223" t="s">
        <v>531</v>
      </c>
      <c r="B675" s="0" t="s">
        <v>493</v>
      </c>
      <c r="C675" s="0" t="n">
        <v>0.2288475</v>
      </c>
      <c r="D675" s="221" t="n">
        <v>13.3</v>
      </c>
      <c r="E675" s="221" t="n">
        <f aca="false">TRUNC((C675*D675),2)</f>
        <v>3.04</v>
      </c>
    </row>
    <row r="676" customFormat="false" ht="14.4" hidden="false" customHeight="false" outlineLevel="0" collapsed="false">
      <c r="A676" s="223" t="s">
        <v>494</v>
      </c>
      <c r="B676" s="0" t="s">
        <v>493</v>
      </c>
      <c r="C676" s="0" t="n">
        <v>2.36455408</v>
      </c>
      <c r="D676" s="221" t="n">
        <v>8.14</v>
      </c>
      <c r="E676" s="221" t="n">
        <f aca="false">TRUNC((C676*D676),2)</f>
        <v>19.24</v>
      </c>
    </row>
    <row r="677" customFormat="false" ht="14.4" hidden="false" customHeight="false" outlineLevel="0" collapsed="false">
      <c r="A677" s="223" t="s">
        <v>453</v>
      </c>
      <c r="B677" s="0" t="s">
        <v>398</v>
      </c>
      <c r="C677" s="0" t="s">
        <v>398</v>
      </c>
      <c r="D677" s="221" t="s">
        <v>398</v>
      </c>
      <c r="E677" s="221" t="n">
        <f aca="false">SUM(E675:E676)</f>
        <v>22.28</v>
      </c>
    </row>
    <row r="678" customFormat="false" ht="14.4" hidden="false" customHeight="false" outlineLevel="0" collapsed="false">
      <c r="A678" s="0"/>
      <c r="C678" s="0"/>
      <c r="D678" s="0"/>
      <c r="E678" s="0"/>
    </row>
    <row r="679" customFormat="false" ht="14.4" hidden="false" customHeight="false" outlineLevel="0" collapsed="false">
      <c r="A679" s="223" t="s">
        <v>454</v>
      </c>
      <c r="B679" s="0" t="s">
        <v>447</v>
      </c>
      <c r="C679" s="0" t="s">
        <v>448</v>
      </c>
      <c r="D679" s="221" t="s">
        <v>449</v>
      </c>
      <c r="E679" s="221" t="s">
        <v>450</v>
      </c>
    </row>
    <row r="680" customFormat="false" ht="14.4" hidden="false" customHeight="false" outlineLevel="0" collapsed="false">
      <c r="A680" s="223" t="s">
        <v>498</v>
      </c>
      <c r="B680" s="0" t="s">
        <v>459</v>
      </c>
      <c r="C680" s="0" t="n">
        <v>0.02044226</v>
      </c>
      <c r="D680" s="221" t="n">
        <v>9.79</v>
      </c>
      <c r="E680" s="221" t="n">
        <f aca="false">TRUNC((C680*D680),2)</f>
        <v>0.2</v>
      </c>
    </row>
    <row r="681" customFormat="false" ht="14.4" hidden="false" customHeight="false" outlineLevel="0" collapsed="false">
      <c r="A681" s="223" t="s">
        <v>455</v>
      </c>
      <c r="B681" s="0" t="s">
        <v>456</v>
      </c>
      <c r="C681" s="0" t="n">
        <v>0.00408223</v>
      </c>
      <c r="D681" s="221" t="n">
        <v>47.76</v>
      </c>
      <c r="E681" s="221" t="n">
        <f aca="false">TRUNC((C681*D681),2)</f>
        <v>0.19</v>
      </c>
    </row>
    <row r="682" customFormat="false" ht="14.4" hidden="false" customHeight="false" outlineLevel="0" collapsed="false">
      <c r="A682" s="223" t="s">
        <v>499</v>
      </c>
      <c r="B682" s="0" t="s">
        <v>459</v>
      </c>
      <c r="C682" s="0" t="n">
        <v>0.0016946</v>
      </c>
      <c r="D682" s="221" t="n">
        <v>109.4</v>
      </c>
      <c r="E682" s="221" t="n">
        <f aca="false">TRUNC((C682*D682),2)</f>
        <v>0.18</v>
      </c>
    </row>
    <row r="683" customFormat="false" ht="14.4" hidden="false" customHeight="false" outlineLevel="0" collapsed="false">
      <c r="A683" s="223" t="s">
        <v>502</v>
      </c>
      <c r="B683" s="0" t="s">
        <v>459</v>
      </c>
      <c r="C683" s="0" t="n">
        <v>0.02312439</v>
      </c>
      <c r="D683" s="221" t="n">
        <v>6.04</v>
      </c>
      <c r="E683" s="221" t="n">
        <f aca="false">TRUNC((C683*D683),2)</f>
        <v>0.13</v>
      </c>
    </row>
    <row r="684" customFormat="false" ht="14.4" hidden="false" customHeight="false" outlineLevel="0" collapsed="false">
      <c r="A684" s="223" t="s">
        <v>457</v>
      </c>
      <c r="B684" s="0" t="s">
        <v>456</v>
      </c>
      <c r="C684" s="0" t="n">
        <v>0.03502049</v>
      </c>
      <c r="D684" s="221" t="n">
        <v>8.95</v>
      </c>
      <c r="E684" s="221" t="n">
        <f aca="false">TRUNC((C684*D684),2)</f>
        <v>0.31</v>
      </c>
    </row>
    <row r="685" customFormat="false" ht="14.4" hidden="false" customHeight="false" outlineLevel="0" collapsed="false">
      <c r="A685" s="223" t="s">
        <v>510</v>
      </c>
      <c r="B685" s="0" t="s">
        <v>511</v>
      </c>
      <c r="C685" s="0" t="n">
        <v>0.00385403</v>
      </c>
      <c r="D685" s="221" t="n">
        <v>14.25</v>
      </c>
      <c r="E685" s="221" t="n">
        <f aca="false">TRUNC((C685*D685),2)</f>
        <v>0.05</v>
      </c>
    </row>
    <row r="686" customFormat="false" ht="14.4" hidden="false" customHeight="false" outlineLevel="0" collapsed="false">
      <c r="A686" s="223" t="s">
        <v>512</v>
      </c>
      <c r="B686" s="0" t="s">
        <v>493</v>
      </c>
      <c r="C686" s="0" t="n">
        <v>2.45889091</v>
      </c>
      <c r="D686" s="221" t="n">
        <v>1.87</v>
      </c>
      <c r="E686" s="221" t="n">
        <f aca="false">TRUNC((C686*D686),2)</f>
        <v>4.59</v>
      </c>
    </row>
    <row r="687" customFormat="false" ht="14.4" hidden="false" customHeight="false" outlineLevel="0" collapsed="false">
      <c r="A687" s="223" t="s">
        <v>513</v>
      </c>
      <c r="B687" s="0" t="s">
        <v>493</v>
      </c>
      <c r="C687" s="0" t="n">
        <v>2.5498</v>
      </c>
      <c r="D687" s="221" t="n">
        <v>0.71</v>
      </c>
      <c r="E687" s="221" t="n">
        <f aca="false">TRUNC((C687*D687),2)</f>
        <v>1.81</v>
      </c>
    </row>
    <row r="688" customFormat="false" ht="14.4" hidden="false" customHeight="false" outlineLevel="0" collapsed="false">
      <c r="A688" s="223" t="s">
        <v>514</v>
      </c>
      <c r="B688" s="0" t="s">
        <v>493</v>
      </c>
      <c r="C688" s="0" t="n">
        <v>2.5498</v>
      </c>
      <c r="D688" s="221" t="n">
        <v>0.34</v>
      </c>
      <c r="E688" s="221" t="n">
        <f aca="false">TRUNC((C688*D688),2)</f>
        <v>0.86</v>
      </c>
    </row>
    <row r="689" customFormat="false" ht="14.4" hidden="false" customHeight="false" outlineLevel="0" collapsed="false">
      <c r="A689" s="223" t="s">
        <v>515</v>
      </c>
      <c r="B689" s="0" t="s">
        <v>493</v>
      </c>
      <c r="C689" s="0" t="n">
        <v>2.5498</v>
      </c>
      <c r="D689" s="221" t="n">
        <v>0.05</v>
      </c>
      <c r="E689" s="221" t="n">
        <f aca="false">TRUNC((C689*D689),2)</f>
        <v>0.12</v>
      </c>
    </row>
    <row r="690" customFormat="false" ht="14.4" hidden="false" customHeight="false" outlineLevel="0" collapsed="false">
      <c r="A690" s="223" t="s">
        <v>458</v>
      </c>
      <c r="B690" s="0" t="s">
        <v>459</v>
      </c>
      <c r="C690" s="0" t="n">
        <v>0.00674754</v>
      </c>
      <c r="D690" s="221" t="n">
        <v>29.55</v>
      </c>
      <c r="E690" s="221" t="n">
        <f aca="false">TRUNC((C690*D690),2)</f>
        <v>0.19</v>
      </c>
    </row>
    <row r="691" customFormat="false" ht="14.4" hidden="false" customHeight="false" outlineLevel="0" collapsed="false">
      <c r="A691" s="223" t="s">
        <v>460</v>
      </c>
      <c r="B691" s="0" t="s">
        <v>459</v>
      </c>
      <c r="C691" s="0" t="n">
        <v>0.00316252</v>
      </c>
      <c r="D691" s="221" t="n">
        <v>169.15</v>
      </c>
      <c r="E691" s="221" t="n">
        <f aca="false">TRUNC((C691*D691),2)</f>
        <v>0.53</v>
      </c>
    </row>
    <row r="692" customFormat="false" ht="14.4" hidden="false" customHeight="false" outlineLevel="0" collapsed="false">
      <c r="A692" s="223" t="s">
        <v>461</v>
      </c>
      <c r="B692" s="0" t="s">
        <v>459</v>
      </c>
      <c r="C692" s="0" t="n">
        <v>0.28427006</v>
      </c>
      <c r="D692" s="221" t="n">
        <v>1.11</v>
      </c>
      <c r="E692" s="221" t="n">
        <f aca="false">TRUNC((C692*D692),2)</f>
        <v>0.31</v>
      </c>
    </row>
    <row r="693" customFormat="false" ht="28.8" hidden="false" customHeight="false" outlineLevel="0" collapsed="false">
      <c r="A693" s="223" t="s">
        <v>462</v>
      </c>
      <c r="B693" s="0" t="s">
        <v>459</v>
      </c>
      <c r="C693" s="0" t="n">
        <v>0.00274104</v>
      </c>
      <c r="D693" s="221" t="n">
        <v>133.08</v>
      </c>
      <c r="E693" s="221" t="n">
        <f aca="false">TRUNC((C693*D693),2)</f>
        <v>0.36</v>
      </c>
    </row>
    <row r="694" customFormat="false" ht="28.8" hidden="false" customHeight="false" outlineLevel="0" collapsed="false">
      <c r="A694" s="223" t="s">
        <v>463</v>
      </c>
      <c r="B694" s="0" t="s">
        <v>459</v>
      </c>
      <c r="C694" s="0" t="n">
        <v>0.00183586</v>
      </c>
      <c r="D694" s="221" t="n">
        <v>116.91</v>
      </c>
      <c r="E694" s="221" t="n">
        <f aca="false">TRUNC((C694*D694),2)</f>
        <v>0.21</v>
      </c>
    </row>
    <row r="695" customFormat="false" ht="28.8" hidden="false" customHeight="false" outlineLevel="0" collapsed="false">
      <c r="A695" s="223" t="s">
        <v>516</v>
      </c>
      <c r="B695" s="0" t="s">
        <v>459</v>
      </c>
      <c r="C695" s="0" t="n">
        <v>0.00011244</v>
      </c>
      <c r="D695" s="221" t="n">
        <v>597.97</v>
      </c>
      <c r="E695" s="221" t="n">
        <f aca="false">TRUNC((C695*D695),2)</f>
        <v>0.06</v>
      </c>
    </row>
    <row r="696" customFormat="false" ht="14.4" hidden="false" customHeight="false" outlineLevel="0" collapsed="false">
      <c r="A696" s="223" t="s">
        <v>517</v>
      </c>
      <c r="B696" s="0" t="s">
        <v>459</v>
      </c>
      <c r="C696" s="0" t="n">
        <v>0.00069049</v>
      </c>
      <c r="D696" s="221" t="n">
        <v>135.18</v>
      </c>
      <c r="E696" s="221" t="n">
        <f aca="false">TRUNC((C696*D696),2)</f>
        <v>0.09</v>
      </c>
    </row>
    <row r="697" customFormat="false" ht="14.4" hidden="false" customHeight="false" outlineLevel="0" collapsed="false">
      <c r="A697" s="223" t="s">
        <v>518</v>
      </c>
      <c r="B697" s="0" t="s">
        <v>459</v>
      </c>
      <c r="C697" s="0" t="n">
        <v>0.00052449</v>
      </c>
      <c r="D697" s="221" t="n">
        <v>203.68</v>
      </c>
      <c r="E697" s="221" t="n">
        <f aca="false">TRUNC((C697*D697),2)</f>
        <v>0.1</v>
      </c>
    </row>
    <row r="698" customFormat="false" ht="14.4" hidden="false" customHeight="false" outlineLevel="0" collapsed="false">
      <c r="A698" s="223" t="s">
        <v>519</v>
      </c>
      <c r="B698" s="0" t="s">
        <v>459</v>
      </c>
      <c r="C698" s="0" t="n">
        <v>0.00011244</v>
      </c>
      <c r="D698" s="221" t="n">
        <v>576.84</v>
      </c>
      <c r="E698" s="221" t="n">
        <f aca="false">TRUNC((C698*D698),2)</f>
        <v>0.06</v>
      </c>
    </row>
    <row r="699" customFormat="false" ht="14.4" hidden="false" customHeight="false" outlineLevel="0" collapsed="false">
      <c r="A699" s="223" t="s">
        <v>520</v>
      </c>
      <c r="B699" s="0" t="s">
        <v>459</v>
      </c>
      <c r="C699" s="0" t="n">
        <v>0.0001382</v>
      </c>
      <c r="D699" s="221" t="n">
        <v>281.79</v>
      </c>
      <c r="E699" s="221" t="n">
        <f aca="false">TRUNC((C699*D699),2)</f>
        <v>0.03</v>
      </c>
    </row>
    <row r="700" customFormat="false" ht="14.4" hidden="false" customHeight="false" outlineLevel="0" collapsed="false">
      <c r="A700" s="223" t="s">
        <v>521</v>
      </c>
      <c r="B700" s="0" t="s">
        <v>459</v>
      </c>
      <c r="C700" s="0" t="n">
        <v>0.00696095</v>
      </c>
      <c r="D700" s="221" t="n">
        <v>7.88</v>
      </c>
      <c r="E700" s="221" t="n">
        <f aca="false">TRUNC((C700*D700),2)</f>
        <v>0.05</v>
      </c>
    </row>
    <row r="701" customFormat="false" ht="14.4" hidden="false" customHeight="false" outlineLevel="0" collapsed="false">
      <c r="A701" s="223" t="s">
        <v>522</v>
      </c>
      <c r="B701" s="0" t="s">
        <v>459</v>
      </c>
      <c r="C701" s="0" t="n">
        <v>0.00385403</v>
      </c>
      <c r="D701" s="221" t="n">
        <v>10.71</v>
      </c>
      <c r="E701" s="221" t="n">
        <f aca="false">TRUNC((C701*D701),2)</f>
        <v>0.04</v>
      </c>
    </row>
    <row r="702" customFormat="false" ht="14.4" hidden="false" customHeight="false" outlineLevel="0" collapsed="false">
      <c r="A702" s="223" t="s">
        <v>523</v>
      </c>
      <c r="B702" s="0" t="s">
        <v>459</v>
      </c>
      <c r="C702" s="0" t="n">
        <v>0.00385403</v>
      </c>
      <c r="D702" s="221" t="n">
        <v>23.75</v>
      </c>
      <c r="E702" s="221" t="n">
        <f aca="false">TRUNC((C702*D702),2)</f>
        <v>0.09</v>
      </c>
    </row>
    <row r="703" customFormat="false" ht="14.4" hidden="false" customHeight="false" outlineLevel="0" collapsed="false">
      <c r="A703" s="223" t="s">
        <v>453</v>
      </c>
      <c r="B703" s="0" t="s">
        <v>398</v>
      </c>
      <c r="C703" s="0" t="s">
        <v>398</v>
      </c>
      <c r="D703" s="221" t="s">
        <v>398</v>
      </c>
      <c r="E703" s="221" t="n">
        <f aca="false">SUM(E680:E702)</f>
        <v>10.56</v>
      </c>
    </row>
    <row r="704" customFormat="false" ht="14.4" hidden="false" customHeight="false" outlineLevel="0" collapsed="false">
      <c r="A704" s="0"/>
      <c r="C704" s="0"/>
      <c r="D704" s="0"/>
      <c r="E704" s="0"/>
    </row>
    <row r="705" customFormat="false" ht="14.4" hidden="false" customHeight="false" outlineLevel="0" collapsed="false">
      <c r="A705" s="223" t="s">
        <v>466</v>
      </c>
      <c r="B705" s="0" t="s">
        <v>398</v>
      </c>
      <c r="C705" s="0" t="s">
        <v>398</v>
      </c>
      <c r="D705" s="221" t="s">
        <v>398</v>
      </c>
      <c r="E705" s="221" t="n">
        <f aca="false">E672+E677+E703</f>
        <v>32.94</v>
      </c>
    </row>
    <row r="706" customFormat="false" ht="14.4" hidden="false" customHeight="false" outlineLevel="0" collapsed="false">
      <c r="A706" s="0"/>
      <c r="C706" s="0"/>
      <c r="D706" s="0"/>
      <c r="E706" s="0"/>
    </row>
    <row r="707" customFormat="false" ht="14.4" hidden="false" customHeight="false" outlineLevel="0" collapsed="false">
      <c r="A707" s="0"/>
      <c r="C707" s="0"/>
      <c r="D707" s="0"/>
      <c r="E707" s="0"/>
    </row>
    <row r="708" customFormat="false" ht="14.4" hidden="false" customHeight="false" outlineLevel="0" collapsed="false">
      <c r="A708" s="0"/>
      <c r="C708" s="0"/>
      <c r="D708" s="0"/>
      <c r="E708" s="0"/>
    </row>
    <row r="709" customFormat="false" ht="14.4" hidden="false" customHeight="false" outlineLevel="0" collapsed="false">
      <c r="A709" s="223" t="s">
        <v>605</v>
      </c>
      <c r="B709" s="224" t="s">
        <v>606</v>
      </c>
      <c r="C709" s="0" t="s">
        <v>607</v>
      </c>
      <c r="D709" s="0"/>
      <c r="E709" s="0"/>
    </row>
    <row r="710" customFormat="false" ht="14.4" hidden="false" customHeight="false" outlineLevel="0" collapsed="false">
      <c r="A710" s="223" t="s">
        <v>608</v>
      </c>
      <c r="C710" s="0"/>
      <c r="D710" s="0"/>
      <c r="E710" s="0"/>
    </row>
    <row r="711" customFormat="false" ht="14.4" hidden="false" customHeight="false" outlineLevel="0" collapsed="false">
      <c r="A711" s="223" t="s">
        <v>488</v>
      </c>
      <c r="C711" s="0"/>
      <c r="D711" s="0"/>
      <c r="E711" s="0"/>
    </row>
    <row r="712" customFormat="false" ht="14.4" hidden="false" customHeight="false" outlineLevel="0" collapsed="false">
      <c r="A712" s="0"/>
      <c r="C712" s="0"/>
      <c r="D712" s="0"/>
      <c r="E712" s="0"/>
    </row>
    <row r="713" customFormat="false" ht="14.4" hidden="false" customHeight="false" outlineLevel="0" collapsed="false">
      <c r="A713" s="223" t="s">
        <v>489</v>
      </c>
      <c r="B713" s="0" t="s">
        <v>447</v>
      </c>
      <c r="C713" s="0" t="s">
        <v>448</v>
      </c>
      <c r="D713" s="221" t="s">
        <v>449</v>
      </c>
      <c r="E713" s="221" t="s">
        <v>450</v>
      </c>
    </row>
    <row r="714" customFormat="false" ht="28.8" hidden="false" customHeight="false" outlineLevel="0" collapsed="false">
      <c r="A714" s="223" t="s">
        <v>491</v>
      </c>
      <c r="B714" s="0" t="s">
        <v>459</v>
      </c>
      <c r="C714" s="0" t="n">
        <v>2.979E-005</v>
      </c>
      <c r="D714" s="221" t="n">
        <v>580</v>
      </c>
      <c r="E714" s="221" t="n">
        <f aca="false">TRUNC((C714*D714),2)</f>
        <v>0.01</v>
      </c>
    </row>
    <row r="715" customFormat="false" ht="14.4" hidden="false" customHeight="false" outlineLevel="0" collapsed="false">
      <c r="A715" s="223" t="s">
        <v>453</v>
      </c>
      <c r="B715" s="0" t="s">
        <v>398</v>
      </c>
      <c r="C715" s="0" t="s">
        <v>398</v>
      </c>
      <c r="D715" s="221" t="s">
        <v>398</v>
      </c>
      <c r="E715" s="221" t="n">
        <f aca="false">SUM(E714:E714)</f>
        <v>0.01</v>
      </c>
    </row>
    <row r="716" customFormat="false" ht="14.4" hidden="false" customHeight="false" outlineLevel="0" collapsed="false">
      <c r="A716" s="0"/>
      <c r="C716" s="0"/>
      <c r="D716" s="0"/>
      <c r="E716" s="0"/>
    </row>
    <row r="717" customFormat="false" ht="14.4" hidden="false" customHeight="false" outlineLevel="0" collapsed="false">
      <c r="A717" s="223" t="s">
        <v>446</v>
      </c>
      <c r="B717" s="0" t="s">
        <v>447</v>
      </c>
      <c r="C717" s="0" t="s">
        <v>448</v>
      </c>
      <c r="D717" s="221" t="s">
        <v>449</v>
      </c>
      <c r="E717" s="221" t="s">
        <v>450</v>
      </c>
    </row>
    <row r="718" customFormat="false" ht="14.4" hidden="false" customHeight="false" outlineLevel="0" collapsed="false">
      <c r="A718" s="223" t="s">
        <v>531</v>
      </c>
      <c r="B718" s="0" t="s">
        <v>493</v>
      </c>
      <c r="C718" s="0" t="n">
        <v>0.040684</v>
      </c>
      <c r="D718" s="221" t="n">
        <v>13.3</v>
      </c>
      <c r="E718" s="221" t="n">
        <f aca="false">TRUNC((C718*D718),2)</f>
        <v>0.54</v>
      </c>
    </row>
    <row r="719" customFormat="false" ht="14.4" hidden="false" customHeight="false" outlineLevel="0" collapsed="false">
      <c r="A719" s="223" t="s">
        <v>494</v>
      </c>
      <c r="B719" s="0" t="s">
        <v>493</v>
      </c>
      <c r="C719" s="0" t="n">
        <v>0.40684</v>
      </c>
      <c r="D719" s="221" t="n">
        <v>8.14</v>
      </c>
      <c r="E719" s="221" t="n">
        <f aca="false">TRUNC((C719*D719),2)</f>
        <v>3.31</v>
      </c>
    </row>
    <row r="720" customFormat="false" ht="14.4" hidden="false" customHeight="false" outlineLevel="0" collapsed="false">
      <c r="A720" s="223" t="s">
        <v>453</v>
      </c>
      <c r="B720" s="0" t="s">
        <v>398</v>
      </c>
      <c r="C720" s="0" t="s">
        <v>398</v>
      </c>
      <c r="D720" s="221" t="s">
        <v>398</v>
      </c>
      <c r="E720" s="221" t="n">
        <f aca="false">SUM(E718:E719)</f>
        <v>3.85</v>
      </c>
    </row>
    <row r="721" customFormat="false" ht="14.4" hidden="false" customHeight="false" outlineLevel="0" collapsed="false">
      <c r="A721" s="0"/>
      <c r="C721" s="0"/>
      <c r="D721" s="0"/>
      <c r="E721" s="0"/>
    </row>
    <row r="722" customFormat="false" ht="14.4" hidden="false" customHeight="false" outlineLevel="0" collapsed="false">
      <c r="A722" s="223" t="s">
        <v>454</v>
      </c>
      <c r="B722" s="0" t="s">
        <v>447</v>
      </c>
      <c r="C722" s="0" t="s">
        <v>448</v>
      </c>
      <c r="D722" s="221" t="s">
        <v>449</v>
      </c>
      <c r="E722" s="221" t="s">
        <v>450</v>
      </c>
    </row>
    <row r="723" customFormat="false" ht="14.4" hidden="false" customHeight="false" outlineLevel="0" collapsed="false">
      <c r="A723" s="223" t="s">
        <v>498</v>
      </c>
      <c r="B723" s="0" t="s">
        <v>459</v>
      </c>
      <c r="C723" s="0" t="n">
        <v>0.00352757</v>
      </c>
      <c r="D723" s="221" t="n">
        <v>9.79</v>
      </c>
      <c r="E723" s="221" t="n">
        <f aca="false">TRUNC((C723*D723),2)</f>
        <v>0.03</v>
      </c>
    </row>
    <row r="724" customFormat="false" ht="14.4" hidden="false" customHeight="false" outlineLevel="0" collapsed="false">
      <c r="A724" s="223" t="s">
        <v>455</v>
      </c>
      <c r="B724" s="0" t="s">
        <v>456</v>
      </c>
      <c r="C724" s="0" t="n">
        <v>0.00070444</v>
      </c>
      <c r="D724" s="221" t="n">
        <v>47.76</v>
      </c>
      <c r="E724" s="221" t="n">
        <f aca="false">TRUNC((C724*D724),2)</f>
        <v>0.03</v>
      </c>
    </row>
    <row r="725" customFormat="false" ht="14.4" hidden="false" customHeight="false" outlineLevel="0" collapsed="false">
      <c r="A725" s="223" t="s">
        <v>499</v>
      </c>
      <c r="B725" s="0" t="s">
        <v>459</v>
      </c>
      <c r="C725" s="0" t="n">
        <v>0.00029242</v>
      </c>
      <c r="D725" s="221" t="n">
        <v>109.4</v>
      </c>
      <c r="E725" s="221" t="n">
        <f aca="false">TRUNC((C725*D725),2)</f>
        <v>0.03</v>
      </c>
    </row>
    <row r="726" customFormat="false" ht="14.4" hidden="false" customHeight="false" outlineLevel="0" collapsed="false">
      <c r="A726" s="223" t="s">
        <v>502</v>
      </c>
      <c r="B726" s="0" t="s">
        <v>459</v>
      </c>
      <c r="C726" s="0" t="n">
        <v>0.0039904</v>
      </c>
      <c r="D726" s="221" t="n">
        <v>6.04</v>
      </c>
      <c r="E726" s="221" t="n">
        <f aca="false">TRUNC((C726*D726),2)</f>
        <v>0.02</v>
      </c>
    </row>
    <row r="727" customFormat="false" ht="14.4" hidden="false" customHeight="false" outlineLevel="0" collapsed="false">
      <c r="A727" s="223" t="s">
        <v>457</v>
      </c>
      <c r="B727" s="0" t="s">
        <v>456</v>
      </c>
      <c r="C727" s="0" t="n">
        <v>0.00604322</v>
      </c>
      <c r="D727" s="221" t="n">
        <v>8.95</v>
      </c>
      <c r="E727" s="221" t="n">
        <f aca="false">TRUNC((C727*D727),2)</f>
        <v>0.05</v>
      </c>
    </row>
    <row r="728" customFormat="false" ht="14.4" hidden="false" customHeight="false" outlineLevel="0" collapsed="false">
      <c r="A728" s="223" t="s">
        <v>510</v>
      </c>
      <c r="B728" s="0" t="s">
        <v>511</v>
      </c>
      <c r="C728" s="0" t="n">
        <v>0.00066506</v>
      </c>
      <c r="D728" s="221" t="n">
        <v>14.25</v>
      </c>
      <c r="E728" s="221" t="n">
        <f aca="false">TRUNC((C728*D728),2)</f>
        <v>0</v>
      </c>
    </row>
    <row r="729" customFormat="false" ht="14.4" hidden="false" customHeight="false" outlineLevel="0" collapsed="false">
      <c r="A729" s="223" t="s">
        <v>512</v>
      </c>
      <c r="B729" s="0" t="s">
        <v>493</v>
      </c>
      <c r="C729" s="0" t="n">
        <v>0.47208556</v>
      </c>
      <c r="D729" s="221" t="n">
        <v>1.87</v>
      </c>
      <c r="E729" s="221" t="n">
        <f aca="false">TRUNC((C729*D729),2)</f>
        <v>0.88</v>
      </c>
    </row>
    <row r="730" customFormat="false" ht="14.4" hidden="false" customHeight="false" outlineLevel="0" collapsed="false">
      <c r="A730" s="223" t="s">
        <v>513</v>
      </c>
      <c r="B730" s="0" t="s">
        <v>493</v>
      </c>
      <c r="C730" s="0" t="n">
        <v>0.44</v>
      </c>
      <c r="D730" s="221" t="n">
        <v>0.71</v>
      </c>
      <c r="E730" s="221" t="n">
        <f aca="false">TRUNC((C730*D730),2)</f>
        <v>0.31</v>
      </c>
    </row>
    <row r="731" customFormat="false" ht="14.4" hidden="false" customHeight="false" outlineLevel="0" collapsed="false">
      <c r="A731" s="223" t="s">
        <v>514</v>
      </c>
      <c r="B731" s="0" t="s">
        <v>493</v>
      </c>
      <c r="C731" s="0" t="n">
        <v>0.44</v>
      </c>
      <c r="D731" s="221" t="n">
        <v>0.34</v>
      </c>
      <c r="E731" s="221" t="n">
        <f aca="false">TRUNC((C731*D731),2)</f>
        <v>0.14</v>
      </c>
    </row>
    <row r="732" customFormat="false" ht="14.4" hidden="false" customHeight="false" outlineLevel="0" collapsed="false">
      <c r="A732" s="223" t="s">
        <v>515</v>
      </c>
      <c r="B732" s="0" t="s">
        <v>493</v>
      </c>
      <c r="C732" s="0" t="n">
        <v>0.44</v>
      </c>
      <c r="D732" s="221" t="n">
        <v>0.05</v>
      </c>
      <c r="E732" s="221" t="n">
        <f aca="false">TRUNC((C732*D732),2)</f>
        <v>0.02</v>
      </c>
    </row>
    <row r="733" customFormat="false" ht="14.4" hidden="false" customHeight="false" outlineLevel="0" collapsed="false">
      <c r="A733" s="223" t="s">
        <v>458</v>
      </c>
      <c r="B733" s="0" t="s">
        <v>459</v>
      </c>
      <c r="C733" s="0" t="n">
        <v>0.00116437</v>
      </c>
      <c r="D733" s="221" t="n">
        <v>29.55</v>
      </c>
      <c r="E733" s="221" t="n">
        <f aca="false">TRUNC((C733*D733),2)</f>
        <v>0.03</v>
      </c>
    </row>
    <row r="734" customFormat="false" ht="14.4" hidden="false" customHeight="false" outlineLevel="0" collapsed="false">
      <c r="A734" s="223" t="s">
        <v>460</v>
      </c>
      <c r="B734" s="0" t="s">
        <v>459</v>
      </c>
      <c r="C734" s="0" t="n">
        <v>0.00054573</v>
      </c>
      <c r="D734" s="221" t="n">
        <v>169.15</v>
      </c>
      <c r="E734" s="221" t="n">
        <f aca="false">TRUNC((C734*D734),2)</f>
        <v>0.09</v>
      </c>
    </row>
    <row r="735" customFormat="false" ht="14.4" hidden="false" customHeight="false" outlineLevel="0" collapsed="false">
      <c r="A735" s="223" t="s">
        <v>461</v>
      </c>
      <c r="B735" s="0" t="s">
        <v>459</v>
      </c>
      <c r="C735" s="0" t="n">
        <v>0.04905437</v>
      </c>
      <c r="D735" s="221" t="n">
        <v>1.11</v>
      </c>
      <c r="E735" s="221" t="n">
        <f aca="false">TRUNC((C735*D735),2)</f>
        <v>0.05</v>
      </c>
    </row>
    <row r="736" customFormat="false" ht="28.8" hidden="false" customHeight="false" outlineLevel="0" collapsed="false">
      <c r="A736" s="223" t="s">
        <v>462</v>
      </c>
      <c r="B736" s="0" t="s">
        <v>459</v>
      </c>
      <c r="C736" s="0" t="n">
        <v>0.000473</v>
      </c>
      <c r="D736" s="221" t="n">
        <v>133.08</v>
      </c>
      <c r="E736" s="221" t="n">
        <f aca="false">TRUNC((C736*D736),2)</f>
        <v>0.06</v>
      </c>
    </row>
    <row r="737" customFormat="false" ht="28.8" hidden="false" customHeight="false" outlineLevel="0" collapsed="false">
      <c r="A737" s="223" t="s">
        <v>463</v>
      </c>
      <c r="B737" s="0" t="s">
        <v>459</v>
      </c>
      <c r="C737" s="0" t="n">
        <v>0.0003168</v>
      </c>
      <c r="D737" s="221" t="n">
        <v>116.91</v>
      </c>
      <c r="E737" s="221" t="n">
        <f aca="false">TRUNC((C737*D737),2)</f>
        <v>0.03</v>
      </c>
    </row>
    <row r="738" customFormat="false" ht="28.8" hidden="false" customHeight="false" outlineLevel="0" collapsed="false">
      <c r="A738" s="223" t="s">
        <v>516</v>
      </c>
      <c r="B738" s="0" t="s">
        <v>459</v>
      </c>
      <c r="C738" s="0" t="n">
        <v>1.94E-005</v>
      </c>
      <c r="D738" s="221" t="n">
        <v>597.97</v>
      </c>
      <c r="E738" s="221" t="n">
        <f aca="false">TRUNC((C738*D738),2)</f>
        <v>0.01</v>
      </c>
    </row>
    <row r="739" customFormat="false" ht="14.4" hidden="false" customHeight="false" outlineLevel="0" collapsed="false">
      <c r="A739" s="223" t="s">
        <v>517</v>
      </c>
      <c r="B739" s="0" t="s">
        <v>459</v>
      </c>
      <c r="C739" s="0" t="n">
        <v>0.00011915</v>
      </c>
      <c r="D739" s="221" t="n">
        <v>135.18</v>
      </c>
      <c r="E739" s="221" t="n">
        <f aca="false">TRUNC((C739*D739),2)</f>
        <v>0.01</v>
      </c>
    </row>
    <row r="740" customFormat="false" ht="14.4" hidden="false" customHeight="false" outlineLevel="0" collapsed="false">
      <c r="A740" s="223" t="s">
        <v>518</v>
      </c>
      <c r="B740" s="0" t="s">
        <v>459</v>
      </c>
      <c r="C740" s="0" t="n">
        <v>9.051E-005</v>
      </c>
      <c r="D740" s="221" t="n">
        <v>203.68</v>
      </c>
      <c r="E740" s="221" t="n">
        <f aca="false">TRUNC((C740*D740),2)</f>
        <v>0.01</v>
      </c>
    </row>
    <row r="741" customFormat="false" ht="14.4" hidden="false" customHeight="false" outlineLevel="0" collapsed="false">
      <c r="A741" s="223" t="s">
        <v>519</v>
      </c>
      <c r="B741" s="0" t="s">
        <v>459</v>
      </c>
      <c r="C741" s="0" t="n">
        <v>1.94E-005</v>
      </c>
      <c r="D741" s="221" t="n">
        <v>576.84</v>
      </c>
      <c r="E741" s="221" t="n">
        <f aca="false">TRUNC((C741*D741),2)</f>
        <v>0.01</v>
      </c>
    </row>
    <row r="742" customFormat="false" ht="14.4" hidden="false" customHeight="false" outlineLevel="0" collapsed="false">
      <c r="A742" s="223" t="s">
        <v>520</v>
      </c>
      <c r="B742" s="0" t="s">
        <v>459</v>
      </c>
      <c r="C742" s="0" t="n">
        <v>2.385E-005</v>
      </c>
      <c r="D742" s="221" t="n">
        <v>281.79</v>
      </c>
      <c r="E742" s="221" t="n">
        <f aca="false">TRUNC((C742*D742),2)</f>
        <v>0</v>
      </c>
    </row>
    <row r="743" customFormat="false" ht="14.4" hidden="false" customHeight="false" outlineLevel="0" collapsed="false">
      <c r="A743" s="223" t="s">
        <v>521</v>
      </c>
      <c r="B743" s="0" t="s">
        <v>459</v>
      </c>
      <c r="C743" s="0" t="n">
        <v>0.0012012</v>
      </c>
      <c r="D743" s="221" t="n">
        <v>7.88</v>
      </c>
      <c r="E743" s="221" t="n">
        <f aca="false">TRUNC((C743*D743),2)</f>
        <v>0</v>
      </c>
    </row>
    <row r="744" customFormat="false" ht="14.4" hidden="false" customHeight="false" outlineLevel="0" collapsed="false">
      <c r="A744" s="223" t="s">
        <v>522</v>
      </c>
      <c r="B744" s="0" t="s">
        <v>459</v>
      </c>
      <c r="C744" s="0" t="n">
        <v>0.00066506</v>
      </c>
      <c r="D744" s="221" t="n">
        <v>10.71</v>
      </c>
      <c r="E744" s="221" t="n">
        <f aca="false">TRUNC((C744*D744),2)</f>
        <v>0</v>
      </c>
    </row>
    <row r="745" customFormat="false" ht="14.4" hidden="false" customHeight="false" outlineLevel="0" collapsed="false">
      <c r="A745" s="223" t="s">
        <v>523</v>
      </c>
      <c r="B745" s="0" t="s">
        <v>459</v>
      </c>
      <c r="C745" s="0" t="n">
        <v>0.00066506</v>
      </c>
      <c r="D745" s="221" t="n">
        <v>23.75</v>
      </c>
      <c r="E745" s="221" t="n">
        <f aca="false">TRUNC((C745*D745),2)</f>
        <v>0.01</v>
      </c>
    </row>
    <row r="746" customFormat="false" ht="14.4" hidden="false" customHeight="false" outlineLevel="0" collapsed="false">
      <c r="A746" s="223" t="s">
        <v>453</v>
      </c>
      <c r="B746" s="0" t="s">
        <v>398</v>
      </c>
      <c r="C746" s="0" t="s">
        <v>398</v>
      </c>
      <c r="D746" s="221" t="s">
        <v>398</v>
      </c>
      <c r="E746" s="221" t="n">
        <f aca="false">SUM(E723:E745)</f>
        <v>1.82</v>
      </c>
    </row>
    <row r="747" customFormat="false" ht="14.4" hidden="false" customHeight="false" outlineLevel="0" collapsed="false">
      <c r="A747" s="0"/>
      <c r="C747" s="0"/>
      <c r="D747" s="0"/>
      <c r="E747" s="0"/>
    </row>
    <row r="748" customFormat="false" ht="14.4" hidden="false" customHeight="false" outlineLevel="0" collapsed="false">
      <c r="A748" s="223" t="s">
        <v>466</v>
      </c>
      <c r="B748" s="0" t="s">
        <v>398</v>
      </c>
      <c r="C748" s="0" t="s">
        <v>398</v>
      </c>
      <c r="D748" s="221" t="s">
        <v>398</v>
      </c>
      <c r="E748" s="221" t="n">
        <f aca="false">E715+E720+E746</f>
        <v>5.68</v>
      </c>
    </row>
    <row r="749" customFormat="false" ht="14.4" hidden="false" customHeight="false" outlineLevel="0" collapsed="false">
      <c r="A749" s="0"/>
      <c r="C749" s="0"/>
      <c r="D749" s="0"/>
      <c r="E749" s="0"/>
    </row>
    <row r="750" customFormat="false" ht="14.4" hidden="false" customHeight="false" outlineLevel="0" collapsed="false">
      <c r="A750" s="0"/>
      <c r="C750" s="0"/>
      <c r="D750" s="0"/>
      <c r="E750" s="0"/>
    </row>
    <row r="751" customFormat="false" ht="14.4" hidden="false" customHeight="false" outlineLevel="0" collapsed="false">
      <c r="A751" s="0"/>
      <c r="C751" s="0"/>
      <c r="D751" s="0"/>
      <c r="E751" s="0"/>
    </row>
    <row r="752" customFormat="false" ht="14.4" hidden="false" customHeight="false" outlineLevel="0" collapsed="false">
      <c r="A752" s="223" t="s">
        <v>474</v>
      </c>
      <c r="B752" s="224" t="s">
        <v>609</v>
      </c>
      <c r="C752" s="0" t="s">
        <v>610</v>
      </c>
      <c r="D752" s="0"/>
      <c r="E752" s="0"/>
    </row>
    <row r="753" customFormat="false" ht="14.4" hidden="false" customHeight="false" outlineLevel="0" collapsed="false">
      <c r="A753" s="223" t="s">
        <v>611</v>
      </c>
      <c r="C753" s="0"/>
      <c r="D753" s="0"/>
      <c r="E753" s="0"/>
    </row>
    <row r="754" customFormat="false" ht="14.4" hidden="false" customHeight="false" outlineLevel="0" collapsed="false">
      <c r="A754" s="223" t="s">
        <v>488</v>
      </c>
      <c r="C754" s="0"/>
      <c r="D754" s="0"/>
      <c r="E754" s="0"/>
    </row>
    <row r="755" customFormat="false" ht="14.4" hidden="false" customHeight="false" outlineLevel="0" collapsed="false">
      <c r="A755" s="0"/>
      <c r="C755" s="0"/>
      <c r="D755" s="0"/>
      <c r="E755" s="0"/>
    </row>
    <row r="756" customFormat="false" ht="14.4" hidden="false" customHeight="false" outlineLevel="0" collapsed="false">
      <c r="A756" s="223" t="s">
        <v>489</v>
      </c>
      <c r="B756" s="0" t="s">
        <v>447</v>
      </c>
      <c r="C756" s="0" t="s">
        <v>448</v>
      </c>
      <c r="D756" s="221" t="s">
        <v>449</v>
      </c>
      <c r="E756" s="221" t="s">
        <v>450</v>
      </c>
    </row>
    <row r="757" customFormat="false" ht="28.8" hidden="false" customHeight="false" outlineLevel="0" collapsed="false">
      <c r="A757" s="223" t="s">
        <v>491</v>
      </c>
      <c r="B757" s="0" t="s">
        <v>459</v>
      </c>
      <c r="C757" s="0" t="n">
        <v>5.213E-005</v>
      </c>
      <c r="D757" s="221" t="n">
        <v>580</v>
      </c>
      <c r="E757" s="221" t="n">
        <f aca="false">TRUNC((C757*D757),2)</f>
        <v>0.03</v>
      </c>
    </row>
    <row r="758" customFormat="false" ht="14.4" hidden="false" customHeight="false" outlineLevel="0" collapsed="false">
      <c r="A758" s="223" t="s">
        <v>453</v>
      </c>
      <c r="B758" s="0" t="s">
        <v>398</v>
      </c>
      <c r="C758" s="0" t="s">
        <v>398</v>
      </c>
      <c r="D758" s="221" t="s">
        <v>398</v>
      </c>
      <c r="E758" s="221" t="n">
        <f aca="false">SUM(E757:E757)</f>
        <v>0.03</v>
      </c>
    </row>
    <row r="759" customFormat="false" ht="14.4" hidden="false" customHeight="false" outlineLevel="0" collapsed="false">
      <c r="A759" s="0"/>
      <c r="C759" s="0"/>
      <c r="D759" s="0"/>
      <c r="E759" s="0"/>
    </row>
    <row r="760" customFormat="false" ht="14.4" hidden="false" customHeight="false" outlineLevel="0" collapsed="false">
      <c r="A760" s="223" t="s">
        <v>446</v>
      </c>
      <c r="B760" s="0" t="s">
        <v>447</v>
      </c>
      <c r="C760" s="0" t="s">
        <v>448</v>
      </c>
      <c r="D760" s="221" t="s">
        <v>449</v>
      </c>
      <c r="E760" s="221" t="s">
        <v>450</v>
      </c>
    </row>
    <row r="761" customFormat="false" ht="14.4" hidden="false" customHeight="false" outlineLevel="0" collapsed="false">
      <c r="A761" s="223" t="s">
        <v>531</v>
      </c>
      <c r="B761" s="0" t="s">
        <v>493</v>
      </c>
      <c r="C761" s="0" t="n">
        <v>0.071197</v>
      </c>
      <c r="D761" s="221" t="n">
        <v>13.3</v>
      </c>
      <c r="E761" s="221" t="n">
        <f aca="false">TRUNC((C761*D761),2)</f>
        <v>0.94</v>
      </c>
    </row>
    <row r="762" customFormat="false" ht="14.4" hidden="false" customHeight="false" outlineLevel="0" collapsed="false">
      <c r="A762" s="223" t="s">
        <v>494</v>
      </c>
      <c r="B762" s="0" t="s">
        <v>493</v>
      </c>
      <c r="C762" s="0" t="n">
        <v>0.71197</v>
      </c>
      <c r="D762" s="221" t="n">
        <v>8.14</v>
      </c>
      <c r="E762" s="221" t="n">
        <f aca="false">TRUNC((C762*D762),2)</f>
        <v>5.79</v>
      </c>
    </row>
    <row r="763" customFormat="false" ht="14.4" hidden="false" customHeight="false" outlineLevel="0" collapsed="false">
      <c r="A763" s="223" t="s">
        <v>453</v>
      </c>
      <c r="B763" s="0" t="s">
        <v>398</v>
      </c>
      <c r="C763" s="0" t="s">
        <v>398</v>
      </c>
      <c r="D763" s="221" t="s">
        <v>398</v>
      </c>
      <c r="E763" s="221" t="n">
        <f aca="false">SUM(E761:E762)</f>
        <v>6.73</v>
      </c>
    </row>
    <row r="764" customFormat="false" ht="14.4" hidden="false" customHeight="false" outlineLevel="0" collapsed="false">
      <c r="A764" s="0"/>
      <c r="C764" s="0"/>
      <c r="D764" s="0"/>
      <c r="E764" s="0"/>
    </row>
    <row r="765" customFormat="false" ht="14.4" hidden="false" customHeight="false" outlineLevel="0" collapsed="false">
      <c r="A765" s="223" t="s">
        <v>454</v>
      </c>
      <c r="B765" s="0" t="s">
        <v>447</v>
      </c>
      <c r="C765" s="0" t="s">
        <v>448</v>
      </c>
      <c r="D765" s="221" t="s">
        <v>449</v>
      </c>
      <c r="E765" s="221" t="s">
        <v>450</v>
      </c>
    </row>
    <row r="766" customFormat="false" ht="14.4" hidden="false" customHeight="false" outlineLevel="0" collapsed="false">
      <c r="A766" s="223" t="s">
        <v>498</v>
      </c>
      <c r="B766" s="0" t="s">
        <v>459</v>
      </c>
      <c r="C766" s="0" t="n">
        <v>0.00617324</v>
      </c>
      <c r="D766" s="221" t="n">
        <v>9.79</v>
      </c>
      <c r="E766" s="221" t="n">
        <f aca="false">TRUNC((C766*D766),2)</f>
        <v>0.06</v>
      </c>
    </row>
    <row r="767" customFormat="false" ht="14.4" hidden="false" customHeight="false" outlineLevel="0" collapsed="false">
      <c r="A767" s="223" t="s">
        <v>455</v>
      </c>
      <c r="B767" s="0" t="s">
        <v>456</v>
      </c>
      <c r="C767" s="0" t="n">
        <v>0.00123277</v>
      </c>
      <c r="D767" s="221" t="n">
        <v>47.76</v>
      </c>
      <c r="E767" s="221" t="n">
        <f aca="false">TRUNC((C767*D767),2)</f>
        <v>0.05</v>
      </c>
    </row>
    <row r="768" customFormat="false" ht="14.4" hidden="false" customHeight="false" outlineLevel="0" collapsed="false">
      <c r="A768" s="223" t="s">
        <v>499</v>
      </c>
      <c r="B768" s="0" t="s">
        <v>459</v>
      </c>
      <c r="C768" s="0" t="n">
        <v>0.00051174</v>
      </c>
      <c r="D768" s="221" t="n">
        <v>109.4</v>
      </c>
      <c r="E768" s="221" t="n">
        <f aca="false">TRUNC((C768*D768),2)</f>
        <v>0.05</v>
      </c>
    </row>
    <row r="769" customFormat="false" ht="14.4" hidden="false" customHeight="false" outlineLevel="0" collapsed="false">
      <c r="A769" s="223" t="s">
        <v>502</v>
      </c>
      <c r="B769" s="0" t="s">
        <v>459</v>
      </c>
      <c r="C769" s="0" t="n">
        <v>0.00698321</v>
      </c>
      <c r="D769" s="221" t="n">
        <v>6.04</v>
      </c>
      <c r="E769" s="221" t="n">
        <f aca="false">TRUNC((C769*D769),2)</f>
        <v>0.04</v>
      </c>
    </row>
    <row r="770" customFormat="false" ht="14.4" hidden="false" customHeight="false" outlineLevel="0" collapsed="false">
      <c r="A770" s="223" t="s">
        <v>457</v>
      </c>
      <c r="B770" s="0" t="s">
        <v>456</v>
      </c>
      <c r="C770" s="0" t="n">
        <v>0.01057564</v>
      </c>
      <c r="D770" s="221" t="n">
        <v>8.95</v>
      </c>
      <c r="E770" s="221" t="n">
        <f aca="false">TRUNC((C770*D770),2)</f>
        <v>0.09</v>
      </c>
    </row>
    <row r="771" customFormat="false" ht="14.4" hidden="false" customHeight="false" outlineLevel="0" collapsed="false">
      <c r="A771" s="223" t="s">
        <v>510</v>
      </c>
      <c r="B771" s="0" t="s">
        <v>511</v>
      </c>
      <c r="C771" s="0" t="n">
        <v>0.00116386</v>
      </c>
      <c r="D771" s="221" t="n">
        <v>14.25</v>
      </c>
      <c r="E771" s="221" t="n">
        <f aca="false">TRUNC((C771*D771),2)</f>
        <v>0.01</v>
      </c>
    </row>
    <row r="772" customFormat="false" ht="14.4" hidden="false" customHeight="false" outlineLevel="0" collapsed="false">
      <c r="A772" s="223" t="s">
        <v>512</v>
      </c>
      <c r="B772" s="0" t="s">
        <v>493</v>
      </c>
      <c r="C772" s="0" t="n">
        <v>0.78069519</v>
      </c>
      <c r="D772" s="221" t="n">
        <v>1.87</v>
      </c>
      <c r="E772" s="221" t="n">
        <f aca="false">TRUNC((C772*D772),2)</f>
        <v>1.45</v>
      </c>
    </row>
    <row r="773" customFormat="false" ht="14.4" hidden="false" customHeight="false" outlineLevel="0" collapsed="false">
      <c r="A773" s="223" t="s">
        <v>513</v>
      </c>
      <c r="B773" s="0" t="s">
        <v>493</v>
      </c>
      <c r="C773" s="0" t="n">
        <v>0.77</v>
      </c>
      <c r="D773" s="221" t="n">
        <v>0.71</v>
      </c>
      <c r="E773" s="221" t="n">
        <f aca="false">TRUNC((C773*D773),2)</f>
        <v>0.54</v>
      </c>
    </row>
    <row r="774" customFormat="false" ht="14.4" hidden="false" customHeight="false" outlineLevel="0" collapsed="false">
      <c r="A774" s="223" t="s">
        <v>514</v>
      </c>
      <c r="B774" s="0" t="s">
        <v>493</v>
      </c>
      <c r="C774" s="0" t="n">
        <v>0.77</v>
      </c>
      <c r="D774" s="221" t="n">
        <v>0.34</v>
      </c>
      <c r="E774" s="221" t="n">
        <f aca="false">TRUNC((C774*D774),2)</f>
        <v>0.26</v>
      </c>
    </row>
    <row r="775" customFormat="false" ht="14.4" hidden="false" customHeight="false" outlineLevel="0" collapsed="false">
      <c r="A775" s="223" t="s">
        <v>515</v>
      </c>
      <c r="B775" s="0" t="s">
        <v>493</v>
      </c>
      <c r="C775" s="0" t="n">
        <v>0.77</v>
      </c>
      <c r="D775" s="221" t="n">
        <v>0.05</v>
      </c>
      <c r="E775" s="221" t="n">
        <f aca="false">TRUNC((C775*D775),2)</f>
        <v>0.03</v>
      </c>
    </row>
    <row r="776" customFormat="false" ht="14.4" hidden="false" customHeight="false" outlineLevel="0" collapsed="false">
      <c r="A776" s="223" t="s">
        <v>458</v>
      </c>
      <c r="B776" s="0" t="s">
        <v>459</v>
      </c>
      <c r="C776" s="0" t="n">
        <v>0.00203765</v>
      </c>
      <c r="D776" s="221" t="n">
        <v>29.55</v>
      </c>
      <c r="E776" s="221" t="n">
        <f aca="false">TRUNC((C776*D776),2)</f>
        <v>0.06</v>
      </c>
    </row>
    <row r="777" customFormat="false" ht="14.4" hidden="false" customHeight="false" outlineLevel="0" collapsed="false">
      <c r="A777" s="223" t="s">
        <v>460</v>
      </c>
      <c r="B777" s="0" t="s">
        <v>459</v>
      </c>
      <c r="C777" s="0" t="n">
        <v>0.00095503</v>
      </c>
      <c r="D777" s="221" t="n">
        <v>169.15</v>
      </c>
      <c r="E777" s="221" t="n">
        <f aca="false">TRUNC((C777*D777),2)</f>
        <v>0.16</v>
      </c>
    </row>
    <row r="778" customFormat="false" ht="14.4" hidden="false" customHeight="false" outlineLevel="0" collapsed="false">
      <c r="A778" s="223" t="s">
        <v>461</v>
      </c>
      <c r="B778" s="0" t="s">
        <v>459</v>
      </c>
      <c r="C778" s="0" t="n">
        <v>0.08584514</v>
      </c>
      <c r="D778" s="221" t="n">
        <v>1.11</v>
      </c>
      <c r="E778" s="221" t="n">
        <f aca="false">TRUNC((C778*D778),2)</f>
        <v>0.09</v>
      </c>
    </row>
    <row r="779" customFormat="false" ht="28.8" hidden="false" customHeight="false" outlineLevel="0" collapsed="false">
      <c r="A779" s="223" t="s">
        <v>462</v>
      </c>
      <c r="B779" s="0" t="s">
        <v>459</v>
      </c>
      <c r="C779" s="0" t="n">
        <v>0.00082775</v>
      </c>
      <c r="D779" s="221" t="n">
        <v>133.08</v>
      </c>
      <c r="E779" s="221" t="n">
        <f aca="false">TRUNC((C779*D779),2)</f>
        <v>0.11</v>
      </c>
    </row>
    <row r="780" customFormat="false" ht="28.8" hidden="false" customHeight="false" outlineLevel="0" collapsed="false">
      <c r="A780" s="223" t="s">
        <v>463</v>
      </c>
      <c r="B780" s="0" t="s">
        <v>459</v>
      </c>
      <c r="C780" s="0" t="n">
        <v>0.0005544</v>
      </c>
      <c r="D780" s="221" t="n">
        <v>116.91</v>
      </c>
      <c r="E780" s="221" t="n">
        <f aca="false">TRUNC((C780*D780),2)</f>
        <v>0.06</v>
      </c>
    </row>
    <row r="781" customFormat="false" ht="28.8" hidden="false" customHeight="false" outlineLevel="0" collapsed="false">
      <c r="A781" s="223" t="s">
        <v>516</v>
      </c>
      <c r="B781" s="0" t="s">
        <v>459</v>
      </c>
      <c r="C781" s="0" t="n">
        <v>3.396E-005</v>
      </c>
      <c r="D781" s="221" t="n">
        <v>597.97</v>
      </c>
      <c r="E781" s="221" t="n">
        <f aca="false">TRUNC((C781*D781),2)</f>
        <v>0.02</v>
      </c>
    </row>
    <row r="782" customFormat="false" ht="14.4" hidden="false" customHeight="false" outlineLevel="0" collapsed="false">
      <c r="A782" s="223" t="s">
        <v>517</v>
      </c>
      <c r="B782" s="0" t="s">
        <v>459</v>
      </c>
      <c r="C782" s="0" t="n">
        <v>0.00020852</v>
      </c>
      <c r="D782" s="221" t="n">
        <v>135.18</v>
      </c>
      <c r="E782" s="221" t="n">
        <f aca="false">TRUNC((C782*D782),2)</f>
        <v>0.02</v>
      </c>
    </row>
    <row r="783" customFormat="false" ht="14.4" hidden="false" customHeight="false" outlineLevel="0" collapsed="false">
      <c r="A783" s="223" t="s">
        <v>518</v>
      </c>
      <c r="B783" s="0" t="s">
        <v>459</v>
      </c>
      <c r="C783" s="0" t="n">
        <v>0.00015839</v>
      </c>
      <c r="D783" s="221" t="n">
        <v>203.68</v>
      </c>
      <c r="E783" s="221" t="n">
        <f aca="false">TRUNC((C783*D783),2)</f>
        <v>0.03</v>
      </c>
    </row>
    <row r="784" customFormat="false" ht="14.4" hidden="false" customHeight="false" outlineLevel="0" collapsed="false">
      <c r="A784" s="223" t="s">
        <v>519</v>
      </c>
      <c r="B784" s="0" t="s">
        <v>459</v>
      </c>
      <c r="C784" s="0" t="n">
        <v>3.396E-005</v>
      </c>
      <c r="D784" s="221" t="n">
        <v>576.84</v>
      </c>
      <c r="E784" s="221" t="n">
        <f aca="false">TRUNC((C784*D784),2)</f>
        <v>0.01</v>
      </c>
    </row>
    <row r="785" customFormat="false" ht="14.4" hidden="false" customHeight="false" outlineLevel="0" collapsed="false">
      <c r="A785" s="223" t="s">
        <v>520</v>
      </c>
      <c r="B785" s="0" t="s">
        <v>459</v>
      </c>
      <c r="C785" s="0" t="n">
        <v>4.173E-005</v>
      </c>
      <c r="D785" s="221" t="n">
        <v>281.79</v>
      </c>
      <c r="E785" s="221" t="n">
        <f aca="false">TRUNC((C785*D785),2)</f>
        <v>0.01</v>
      </c>
    </row>
    <row r="786" customFormat="false" ht="14.4" hidden="false" customHeight="false" outlineLevel="0" collapsed="false">
      <c r="A786" s="223" t="s">
        <v>521</v>
      </c>
      <c r="B786" s="0" t="s">
        <v>459</v>
      </c>
      <c r="C786" s="0" t="n">
        <v>0.0021021</v>
      </c>
      <c r="D786" s="221" t="n">
        <v>7.88</v>
      </c>
      <c r="E786" s="221" t="n">
        <f aca="false">TRUNC((C786*D786),2)</f>
        <v>0.01</v>
      </c>
    </row>
    <row r="787" customFormat="false" ht="14.4" hidden="false" customHeight="false" outlineLevel="0" collapsed="false">
      <c r="A787" s="223" t="s">
        <v>522</v>
      </c>
      <c r="B787" s="0" t="s">
        <v>459</v>
      </c>
      <c r="C787" s="0" t="n">
        <v>0.00116386</v>
      </c>
      <c r="D787" s="221" t="n">
        <v>10.71</v>
      </c>
      <c r="E787" s="221" t="n">
        <f aca="false">TRUNC((C787*D787),2)</f>
        <v>0.01</v>
      </c>
    </row>
    <row r="788" customFormat="false" ht="14.4" hidden="false" customHeight="false" outlineLevel="0" collapsed="false">
      <c r="A788" s="223" t="s">
        <v>523</v>
      </c>
      <c r="B788" s="0" t="s">
        <v>459</v>
      </c>
      <c r="C788" s="0" t="n">
        <v>0.00116386</v>
      </c>
      <c r="D788" s="221" t="n">
        <v>23.75</v>
      </c>
      <c r="E788" s="221" t="n">
        <f aca="false">TRUNC((C788*D788),2)</f>
        <v>0.02</v>
      </c>
    </row>
    <row r="789" customFormat="false" ht="14.4" hidden="false" customHeight="false" outlineLevel="0" collapsed="false">
      <c r="A789" s="223" t="s">
        <v>453</v>
      </c>
      <c r="B789" s="0" t="s">
        <v>398</v>
      </c>
      <c r="C789" s="0" t="s">
        <v>398</v>
      </c>
      <c r="D789" s="221" t="s">
        <v>398</v>
      </c>
      <c r="E789" s="221" t="n">
        <f aca="false">SUM(E766:E788)</f>
        <v>3.19</v>
      </c>
    </row>
    <row r="790" customFormat="false" ht="14.4" hidden="false" customHeight="false" outlineLevel="0" collapsed="false">
      <c r="A790" s="0"/>
      <c r="C790" s="0"/>
      <c r="D790" s="0"/>
      <c r="E790" s="0"/>
    </row>
    <row r="791" customFormat="false" ht="14.4" hidden="false" customHeight="false" outlineLevel="0" collapsed="false">
      <c r="A791" s="223" t="s">
        <v>466</v>
      </c>
      <c r="B791" s="0" t="s">
        <v>398</v>
      </c>
      <c r="C791" s="0" t="s">
        <v>398</v>
      </c>
      <c r="D791" s="221" t="s">
        <v>398</v>
      </c>
      <c r="E791" s="221" t="n">
        <f aca="false">E758+E763+E789</f>
        <v>9.95</v>
      </c>
    </row>
    <row r="792" customFormat="false" ht="14.4" hidden="false" customHeight="false" outlineLevel="0" collapsed="false">
      <c r="A792" s="0"/>
      <c r="C792" s="0"/>
      <c r="D792" s="0"/>
      <c r="E792" s="0"/>
    </row>
    <row r="793" customFormat="false" ht="14.4" hidden="false" customHeight="false" outlineLevel="0" collapsed="false">
      <c r="A793" s="0"/>
      <c r="C793" s="0"/>
      <c r="D793" s="0"/>
      <c r="E793" s="0"/>
    </row>
    <row r="794" customFormat="false" ht="14.4" hidden="false" customHeight="false" outlineLevel="0" collapsed="false">
      <c r="A794" s="0"/>
      <c r="C794" s="0"/>
      <c r="D794" s="0"/>
      <c r="E794" s="0"/>
    </row>
    <row r="795" customFormat="false" ht="14.4" hidden="false" customHeight="false" outlineLevel="0" collapsed="false">
      <c r="A795" s="223" t="s">
        <v>612</v>
      </c>
      <c r="B795" s="224" t="s">
        <v>613</v>
      </c>
      <c r="C795" s="0" t="s">
        <v>614</v>
      </c>
      <c r="D795" s="0"/>
      <c r="E795" s="0"/>
    </row>
    <row r="796" customFormat="false" ht="14.4" hidden="false" customHeight="false" outlineLevel="0" collapsed="false">
      <c r="A796" s="223" t="s">
        <v>615</v>
      </c>
      <c r="C796" s="0"/>
      <c r="D796" s="0"/>
      <c r="E796" s="0"/>
    </row>
    <row r="797" customFormat="false" ht="14.4" hidden="false" customHeight="false" outlineLevel="0" collapsed="false">
      <c r="A797" s="223" t="s">
        <v>604</v>
      </c>
      <c r="C797" s="0"/>
      <c r="D797" s="0"/>
      <c r="E797" s="0"/>
    </row>
    <row r="798" customFormat="false" ht="14.4" hidden="false" customHeight="false" outlineLevel="0" collapsed="false">
      <c r="A798" s="0"/>
      <c r="C798" s="0"/>
      <c r="D798" s="0"/>
      <c r="E798" s="0"/>
    </row>
    <row r="799" customFormat="false" ht="14.4" hidden="false" customHeight="false" outlineLevel="0" collapsed="false">
      <c r="A799" s="223" t="s">
        <v>489</v>
      </c>
      <c r="B799" s="0" t="s">
        <v>447</v>
      </c>
      <c r="C799" s="0" t="s">
        <v>448</v>
      </c>
      <c r="D799" s="221" t="s">
        <v>449</v>
      </c>
      <c r="E799" s="221" t="s">
        <v>450</v>
      </c>
    </row>
    <row r="800" customFormat="false" ht="28.8" hidden="false" customHeight="false" outlineLevel="0" collapsed="false">
      <c r="A800" s="223" t="s">
        <v>491</v>
      </c>
      <c r="B800" s="0" t="s">
        <v>459</v>
      </c>
      <c r="C800" s="0" t="n">
        <v>0.00085302</v>
      </c>
      <c r="D800" s="221" t="n">
        <v>580</v>
      </c>
      <c r="E800" s="221" t="n">
        <f aca="false">TRUNC((C800*D800),2)</f>
        <v>0.49</v>
      </c>
    </row>
    <row r="801" customFormat="false" ht="14.4" hidden="false" customHeight="false" outlineLevel="0" collapsed="false">
      <c r="A801" s="223" t="s">
        <v>453</v>
      </c>
      <c r="B801" s="0" t="s">
        <v>398</v>
      </c>
      <c r="C801" s="0" t="s">
        <v>398</v>
      </c>
      <c r="D801" s="221" t="s">
        <v>398</v>
      </c>
      <c r="E801" s="221" t="n">
        <f aca="false">SUM(E800:E800)</f>
        <v>0.49</v>
      </c>
    </row>
    <row r="802" customFormat="false" ht="14.4" hidden="false" customHeight="false" outlineLevel="0" collapsed="false">
      <c r="A802" s="0"/>
      <c r="C802" s="0"/>
      <c r="D802" s="0"/>
      <c r="E802" s="0"/>
    </row>
    <row r="803" customFormat="false" ht="14.4" hidden="false" customHeight="false" outlineLevel="0" collapsed="false">
      <c r="A803" s="223" t="s">
        <v>446</v>
      </c>
      <c r="B803" s="0" t="s">
        <v>447</v>
      </c>
      <c r="C803" s="0" t="s">
        <v>448</v>
      </c>
      <c r="D803" s="221" t="s">
        <v>449</v>
      </c>
      <c r="E803" s="221" t="s">
        <v>450</v>
      </c>
    </row>
    <row r="804" customFormat="false" ht="14.4" hidden="false" customHeight="false" outlineLevel="0" collapsed="false">
      <c r="A804" s="223" t="s">
        <v>531</v>
      </c>
      <c r="B804" s="0" t="s">
        <v>493</v>
      </c>
      <c r="C804" s="0" t="n">
        <v>1.13081178</v>
      </c>
      <c r="D804" s="221" t="n">
        <v>13.3</v>
      </c>
      <c r="E804" s="221" t="n">
        <f aca="false">TRUNC((C804*D804),2)</f>
        <v>15.03</v>
      </c>
    </row>
    <row r="805" customFormat="false" ht="14.4" hidden="false" customHeight="false" outlineLevel="0" collapsed="false">
      <c r="A805" s="223" t="s">
        <v>494</v>
      </c>
      <c r="B805" s="0" t="s">
        <v>493</v>
      </c>
      <c r="C805" s="0" t="n">
        <v>11.68464822</v>
      </c>
      <c r="D805" s="221" t="n">
        <v>8.14</v>
      </c>
      <c r="E805" s="221" t="n">
        <f aca="false">TRUNC((C805*D805),2)</f>
        <v>95.11</v>
      </c>
    </row>
    <row r="806" customFormat="false" ht="14.4" hidden="false" customHeight="false" outlineLevel="0" collapsed="false">
      <c r="A806" s="223" t="s">
        <v>453</v>
      </c>
      <c r="B806" s="0" t="s">
        <v>398</v>
      </c>
      <c r="C806" s="0" t="s">
        <v>398</v>
      </c>
      <c r="D806" s="221" t="s">
        <v>398</v>
      </c>
      <c r="E806" s="221" t="n">
        <f aca="false">SUM(E804:E805)</f>
        <v>110.14</v>
      </c>
    </row>
    <row r="807" customFormat="false" ht="14.4" hidden="false" customHeight="false" outlineLevel="0" collapsed="false">
      <c r="A807" s="0"/>
      <c r="C807" s="0"/>
      <c r="D807" s="0"/>
      <c r="E807" s="0"/>
    </row>
    <row r="808" customFormat="false" ht="14.4" hidden="false" customHeight="false" outlineLevel="0" collapsed="false">
      <c r="A808" s="223" t="s">
        <v>454</v>
      </c>
      <c r="B808" s="0" t="s">
        <v>447</v>
      </c>
      <c r="C808" s="0" t="s">
        <v>448</v>
      </c>
      <c r="D808" s="221" t="s">
        <v>449</v>
      </c>
      <c r="E808" s="221" t="s">
        <v>450</v>
      </c>
    </row>
    <row r="809" customFormat="false" ht="14.4" hidden="false" customHeight="false" outlineLevel="0" collapsed="false">
      <c r="A809" s="223" t="s">
        <v>498</v>
      </c>
      <c r="B809" s="0" t="s">
        <v>459</v>
      </c>
      <c r="C809" s="0" t="n">
        <v>0.10101672</v>
      </c>
      <c r="D809" s="221" t="n">
        <v>9.79</v>
      </c>
      <c r="E809" s="221" t="n">
        <f aca="false">TRUNC((C809*D809),2)</f>
        <v>0.98</v>
      </c>
    </row>
    <row r="810" customFormat="false" ht="14.4" hidden="false" customHeight="false" outlineLevel="0" collapsed="false">
      <c r="A810" s="223" t="s">
        <v>455</v>
      </c>
      <c r="B810" s="0" t="s">
        <v>456</v>
      </c>
      <c r="C810" s="0" t="n">
        <v>0.0201726</v>
      </c>
      <c r="D810" s="221" t="n">
        <v>47.76</v>
      </c>
      <c r="E810" s="221" t="n">
        <f aca="false">TRUNC((C810*D810),2)</f>
        <v>0.96</v>
      </c>
    </row>
    <row r="811" customFormat="false" ht="14.4" hidden="false" customHeight="false" outlineLevel="0" collapsed="false">
      <c r="A811" s="223" t="s">
        <v>499</v>
      </c>
      <c r="B811" s="0" t="s">
        <v>459</v>
      </c>
      <c r="C811" s="0" t="n">
        <v>0.00837396</v>
      </c>
      <c r="D811" s="221" t="n">
        <v>109.4</v>
      </c>
      <c r="E811" s="221" t="n">
        <f aca="false">TRUNC((C811*D811),2)</f>
        <v>0.91</v>
      </c>
    </row>
    <row r="812" customFormat="false" ht="14.4" hidden="false" customHeight="false" outlineLevel="0" collapsed="false">
      <c r="A812" s="223" t="s">
        <v>502</v>
      </c>
      <c r="B812" s="0" t="s">
        <v>459</v>
      </c>
      <c r="C812" s="0" t="n">
        <v>0.11427066</v>
      </c>
      <c r="D812" s="221" t="n">
        <v>6.04</v>
      </c>
      <c r="E812" s="221" t="n">
        <f aca="false">TRUNC((C812*D812),2)</f>
        <v>0.69</v>
      </c>
    </row>
    <row r="813" customFormat="false" ht="14.4" hidden="false" customHeight="false" outlineLevel="0" collapsed="false">
      <c r="A813" s="223" t="s">
        <v>457</v>
      </c>
      <c r="B813" s="0" t="s">
        <v>456</v>
      </c>
      <c r="C813" s="0" t="n">
        <v>0.17305596</v>
      </c>
      <c r="D813" s="221" t="n">
        <v>8.95</v>
      </c>
      <c r="E813" s="221" t="n">
        <f aca="false">TRUNC((C813*D813),2)</f>
        <v>1.54</v>
      </c>
    </row>
    <row r="814" customFormat="false" ht="14.4" hidden="false" customHeight="false" outlineLevel="0" collapsed="false">
      <c r="A814" s="223" t="s">
        <v>510</v>
      </c>
      <c r="B814" s="0" t="s">
        <v>511</v>
      </c>
      <c r="C814" s="0" t="n">
        <v>0.0190449</v>
      </c>
      <c r="D814" s="221" t="n">
        <v>14.25</v>
      </c>
      <c r="E814" s="221" t="n">
        <f aca="false">TRUNC((C814*D814),2)</f>
        <v>0.27</v>
      </c>
    </row>
    <row r="815" customFormat="false" ht="14.4" hidden="false" customHeight="false" outlineLevel="0" collapsed="false">
      <c r="A815" s="223" t="s">
        <v>512</v>
      </c>
      <c r="B815" s="0" t="s">
        <v>493</v>
      </c>
      <c r="C815" s="0" t="n">
        <v>11.88342246</v>
      </c>
      <c r="D815" s="221" t="n">
        <v>1.87</v>
      </c>
      <c r="E815" s="221" t="n">
        <f aca="false">TRUNC((C815*D815),2)</f>
        <v>22.22</v>
      </c>
    </row>
    <row r="816" customFormat="false" ht="14.4" hidden="false" customHeight="false" outlineLevel="0" collapsed="false">
      <c r="A816" s="223" t="s">
        <v>513</v>
      </c>
      <c r="B816" s="0" t="s">
        <v>493</v>
      </c>
      <c r="C816" s="0" t="n">
        <v>12.6</v>
      </c>
      <c r="D816" s="221" t="n">
        <v>0.71</v>
      </c>
      <c r="E816" s="221" t="n">
        <f aca="false">TRUNC((C816*D816),2)</f>
        <v>8.94</v>
      </c>
    </row>
    <row r="817" customFormat="false" ht="14.4" hidden="false" customHeight="false" outlineLevel="0" collapsed="false">
      <c r="A817" s="223" t="s">
        <v>514</v>
      </c>
      <c r="B817" s="0" t="s">
        <v>493</v>
      </c>
      <c r="C817" s="0" t="n">
        <v>12.6</v>
      </c>
      <c r="D817" s="221" t="n">
        <v>0.34</v>
      </c>
      <c r="E817" s="221" t="n">
        <f aca="false">TRUNC((C817*D817),2)</f>
        <v>4.28</v>
      </c>
    </row>
    <row r="818" customFormat="false" ht="14.4" hidden="false" customHeight="false" outlineLevel="0" collapsed="false">
      <c r="A818" s="223" t="s">
        <v>515</v>
      </c>
      <c r="B818" s="0" t="s">
        <v>493</v>
      </c>
      <c r="C818" s="0" t="n">
        <v>12.6</v>
      </c>
      <c r="D818" s="221" t="n">
        <v>0.05</v>
      </c>
      <c r="E818" s="221" t="n">
        <f aca="false">TRUNC((C818*D818),2)</f>
        <v>0.63</v>
      </c>
    </row>
    <row r="819" customFormat="false" ht="14.4" hidden="false" customHeight="false" outlineLevel="0" collapsed="false">
      <c r="A819" s="223" t="s">
        <v>458</v>
      </c>
      <c r="B819" s="0" t="s">
        <v>459</v>
      </c>
      <c r="C819" s="0" t="n">
        <v>0.03334338</v>
      </c>
      <c r="D819" s="221" t="n">
        <v>29.55</v>
      </c>
      <c r="E819" s="221" t="n">
        <f aca="false">TRUNC((C819*D819),2)</f>
        <v>0.98</v>
      </c>
    </row>
    <row r="820" customFormat="false" ht="14.4" hidden="false" customHeight="false" outlineLevel="0" collapsed="false">
      <c r="A820" s="223" t="s">
        <v>460</v>
      </c>
      <c r="B820" s="0" t="s">
        <v>459</v>
      </c>
      <c r="C820" s="0" t="n">
        <v>0.01562778</v>
      </c>
      <c r="D820" s="221" t="n">
        <v>169.15</v>
      </c>
      <c r="E820" s="221" t="n">
        <f aca="false">TRUNC((C820*D820),2)</f>
        <v>2.64</v>
      </c>
    </row>
    <row r="821" customFormat="false" ht="14.4" hidden="false" customHeight="false" outlineLevel="0" collapsed="false">
      <c r="A821" s="223" t="s">
        <v>461</v>
      </c>
      <c r="B821" s="0" t="s">
        <v>459</v>
      </c>
      <c r="C821" s="0" t="n">
        <v>1.40473872</v>
      </c>
      <c r="D821" s="221" t="n">
        <v>1.11</v>
      </c>
      <c r="E821" s="221" t="n">
        <f aca="false">TRUNC((C821*D821),2)</f>
        <v>1.55</v>
      </c>
    </row>
    <row r="822" customFormat="false" ht="28.8" hidden="false" customHeight="false" outlineLevel="0" collapsed="false">
      <c r="A822" s="223" t="s">
        <v>462</v>
      </c>
      <c r="B822" s="0" t="s">
        <v>459</v>
      </c>
      <c r="C822" s="0" t="n">
        <v>0.01354501</v>
      </c>
      <c r="D822" s="221" t="n">
        <v>133.08</v>
      </c>
      <c r="E822" s="221" t="n">
        <f aca="false">TRUNC((C822*D822),2)</f>
        <v>1.8</v>
      </c>
    </row>
    <row r="823" customFormat="false" ht="28.8" hidden="false" customHeight="false" outlineLevel="0" collapsed="false">
      <c r="A823" s="223" t="s">
        <v>463</v>
      </c>
      <c r="B823" s="0" t="s">
        <v>459</v>
      </c>
      <c r="C823" s="0" t="n">
        <v>0.009072</v>
      </c>
      <c r="D823" s="221" t="n">
        <v>116.91</v>
      </c>
      <c r="E823" s="221" t="n">
        <f aca="false">TRUNC((C823*D823),2)</f>
        <v>1.06</v>
      </c>
    </row>
    <row r="824" customFormat="false" ht="28.8" hidden="false" customHeight="false" outlineLevel="0" collapsed="false">
      <c r="A824" s="223" t="s">
        <v>516</v>
      </c>
      <c r="B824" s="0" t="s">
        <v>459</v>
      </c>
      <c r="C824" s="0" t="n">
        <v>0.00055566</v>
      </c>
      <c r="D824" s="221" t="n">
        <v>597.97</v>
      </c>
      <c r="E824" s="221" t="n">
        <f aca="false">TRUNC((C824*D824),2)</f>
        <v>0.33</v>
      </c>
    </row>
    <row r="825" customFormat="false" ht="14.4" hidden="false" customHeight="false" outlineLevel="0" collapsed="false">
      <c r="A825" s="223" t="s">
        <v>517</v>
      </c>
      <c r="B825" s="0" t="s">
        <v>459</v>
      </c>
      <c r="C825" s="0" t="n">
        <v>0.00341208</v>
      </c>
      <c r="D825" s="221" t="n">
        <v>135.18</v>
      </c>
      <c r="E825" s="221" t="n">
        <f aca="false">TRUNC((C825*D825),2)</f>
        <v>0.46</v>
      </c>
    </row>
    <row r="826" customFormat="false" ht="14.4" hidden="false" customHeight="false" outlineLevel="0" collapsed="false">
      <c r="A826" s="223" t="s">
        <v>518</v>
      </c>
      <c r="B826" s="0" t="s">
        <v>459</v>
      </c>
      <c r="C826" s="0" t="n">
        <v>0.00259182</v>
      </c>
      <c r="D826" s="221" t="n">
        <v>203.68</v>
      </c>
      <c r="E826" s="221" t="n">
        <f aca="false">TRUNC((C826*D826),2)</f>
        <v>0.52</v>
      </c>
    </row>
    <row r="827" customFormat="false" ht="14.4" hidden="false" customHeight="false" outlineLevel="0" collapsed="false">
      <c r="A827" s="223" t="s">
        <v>519</v>
      </c>
      <c r="B827" s="0" t="s">
        <v>459</v>
      </c>
      <c r="C827" s="0" t="n">
        <v>0.00055566</v>
      </c>
      <c r="D827" s="221" t="n">
        <v>576.84</v>
      </c>
      <c r="E827" s="221" t="n">
        <f aca="false">TRUNC((C827*D827),2)</f>
        <v>0.32</v>
      </c>
    </row>
    <row r="828" customFormat="false" ht="14.4" hidden="false" customHeight="false" outlineLevel="0" collapsed="false">
      <c r="A828" s="223" t="s">
        <v>520</v>
      </c>
      <c r="B828" s="0" t="s">
        <v>459</v>
      </c>
      <c r="C828" s="0" t="n">
        <v>0.00068292</v>
      </c>
      <c r="D828" s="221" t="n">
        <v>281.79</v>
      </c>
      <c r="E828" s="221" t="n">
        <f aca="false">TRUNC((C828*D828),2)</f>
        <v>0.19</v>
      </c>
    </row>
    <row r="829" customFormat="false" ht="14.4" hidden="false" customHeight="false" outlineLevel="0" collapsed="false">
      <c r="A829" s="223" t="s">
        <v>521</v>
      </c>
      <c r="B829" s="0" t="s">
        <v>459</v>
      </c>
      <c r="C829" s="0" t="n">
        <v>0.034398</v>
      </c>
      <c r="D829" s="221" t="n">
        <v>7.88</v>
      </c>
      <c r="E829" s="221" t="n">
        <f aca="false">TRUNC((C829*D829),2)</f>
        <v>0.27</v>
      </c>
    </row>
    <row r="830" customFormat="false" ht="14.4" hidden="false" customHeight="false" outlineLevel="0" collapsed="false">
      <c r="A830" s="223" t="s">
        <v>522</v>
      </c>
      <c r="B830" s="0" t="s">
        <v>459</v>
      </c>
      <c r="C830" s="0" t="n">
        <v>0.0190449</v>
      </c>
      <c r="D830" s="221" t="n">
        <v>10.71</v>
      </c>
      <c r="E830" s="221" t="n">
        <f aca="false">TRUNC((C830*D830),2)</f>
        <v>0.2</v>
      </c>
    </row>
    <row r="831" customFormat="false" ht="14.4" hidden="false" customHeight="false" outlineLevel="0" collapsed="false">
      <c r="A831" s="223" t="s">
        <v>523</v>
      </c>
      <c r="B831" s="0" t="s">
        <v>459</v>
      </c>
      <c r="C831" s="0" t="n">
        <v>0.0190449</v>
      </c>
      <c r="D831" s="221" t="n">
        <v>23.75</v>
      </c>
      <c r="E831" s="221" t="n">
        <f aca="false">TRUNC((C831*D831),2)</f>
        <v>0.45</v>
      </c>
    </row>
    <row r="832" customFormat="false" ht="14.4" hidden="false" customHeight="false" outlineLevel="0" collapsed="false">
      <c r="A832" s="223" t="s">
        <v>453</v>
      </c>
      <c r="B832" s="0" t="s">
        <v>398</v>
      </c>
      <c r="C832" s="0" t="s">
        <v>398</v>
      </c>
      <c r="D832" s="221" t="s">
        <v>398</v>
      </c>
      <c r="E832" s="221" t="n">
        <f aca="false">SUM(E809:E831)</f>
        <v>52.19</v>
      </c>
    </row>
    <row r="833" customFormat="false" ht="14.4" hidden="false" customHeight="false" outlineLevel="0" collapsed="false">
      <c r="A833" s="0"/>
      <c r="C833" s="0"/>
      <c r="D833" s="0"/>
      <c r="E833" s="0"/>
    </row>
    <row r="834" customFormat="false" ht="14.4" hidden="false" customHeight="false" outlineLevel="0" collapsed="false">
      <c r="A834" s="223" t="s">
        <v>466</v>
      </c>
      <c r="B834" s="0" t="s">
        <v>398</v>
      </c>
      <c r="C834" s="0" t="s">
        <v>398</v>
      </c>
      <c r="D834" s="221" t="s">
        <v>398</v>
      </c>
      <c r="E834" s="221" t="n">
        <f aca="false">E801+E806+E832</f>
        <v>162.82</v>
      </c>
    </row>
    <row r="835" customFormat="false" ht="14.4" hidden="false" customHeight="false" outlineLevel="0" collapsed="false">
      <c r="A835" s="0"/>
      <c r="C835" s="0"/>
      <c r="D835" s="0"/>
      <c r="E835" s="0"/>
    </row>
    <row r="836" customFormat="false" ht="14.4" hidden="false" customHeight="false" outlineLevel="0" collapsed="false">
      <c r="A836" s="0"/>
      <c r="C836" s="0"/>
      <c r="D836" s="0"/>
      <c r="E836" s="0"/>
    </row>
    <row r="837" customFormat="false" ht="14.4" hidden="false" customHeight="false" outlineLevel="0" collapsed="false">
      <c r="A837" s="0"/>
      <c r="C837" s="0"/>
      <c r="D837" s="0"/>
      <c r="E837" s="0"/>
    </row>
    <row r="838" customFormat="false" ht="14.4" hidden="false" customHeight="false" outlineLevel="0" collapsed="false">
      <c r="A838" s="223" t="s">
        <v>474</v>
      </c>
      <c r="B838" s="224" t="s">
        <v>616</v>
      </c>
      <c r="C838" s="0" t="s">
        <v>617</v>
      </c>
      <c r="D838" s="0"/>
      <c r="E838" s="0"/>
    </row>
    <row r="839" customFormat="false" ht="14.4" hidden="false" customHeight="false" outlineLevel="0" collapsed="false">
      <c r="A839" s="223" t="s">
        <v>618</v>
      </c>
      <c r="C839" s="0"/>
      <c r="D839" s="0"/>
      <c r="E839" s="0"/>
    </row>
    <row r="840" customFormat="false" ht="14.4" hidden="false" customHeight="false" outlineLevel="0" collapsed="false">
      <c r="A840" s="223" t="s">
        <v>478</v>
      </c>
      <c r="C840" s="0"/>
      <c r="D840" s="0"/>
      <c r="E840" s="0"/>
    </row>
    <row r="841" customFormat="false" ht="14.4" hidden="false" customHeight="false" outlineLevel="0" collapsed="false">
      <c r="A841" s="0"/>
      <c r="C841" s="0"/>
      <c r="D841" s="0"/>
      <c r="E841" s="0"/>
    </row>
    <row r="842" customFormat="false" ht="14.4" hidden="false" customHeight="false" outlineLevel="0" collapsed="false">
      <c r="A842" s="223" t="s">
        <v>489</v>
      </c>
      <c r="B842" s="0" t="s">
        <v>447</v>
      </c>
      <c r="C842" s="0" t="s">
        <v>448</v>
      </c>
      <c r="D842" s="221" t="s">
        <v>449</v>
      </c>
      <c r="E842" s="221" t="s">
        <v>450</v>
      </c>
    </row>
    <row r="843" customFormat="false" ht="28.8" hidden="false" customHeight="false" outlineLevel="0" collapsed="false">
      <c r="A843" s="223" t="s">
        <v>491</v>
      </c>
      <c r="B843" s="0" t="s">
        <v>459</v>
      </c>
      <c r="C843" s="0" t="n">
        <v>0.0010832</v>
      </c>
      <c r="D843" s="221" t="n">
        <v>580</v>
      </c>
      <c r="E843" s="221" t="n">
        <f aca="false">TRUNC((C843*D843),2)</f>
        <v>0.62</v>
      </c>
    </row>
    <row r="844" customFormat="false" ht="14.4" hidden="false" customHeight="false" outlineLevel="0" collapsed="false">
      <c r="A844" s="223" t="s">
        <v>453</v>
      </c>
      <c r="B844" s="0" t="s">
        <v>398</v>
      </c>
      <c r="C844" s="0" t="s">
        <v>398</v>
      </c>
      <c r="D844" s="221" t="s">
        <v>398</v>
      </c>
      <c r="E844" s="221" t="n">
        <f aca="false">SUM(E843:E843)</f>
        <v>0.62</v>
      </c>
    </row>
    <row r="845" customFormat="false" ht="14.4" hidden="false" customHeight="false" outlineLevel="0" collapsed="false">
      <c r="A845" s="0"/>
      <c r="C845" s="0"/>
      <c r="D845" s="0"/>
      <c r="E845" s="0"/>
    </row>
    <row r="846" customFormat="false" ht="14.4" hidden="false" customHeight="false" outlineLevel="0" collapsed="false">
      <c r="A846" s="223" t="s">
        <v>446</v>
      </c>
      <c r="B846" s="0" t="s">
        <v>447</v>
      </c>
      <c r="C846" s="0" t="s">
        <v>448</v>
      </c>
      <c r="D846" s="221" t="s">
        <v>449</v>
      </c>
      <c r="E846" s="221" t="s">
        <v>450</v>
      </c>
    </row>
    <row r="847" customFormat="false" ht="14.4" hidden="false" customHeight="false" outlineLevel="0" collapsed="false">
      <c r="A847" s="223" t="s">
        <v>494</v>
      </c>
      <c r="B847" s="0" t="s">
        <v>493</v>
      </c>
      <c r="C847" s="0" t="n">
        <v>16.06352629</v>
      </c>
      <c r="D847" s="221" t="n">
        <v>8.14</v>
      </c>
      <c r="E847" s="221" t="n">
        <f aca="false">TRUNC((C847*D847),2)</f>
        <v>130.75</v>
      </c>
    </row>
    <row r="848" customFormat="false" ht="14.4" hidden="false" customHeight="false" outlineLevel="0" collapsed="false">
      <c r="A848" s="223" t="s">
        <v>453</v>
      </c>
      <c r="B848" s="0" t="s">
        <v>398</v>
      </c>
      <c r="C848" s="0" t="s">
        <v>398</v>
      </c>
      <c r="D848" s="221" t="s">
        <v>398</v>
      </c>
      <c r="E848" s="221" t="n">
        <f aca="false">SUM(E847:E847)</f>
        <v>130.75</v>
      </c>
    </row>
    <row r="849" customFormat="false" ht="14.4" hidden="false" customHeight="false" outlineLevel="0" collapsed="false">
      <c r="A849" s="0"/>
      <c r="C849" s="0"/>
      <c r="D849" s="0"/>
      <c r="E849" s="0"/>
    </row>
    <row r="850" customFormat="false" ht="14.4" hidden="false" customHeight="false" outlineLevel="0" collapsed="false">
      <c r="A850" s="223" t="s">
        <v>454</v>
      </c>
      <c r="B850" s="0" t="s">
        <v>447</v>
      </c>
      <c r="C850" s="0" t="s">
        <v>448</v>
      </c>
      <c r="D850" s="221" t="s">
        <v>449</v>
      </c>
      <c r="E850" s="221" t="s">
        <v>450</v>
      </c>
    </row>
    <row r="851" customFormat="false" ht="14.4" hidden="false" customHeight="false" outlineLevel="0" collapsed="false">
      <c r="A851" s="223" t="s">
        <v>498</v>
      </c>
      <c r="B851" s="0" t="s">
        <v>459</v>
      </c>
      <c r="C851" s="0" t="n">
        <v>0.1282752</v>
      </c>
      <c r="D851" s="221" t="n">
        <v>9.79</v>
      </c>
      <c r="E851" s="221" t="n">
        <f aca="false">TRUNC((C851*D851),2)</f>
        <v>1.25</v>
      </c>
    </row>
    <row r="852" customFormat="false" ht="14.4" hidden="false" customHeight="false" outlineLevel="0" collapsed="false">
      <c r="A852" s="223" t="s">
        <v>455</v>
      </c>
      <c r="B852" s="0" t="s">
        <v>456</v>
      </c>
      <c r="C852" s="0" t="n">
        <v>0.025616</v>
      </c>
      <c r="D852" s="221" t="n">
        <v>47.76</v>
      </c>
      <c r="E852" s="221" t="n">
        <f aca="false">TRUNC((C852*D852),2)</f>
        <v>1.22</v>
      </c>
    </row>
    <row r="853" customFormat="false" ht="14.4" hidden="false" customHeight="false" outlineLevel="0" collapsed="false">
      <c r="A853" s="223" t="s">
        <v>499</v>
      </c>
      <c r="B853" s="0" t="s">
        <v>459</v>
      </c>
      <c r="C853" s="0" t="n">
        <v>0.0106336</v>
      </c>
      <c r="D853" s="221" t="n">
        <v>109.4</v>
      </c>
      <c r="E853" s="221" t="n">
        <f aca="false">TRUNC((C853*D853),2)</f>
        <v>1.16</v>
      </c>
    </row>
    <row r="854" customFormat="false" ht="14.4" hidden="false" customHeight="false" outlineLevel="0" collapsed="false">
      <c r="A854" s="223" t="s">
        <v>502</v>
      </c>
      <c r="B854" s="0" t="s">
        <v>459</v>
      </c>
      <c r="C854" s="0" t="n">
        <v>0.1451056</v>
      </c>
      <c r="D854" s="221" t="n">
        <v>6.04</v>
      </c>
      <c r="E854" s="221" t="n">
        <f aca="false">TRUNC((C854*D854),2)</f>
        <v>0.87</v>
      </c>
    </row>
    <row r="855" customFormat="false" ht="14.4" hidden="false" customHeight="false" outlineLevel="0" collapsed="false">
      <c r="A855" s="223" t="s">
        <v>457</v>
      </c>
      <c r="B855" s="0" t="s">
        <v>456</v>
      </c>
      <c r="C855" s="0" t="n">
        <v>0.2197536</v>
      </c>
      <c r="D855" s="221" t="n">
        <v>8.95</v>
      </c>
      <c r="E855" s="221" t="n">
        <f aca="false">TRUNC((C855*D855),2)</f>
        <v>1.96</v>
      </c>
    </row>
    <row r="856" customFormat="false" ht="14.4" hidden="false" customHeight="false" outlineLevel="0" collapsed="false">
      <c r="A856" s="223" t="s">
        <v>510</v>
      </c>
      <c r="B856" s="0" t="s">
        <v>511</v>
      </c>
      <c r="C856" s="0" t="n">
        <v>0.024184</v>
      </c>
      <c r="D856" s="221" t="n">
        <v>14.25</v>
      </c>
      <c r="E856" s="221" t="n">
        <f aca="false">TRUNC((C856*D856),2)</f>
        <v>0.34</v>
      </c>
    </row>
    <row r="857" customFormat="false" ht="14.4" hidden="false" customHeight="false" outlineLevel="0" collapsed="false">
      <c r="A857" s="223" t="s">
        <v>512</v>
      </c>
      <c r="B857" s="0" t="s">
        <v>493</v>
      </c>
      <c r="C857" s="0" t="n">
        <v>16</v>
      </c>
      <c r="D857" s="221" t="n">
        <v>1.87</v>
      </c>
      <c r="E857" s="221" t="n">
        <f aca="false">TRUNC((C857*D857),2)</f>
        <v>29.92</v>
      </c>
    </row>
    <row r="858" customFormat="false" ht="14.4" hidden="false" customHeight="false" outlineLevel="0" collapsed="false">
      <c r="A858" s="223" t="s">
        <v>513</v>
      </c>
      <c r="B858" s="0" t="s">
        <v>493</v>
      </c>
      <c r="C858" s="0" t="n">
        <v>16</v>
      </c>
      <c r="D858" s="221" t="n">
        <v>0.71</v>
      </c>
      <c r="E858" s="221" t="n">
        <f aca="false">TRUNC((C858*D858),2)</f>
        <v>11.36</v>
      </c>
    </row>
    <row r="859" customFormat="false" ht="14.4" hidden="false" customHeight="false" outlineLevel="0" collapsed="false">
      <c r="A859" s="223" t="s">
        <v>514</v>
      </c>
      <c r="B859" s="0" t="s">
        <v>493</v>
      </c>
      <c r="C859" s="0" t="n">
        <v>16</v>
      </c>
      <c r="D859" s="221" t="n">
        <v>0.34</v>
      </c>
      <c r="E859" s="221" t="n">
        <f aca="false">TRUNC((C859*D859),2)</f>
        <v>5.44</v>
      </c>
    </row>
    <row r="860" customFormat="false" ht="14.4" hidden="false" customHeight="false" outlineLevel="0" collapsed="false">
      <c r="A860" s="223" t="s">
        <v>515</v>
      </c>
      <c r="B860" s="0" t="s">
        <v>493</v>
      </c>
      <c r="C860" s="0" t="n">
        <v>16</v>
      </c>
      <c r="D860" s="221" t="n">
        <v>0.05</v>
      </c>
      <c r="E860" s="221" t="n">
        <f aca="false">TRUNC((C860*D860),2)</f>
        <v>0.8</v>
      </c>
    </row>
    <row r="861" customFormat="false" ht="14.4" hidden="false" customHeight="false" outlineLevel="0" collapsed="false">
      <c r="A861" s="223" t="s">
        <v>458</v>
      </c>
      <c r="B861" s="0" t="s">
        <v>459</v>
      </c>
      <c r="C861" s="0" t="n">
        <v>0.0423408</v>
      </c>
      <c r="D861" s="221" t="n">
        <v>29.55</v>
      </c>
      <c r="E861" s="221" t="n">
        <f aca="false">TRUNC((C861*D861),2)</f>
        <v>1.25</v>
      </c>
    </row>
    <row r="862" customFormat="false" ht="14.4" hidden="false" customHeight="false" outlineLevel="0" collapsed="false">
      <c r="A862" s="223" t="s">
        <v>460</v>
      </c>
      <c r="B862" s="0" t="s">
        <v>459</v>
      </c>
      <c r="C862" s="0" t="n">
        <v>0.0198448</v>
      </c>
      <c r="D862" s="221" t="n">
        <v>169.15</v>
      </c>
      <c r="E862" s="221" t="n">
        <f aca="false">TRUNC((C862*D862),2)</f>
        <v>3.35</v>
      </c>
    </row>
    <row r="863" customFormat="false" ht="14.4" hidden="false" customHeight="false" outlineLevel="0" collapsed="false">
      <c r="A863" s="223" t="s">
        <v>461</v>
      </c>
      <c r="B863" s="0" t="s">
        <v>459</v>
      </c>
      <c r="C863" s="0" t="n">
        <v>1.7837952</v>
      </c>
      <c r="D863" s="221" t="n">
        <v>1.11</v>
      </c>
      <c r="E863" s="221" t="n">
        <f aca="false">TRUNC((C863*D863),2)</f>
        <v>1.98</v>
      </c>
    </row>
    <row r="864" customFormat="false" ht="28.8" hidden="false" customHeight="false" outlineLevel="0" collapsed="false">
      <c r="A864" s="223" t="s">
        <v>462</v>
      </c>
      <c r="B864" s="0" t="s">
        <v>459</v>
      </c>
      <c r="C864" s="0" t="n">
        <v>0.0172</v>
      </c>
      <c r="D864" s="221" t="n">
        <v>133.08</v>
      </c>
      <c r="E864" s="221" t="n">
        <f aca="false">TRUNC((C864*D864),2)</f>
        <v>2.28</v>
      </c>
    </row>
    <row r="865" customFormat="false" ht="28.8" hidden="false" customHeight="false" outlineLevel="0" collapsed="false">
      <c r="A865" s="223" t="s">
        <v>463</v>
      </c>
      <c r="B865" s="0" t="s">
        <v>459</v>
      </c>
      <c r="C865" s="0" t="n">
        <v>0.01152</v>
      </c>
      <c r="D865" s="221" t="n">
        <v>116.91</v>
      </c>
      <c r="E865" s="221" t="n">
        <f aca="false">TRUNC((C865*D865),2)</f>
        <v>1.34</v>
      </c>
    </row>
    <row r="866" customFormat="false" ht="28.8" hidden="false" customHeight="false" outlineLevel="0" collapsed="false">
      <c r="A866" s="223" t="s">
        <v>516</v>
      </c>
      <c r="B866" s="0" t="s">
        <v>459</v>
      </c>
      <c r="C866" s="0" t="n">
        <v>0.0007056</v>
      </c>
      <c r="D866" s="221" t="n">
        <v>597.97</v>
      </c>
      <c r="E866" s="221" t="n">
        <f aca="false">TRUNC((C866*D866),2)</f>
        <v>0.42</v>
      </c>
    </row>
    <row r="867" customFormat="false" ht="14.4" hidden="false" customHeight="false" outlineLevel="0" collapsed="false">
      <c r="A867" s="223" t="s">
        <v>517</v>
      </c>
      <c r="B867" s="0" t="s">
        <v>459</v>
      </c>
      <c r="C867" s="0" t="n">
        <v>0.0043328</v>
      </c>
      <c r="D867" s="221" t="n">
        <v>135.18</v>
      </c>
      <c r="E867" s="221" t="n">
        <f aca="false">TRUNC((C867*D867),2)</f>
        <v>0.58</v>
      </c>
    </row>
    <row r="868" customFormat="false" ht="14.4" hidden="false" customHeight="false" outlineLevel="0" collapsed="false">
      <c r="A868" s="223" t="s">
        <v>518</v>
      </c>
      <c r="B868" s="0" t="s">
        <v>459</v>
      </c>
      <c r="C868" s="0" t="n">
        <v>0.0032912</v>
      </c>
      <c r="D868" s="221" t="n">
        <v>203.68</v>
      </c>
      <c r="E868" s="221" t="n">
        <f aca="false">TRUNC((C868*D868),2)</f>
        <v>0.67</v>
      </c>
    </row>
    <row r="869" customFormat="false" ht="14.4" hidden="false" customHeight="false" outlineLevel="0" collapsed="false">
      <c r="A869" s="223" t="s">
        <v>519</v>
      </c>
      <c r="B869" s="0" t="s">
        <v>459</v>
      </c>
      <c r="C869" s="0" t="n">
        <v>0.0007056</v>
      </c>
      <c r="D869" s="221" t="n">
        <v>576.84</v>
      </c>
      <c r="E869" s="221" t="n">
        <f aca="false">TRUNC((C869*D869),2)</f>
        <v>0.4</v>
      </c>
    </row>
    <row r="870" customFormat="false" ht="14.4" hidden="false" customHeight="false" outlineLevel="0" collapsed="false">
      <c r="A870" s="223" t="s">
        <v>520</v>
      </c>
      <c r="B870" s="0" t="s">
        <v>459</v>
      </c>
      <c r="C870" s="0" t="n">
        <v>0.0008672</v>
      </c>
      <c r="D870" s="221" t="n">
        <v>281.79</v>
      </c>
      <c r="E870" s="221" t="n">
        <f aca="false">TRUNC((C870*D870),2)</f>
        <v>0.24</v>
      </c>
    </row>
    <row r="871" customFormat="false" ht="14.4" hidden="false" customHeight="false" outlineLevel="0" collapsed="false">
      <c r="A871" s="223" t="s">
        <v>521</v>
      </c>
      <c r="B871" s="0" t="s">
        <v>459</v>
      </c>
      <c r="C871" s="0" t="n">
        <v>0.04368</v>
      </c>
      <c r="D871" s="221" t="n">
        <v>7.88</v>
      </c>
      <c r="E871" s="221" t="n">
        <f aca="false">TRUNC((C871*D871),2)</f>
        <v>0.34</v>
      </c>
    </row>
    <row r="872" customFormat="false" ht="14.4" hidden="false" customHeight="false" outlineLevel="0" collapsed="false">
      <c r="A872" s="223" t="s">
        <v>522</v>
      </c>
      <c r="B872" s="0" t="s">
        <v>459</v>
      </c>
      <c r="C872" s="0" t="n">
        <v>0.024184</v>
      </c>
      <c r="D872" s="221" t="n">
        <v>10.71</v>
      </c>
      <c r="E872" s="221" t="n">
        <f aca="false">TRUNC((C872*D872),2)</f>
        <v>0.25</v>
      </c>
    </row>
    <row r="873" customFormat="false" ht="14.4" hidden="false" customHeight="false" outlineLevel="0" collapsed="false">
      <c r="A873" s="223" t="s">
        <v>523</v>
      </c>
      <c r="B873" s="0" t="s">
        <v>459</v>
      </c>
      <c r="C873" s="0" t="n">
        <v>0.024184</v>
      </c>
      <c r="D873" s="221" t="n">
        <v>23.75</v>
      </c>
      <c r="E873" s="221" t="n">
        <f aca="false">TRUNC((C873*D873),2)</f>
        <v>0.57</v>
      </c>
    </row>
    <row r="874" customFormat="false" ht="14.4" hidden="false" customHeight="false" outlineLevel="0" collapsed="false">
      <c r="A874" s="223" t="s">
        <v>453</v>
      </c>
      <c r="B874" s="0" t="s">
        <v>398</v>
      </c>
      <c r="C874" s="0" t="s">
        <v>398</v>
      </c>
      <c r="D874" s="221" t="s">
        <v>398</v>
      </c>
      <c r="E874" s="221" t="n">
        <f aca="false">SUM(E851:E873)</f>
        <v>67.99</v>
      </c>
    </row>
    <row r="875" customFormat="false" ht="14.4" hidden="false" customHeight="false" outlineLevel="0" collapsed="false">
      <c r="A875" s="0"/>
      <c r="C875" s="0"/>
      <c r="D875" s="0"/>
      <c r="E875" s="0"/>
    </row>
    <row r="876" customFormat="false" ht="14.4" hidden="false" customHeight="false" outlineLevel="0" collapsed="false">
      <c r="A876" s="223" t="s">
        <v>466</v>
      </c>
      <c r="B876" s="0" t="s">
        <v>398</v>
      </c>
      <c r="C876" s="0" t="s">
        <v>398</v>
      </c>
      <c r="D876" s="221" t="s">
        <v>398</v>
      </c>
      <c r="E876" s="221" t="n">
        <f aca="false">E844+E848+E874</f>
        <v>199.36</v>
      </c>
    </row>
    <row r="877" customFormat="false" ht="14.4" hidden="false" customHeight="false" outlineLevel="0" collapsed="false">
      <c r="A877" s="0"/>
      <c r="C877" s="0"/>
      <c r="D877" s="0"/>
      <c r="E877" s="0"/>
    </row>
    <row r="878" customFormat="false" ht="14.4" hidden="false" customHeight="false" outlineLevel="0" collapsed="false">
      <c r="A878" s="0"/>
      <c r="C878" s="0"/>
      <c r="D878" s="0"/>
      <c r="E878" s="0"/>
    </row>
    <row r="879" customFormat="false" ht="14.4" hidden="false" customHeight="false" outlineLevel="0" collapsed="false">
      <c r="A879" s="0"/>
      <c r="C879" s="0"/>
      <c r="D879" s="0"/>
      <c r="E879" s="0"/>
    </row>
    <row r="880" customFormat="false" ht="14.4" hidden="false" customHeight="false" outlineLevel="0" collapsed="false">
      <c r="A880" s="223" t="s">
        <v>619</v>
      </c>
      <c r="B880" s="224" t="s">
        <v>620</v>
      </c>
      <c r="C880" s="0" t="s">
        <v>621</v>
      </c>
      <c r="D880" s="0"/>
      <c r="E880" s="0"/>
    </row>
    <row r="881" customFormat="false" ht="14.4" hidden="false" customHeight="false" outlineLevel="0" collapsed="false">
      <c r="A881" s="223" t="s">
        <v>622</v>
      </c>
      <c r="C881" s="0"/>
      <c r="D881" s="0"/>
      <c r="E881" s="0"/>
    </row>
    <row r="882" customFormat="false" ht="14.4" hidden="false" customHeight="false" outlineLevel="0" collapsed="false">
      <c r="A882" s="223" t="s">
        <v>488</v>
      </c>
      <c r="C882" s="0"/>
      <c r="D882" s="0"/>
      <c r="E882" s="0"/>
    </row>
    <row r="883" customFormat="false" ht="14.4" hidden="false" customHeight="false" outlineLevel="0" collapsed="false">
      <c r="A883" s="0"/>
      <c r="C883" s="0"/>
      <c r="D883" s="0"/>
      <c r="E883" s="0"/>
    </row>
    <row r="884" customFormat="false" ht="14.4" hidden="false" customHeight="false" outlineLevel="0" collapsed="false">
      <c r="A884" s="223" t="s">
        <v>489</v>
      </c>
      <c r="B884" s="0" t="s">
        <v>447</v>
      </c>
      <c r="C884" s="0" t="s">
        <v>448</v>
      </c>
      <c r="D884" s="221" t="s">
        <v>449</v>
      </c>
      <c r="E884" s="221" t="s">
        <v>450</v>
      </c>
    </row>
    <row r="885" customFormat="false" ht="28.8" hidden="false" customHeight="false" outlineLevel="0" collapsed="false">
      <c r="A885" s="223" t="s">
        <v>491</v>
      </c>
      <c r="B885" s="0" t="s">
        <v>459</v>
      </c>
      <c r="C885" s="0" t="n">
        <v>1.354E-005</v>
      </c>
      <c r="D885" s="221" t="n">
        <v>580</v>
      </c>
      <c r="E885" s="221" t="n">
        <f aca="false">TRUNC((C885*D885),2)</f>
        <v>0</v>
      </c>
    </row>
    <row r="886" customFormat="false" ht="14.4" hidden="false" customHeight="false" outlineLevel="0" collapsed="false">
      <c r="A886" s="223" t="s">
        <v>453</v>
      </c>
      <c r="B886" s="0" t="s">
        <v>398</v>
      </c>
      <c r="C886" s="0" t="s">
        <v>398</v>
      </c>
      <c r="D886" s="221" t="s">
        <v>398</v>
      </c>
      <c r="E886" s="221" t="n">
        <f aca="false">SUM(E885:E885)</f>
        <v>0</v>
      </c>
    </row>
    <row r="887" customFormat="false" ht="14.4" hidden="false" customHeight="false" outlineLevel="0" collapsed="false">
      <c r="A887" s="0"/>
      <c r="C887" s="0"/>
      <c r="D887" s="0"/>
      <c r="E887" s="0"/>
    </row>
    <row r="888" customFormat="false" ht="14.4" hidden="false" customHeight="false" outlineLevel="0" collapsed="false">
      <c r="A888" s="223" t="s">
        <v>446</v>
      </c>
      <c r="B888" s="0" t="s">
        <v>447</v>
      </c>
      <c r="C888" s="0" t="s">
        <v>448</v>
      </c>
      <c r="D888" s="221" t="s">
        <v>449</v>
      </c>
      <c r="E888" s="221" t="s">
        <v>450</v>
      </c>
    </row>
    <row r="889" customFormat="false" ht="14.4" hidden="false" customHeight="false" outlineLevel="0" collapsed="false">
      <c r="A889" s="223" t="s">
        <v>492</v>
      </c>
      <c r="B889" s="0" t="s">
        <v>493</v>
      </c>
      <c r="C889" s="0" t="n">
        <v>0.10093</v>
      </c>
      <c r="D889" s="221" t="n">
        <v>13.3</v>
      </c>
      <c r="E889" s="221" t="n">
        <f aca="false">TRUNC((C889*D889),2)</f>
        <v>1.34</v>
      </c>
    </row>
    <row r="890" customFormat="false" ht="14.4" hidden="false" customHeight="false" outlineLevel="0" collapsed="false">
      <c r="A890" s="223" t="s">
        <v>494</v>
      </c>
      <c r="B890" s="0" t="s">
        <v>493</v>
      </c>
      <c r="C890" s="0" t="n">
        <v>0.10171</v>
      </c>
      <c r="D890" s="221" t="n">
        <v>8.14</v>
      </c>
      <c r="E890" s="221" t="n">
        <f aca="false">TRUNC((C890*D890),2)</f>
        <v>0.82</v>
      </c>
    </row>
    <row r="891" customFormat="false" ht="14.4" hidden="false" customHeight="false" outlineLevel="0" collapsed="false">
      <c r="A891" s="223" t="s">
        <v>453</v>
      </c>
      <c r="B891" s="0" t="s">
        <v>398</v>
      </c>
      <c r="C891" s="0" t="s">
        <v>398</v>
      </c>
      <c r="D891" s="221" t="s">
        <v>398</v>
      </c>
      <c r="E891" s="221" t="n">
        <f aca="false">SUM(E889:E890)</f>
        <v>2.16</v>
      </c>
    </row>
    <row r="892" customFormat="false" ht="14.4" hidden="false" customHeight="false" outlineLevel="0" collapsed="false">
      <c r="A892" s="0"/>
      <c r="C892" s="0"/>
      <c r="D892" s="0"/>
      <c r="E892" s="0"/>
    </row>
    <row r="893" customFormat="false" ht="14.4" hidden="false" customHeight="false" outlineLevel="0" collapsed="false">
      <c r="A893" s="223" t="s">
        <v>454</v>
      </c>
      <c r="B893" s="0" t="s">
        <v>447</v>
      </c>
      <c r="C893" s="0" t="s">
        <v>448</v>
      </c>
      <c r="D893" s="221" t="s">
        <v>449</v>
      </c>
      <c r="E893" s="221" t="s">
        <v>450</v>
      </c>
    </row>
    <row r="894" customFormat="false" ht="14.4" hidden="false" customHeight="false" outlineLevel="0" collapsed="false">
      <c r="A894" s="223" t="s">
        <v>623</v>
      </c>
      <c r="B894" s="0" t="s">
        <v>501</v>
      </c>
      <c r="C894" s="0" t="n">
        <v>0.02</v>
      </c>
      <c r="D894" s="221" t="n">
        <v>8.08</v>
      </c>
      <c r="E894" s="221" t="n">
        <f aca="false">TRUNC((C894*D894),2)</f>
        <v>0.16</v>
      </c>
    </row>
    <row r="895" customFormat="false" ht="14.4" hidden="false" customHeight="false" outlineLevel="0" collapsed="false">
      <c r="A895" s="223" t="s">
        <v>498</v>
      </c>
      <c r="B895" s="0" t="s">
        <v>459</v>
      </c>
      <c r="C895" s="0" t="n">
        <v>0.00160344</v>
      </c>
      <c r="D895" s="221" t="n">
        <v>9.79</v>
      </c>
      <c r="E895" s="221" t="n">
        <f aca="false">TRUNC((C895*D895),2)</f>
        <v>0.01</v>
      </c>
    </row>
    <row r="896" customFormat="false" ht="14.4" hidden="false" customHeight="false" outlineLevel="0" collapsed="false">
      <c r="A896" s="223" t="s">
        <v>455</v>
      </c>
      <c r="B896" s="0" t="s">
        <v>456</v>
      </c>
      <c r="C896" s="0" t="n">
        <v>0.0003202</v>
      </c>
      <c r="D896" s="221" t="n">
        <v>47.76</v>
      </c>
      <c r="E896" s="221" t="n">
        <f aca="false">TRUNC((C896*D896),2)</f>
        <v>0.01</v>
      </c>
    </row>
    <row r="897" customFormat="false" ht="14.4" hidden="false" customHeight="false" outlineLevel="0" collapsed="false">
      <c r="A897" s="223" t="s">
        <v>499</v>
      </c>
      <c r="B897" s="0" t="s">
        <v>459</v>
      </c>
      <c r="C897" s="0" t="n">
        <v>0.00013292</v>
      </c>
      <c r="D897" s="221" t="n">
        <v>109.4</v>
      </c>
      <c r="E897" s="221" t="n">
        <f aca="false">TRUNC((C897*D897),2)</f>
        <v>0.01</v>
      </c>
    </row>
    <row r="898" customFormat="false" ht="14.4" hidden="false" customHeight="false" outlineLevel="0" collapsed="false">
      <c r="A898" s="223" t="s">
        <v>502</v>
      </c>
      <c r="B898" s="0" t="s">
        <v>459</v>
      </c>
      <c r="C898" s="0" t="n">
        <v>0.00181382</v>
      </c>
      <c r="D898" s="221" t="n">
        <v>6.04</v>
      </c>
      <c r="E898" s="221" t="n">
        <f aca="false">TRUNC((C898*D898),2)</f>
        <v>0.01</v>
      </c>
    </row>
    <row r="899" customFormat="false" ht="14.4" hidden="false" customHeight="false" outlineLevel="0" collapsed="false">
      <c r="A899" s="223" t="s">
        <v>457</v>
      </c>
      <c r="B899" s="0" t="s">
        <v>456</v>
      </c>
      <c r="C899" s="0" t="n">
        <v>0.00274692</v>
      </c>
      <c r="D899" s="221" t="n">
        <v>8.95</v>
      </c>
      <c r="E899" s="221" t="n">
        <f aca="false">TRUNC((C899*D899),2)</f>
        <v>0.02</v>
      </c>
    </row>
    <row r="900" customFormat="false" ht="14.4" hidden="false" customHeight="false" outlineLevel="0" collapsed="false">
      <c r="A900" s="223" t="s">
        <v>505</v>
      </c>
      <c r="B900" s="0" t="s">
        <v>504</v>
      </c>
      <c r="C900" s="0" t="n">
        <v>0.12</v>
      </c>
      <c r="D900" s="221" t="n">
        <v>3.58</v>
      </c>
      <c r="E900" s="221" t="n">
        <f aca="false">TRUNC((C900*D900),2)</f>
        <v>0.42</v>
      </c>
    </row>
    <row r="901" customFormat="false" ht="14.4" hidden="false" customHeight="false" outlineLevel="0" collapsed="false">
      <c r="A901" s="223" t="s">
        <v>574</v>
      </c>
      <c r="B901" s="0" t="s">
        <v>501</v>
      </c>
      <c r="C901" s="0" t="n">
        <v>0.01</v>
      </c>
      <c r="D901" s="221" t="n">
        <v>8.15</v>
      </c>
      <c r="E901" s="221" t="n">
        <f aca="false">TRUNC((C901*D901),2)</f>
        <v>0.08</v>
      </c>
    </row>
    <row r="902" customFormat="false" ht="14.4" hidden="false" customHeight="false" outlineLevel="0" collapsed="false">
      <c r="A902" s="223" t="s">
        <v>510</v>
      </c>
      <c r="B902" s="0" t="s">
        <v>511</v>
      </c>
      <c r="C902" s="0" t="n">
        <v>0.0003023</v>
      </c>
      <c r="D902" s="221" t="n">
        <v>14.25</v>
      </c>
      <c r="E902" s="221" t="n">
        <f aca="false">TRUNC((C902*D902),2)</f>
        <v>0</v>
      </c>
    </row>
    <row r="903" customFormat="false" ht="14.4" hidden="false" customHeight="false" outlineLevel="0" collapsed="false">
      <c r="A903" s="223" t="s">
        <v>624</v>
      </c>
      <c r="B903" s="0" t="s">
        <v>504</v>
      </c>
      <c r="C903" s="0" t="n">
        <v>0.1067</v>
      </c>
      <c r="D903" s="221" t="n">
        <v>4.41</v>
      </c>
      <c r="E903" s="221" t="n">
        <f aca="false">TRUNC((C903*D903),2)</f>
        <v>0.47</v>
      </c>
    </row>
    <row r="904" customFormat="false" ht="14.4" hidden="false" customHeight="false" outlineLevel="0" collapsed="false">
      <c r="A904" s="223" t="s">
        <v>512</v>
      </c>
      <c r="B904" s="0" t="s">
        <v>493</v>
      </c>
      <c r="C904" s="0" t="n">
        <v>0.25347594</v>
      </c>
      <c r="D904" s="221" t="n">
        <v>1.87</v>
      </c>
      <c r="E904" s="221" t="n">
        <f aca="false">TRUNC((C904*D904),2)</f>
        <v>0.47</v>
      </c>
    </row>
    <row r="905" customFormat="false" ht="14.4" hidden="false" customHeight="false" outlineLevel="0" collapsed="false">
      <c r="A905" s="223" t="s">
        <v>513</v>
      </c>
      <c r="B905" s="0" t="s">
        <v>493</v>
      </c>
      <c r="C905" s="0" t="n">
        <v>0.2</v>
      </c>
      <c r="D905" s="221" t="n">
        <v>0.71</v>
      </c>
      <c r="E905" s="221" t="n">
        <f aca="false">TRUNC((C905*D905),2)</f>
        <v>0.14</v>
      </c>
    </row>
    <row r="906" customFormat="false" ht="14.4" hidden="false" customHeight="false" outlineLevel="0" collapsed="false">
      <c r="A906" s="223" t="s">
        <v>514</v>
      </c>
      <c r="B906" s="0" t="s">
        <v>493</v>
      </c>
      <c r="C906" s="0" t="n">
        <v>0.2</v>
      </c>
      <c r="D906" s="221" t="n">
        <v>0.34</v>
      </c>
      <c r="E906" s="221" t="n">
        <f aca="false">TRUNC((C906*D906),2)</f>
        <v>0.06</v>
      </c>
    </row>
    <row r="907" customFormat="false" ht="14.4" hidden="false" customHeight="false" outlineLevel="0" collapsed="false">
      <c r="A907" s="223" t="s">
        <v>515</v>
      </c>
      <c r="B907" s="0" t="s">
        <v>493</v>
      </c>
      <c r="C907" s="0" t="n">
        <v>0.2</v>
      </c>
      <c r="D907" s="221" t="n">
        <v>0.05</v>
      </c>
      <c r="E907" s="221" t="n">
        <f aca="false">TRUNC((C907*D907),2)</f>
        <v>0.01</v>
      </c>
    </row>
    <row r="908" customFormat="false" ht="14.4" hidden="false" customHeight="false" outlineLevel="0" collapsed="false">
      <c r="A908" s="223" t="s">
        <v>458</v>
      </c>
      <c r="B908" s="0" t="s">
        <v>459</v>
      </c>
      <c r="C908" s="0" t="n">
        <v>0.00052926</v>
      </c>
      <c r="D908" s="221" t="n">
        <v>29.55</v>
      </c>
      <c r="E908" s="221" t="n">
        <f aca="false">TRUNC((C908*D908),2)</f>
        <v>0.01</v>
      </c>
    </row>
    <row r="909" customFormat="false" ht="14.4" hidden="false" customHeight="false" outlineLevel="0" collapsed="false">
      <c r="A909" s="223" t="s">
        <v>460</v>
      </c>
      <c r="B909" s="0" t="s">
        <v>459</v>
      </c>
      <c r="C909" s="0" t="n">
        <v>0.00024806</v>
      </c>
      <c r="D909" s="221" t="n">
        <v>169.15</v>
      </c>
      <c r="E909" s="221" t="n">
        <f aca="false">TRUNC((C909*D909),2)</f>
        <v>0.04</v>
      </c>
    </row>
    <row r="910" customFormat="false" ht="14.4" hidden="false" customHeight="false" outlineLevel="0" collapsed="false">
      <c r="A910" s="223" t="s">
        <v>461</v>
      </c>
      <c r="B910" s="0" t="s">
        <v>459</v>
      </c>
      <c r="C910" s="0" t="n">
        <v>0.02229744</v>
      </c>
      <c r="D910" s="221" t="n">
        <v>1.11</v>
      </c>
      <c r="E910" s="221" t="n">
        <f aca="false">TRUNC((C910*D910),2)</f>
        <v>0.02</v>
      </c>
    </row>
    <row r="911" customFormat="false" ht="28.8" hidden="false" customHeight="false" outlineLevel="0" collapsed="false">
      <c r="A911" s="223" t="s">
        <v>462</v>
      </c>
      <c r="B911" s="0" t="s">
        <v>459</v>
      </c>
      <c r="C911" s="0" t="n">
        <v>0.000215</v>
      </c>
      <c r="D911" s="221" t="n">
        <v>133.08</v>
      </c>
      <c r="E911" s="221" t="n">
        <f aca="false">TRUNC((C911*D911),2)</f>
        <v>0.02</v>
      </c>
    </row>
    <row r="912" customFormat="false" ht="28.8" hidden="false" customHeight="false" outlineLevel="0" collapsed="false">
      <c r="A912" s="223" t="s">
        <v>463</v>
      </c>
      <c r="B912" s="0" t="s">
        <v>459</v>
      </c>
      <c r="C912" s="0" t="n">
        <v>0.000144</v>
      </c>
      <c r="D912" s="221" t="n">
        <v>116.91</v>
      </c>
      <c r="E912" s="221" t="n">
        <f aca="false">TRUNC((C912*D912),2)</f>
        <v>0.01</v>
      </c>
    </row>
    <row r="913" customFormat="false" ht="28.8" hidden="false" customHeight="false" outlineLevel="0" collapsed="false">
      <c r="A913" s="223" t="s">
        <v>516</v>
      </c>
      <c r="B913" s="0" t="s">
        <v>459</v>
      </c>
      <c r="C913" s="0" t="n">
        <v>8.82E-006</v>
      </c>
      <c r="D913" s="221" t="n">
        <v>597.97</v>
      </c>
      <c r="E913" s="221" t="n">
        <f aca="false">TRUNC((C913*D913),2)</f>
        <v>0</v>
      </c>
    </row>
    <row r="914" customFormat="false" ht="14.4" hidden="false" customHeight="false" outlineLevel="0" collapsed="false">
      <c r="A914" s="223" t="s">
        <v>517</v>
      </c>
      <c r="B914" s="0" t="s">
        <v>459</v>
      </c>
      <c r="C914" s="0" t="n">
        <v>5.416E-005</v>
      </c>
      <c r="D914" s="221" t="n">
        <v>135.18</v>
      </c>
      <c r="E914" s="221" t="n">
        <f aca="false">TRUNC((C914*D914),2)</f>
        <v>0</v>
      </c>
    </row>
    <row r="915" customFormat="false" ht="14.4" hidden="false" customHeight="false" outlineLevel="0" collapsed="false">
      <c r="A915" s="223" t="s">
        <v>518</v>
      </c>
      <c r="B915" s="0" t="s">
        <v>459</v>
      </c>
      <c r="C915" s="0" t="n">
        <v>4.114E-005</v>
      </c>
      <c r="D915" s="221" t="n">
        <v>203.68</v>
      </c>
      <c r="E915" s="221" t="n">
        <f aca="false">TRUNC((C915*D915),2)</f>
        <v>0</v>
      </c>
    </row>
    <row r="916" customFormat="false" ht="14.4" hidden="false" customHeight="false" outlineLevel="0" collapsed="false">
      <c r="A916" s="223" t="s">
        <v>519</v>
      </c>
      <c r="B916" s="0" t="s">
        <v>459</v>
      </c>
      <c r="C916" s="0" t="n">
        <v>8.82E-006</v>
      </c>
      <c r="D916" s="221" t="n">
        <v>576.84</v>
      </c>
      <c r="E916" s="221" t="n">
        <f aca="false">TRUNC((C916*D916),2)</f>
        <v>0</v>
      </c>
    </row>
    <row r="917" customFormat="false" ht="14.4" hidden="false" customHeight="false" outlineLevel="0" collapsed="false">
      <c r="A917" s="223" t="s">
        <v>520</v>
      </c>
      <c r="B917" s="0" t="s">
        <v>459</v>
      </c>
      <c r="C917" s="0" t="n">
        <v>1.084E-005</v>
      </c>
      <c r="D917" s="221" t="n">
        <v>281.79</v>
      </c>
      <c r="E917" s="221" t="n">
        <f aca="false">TRUNC((C917*D917),2)</f>
        <v>0</v>
      </c>
    </row>
    <row r="918" customFormat="false" ht="14.4" hidden="false" customHeight="false" outlineLevel="0" collapsed="false">
      <c r="A918" s="223" t="s">
        <v>521</v>
      </c>
      <c r="B918" s="0" t="s">
        <v>459</v>
      </c>
      <c r="C918" s="0" t="n">
        <v>0.000546</v>
      </c>
      <c r="D918" s="221" t="n">
        <v>7.88</v>
      </c>
      <c r="E918" s="221" t="n">
        <f aca="false">TRUNC((C918*D918),2)</f>
        <v>0</v>
      </c>
    </row>
    <row r="919" customFormat="false" ht="14.4" hidden="false" customHeight="false" outlineLevel="0" collapsed="false">
      <c r="A919" s="223" t="s">
        <v>522</v>
      </c>
      <c r="B919" s="0" t="s">
        <v>459</v>
      </c>
      <c r="C919" s="0" t="n">
        <v>0.0003023</v>
      </c>
      <c r="D919" s="221" t="n">
        <v>10.71</v>
      </c>
      <c r="E919" s="221" t="n">
        <f aca="false">TRUNC((C919*D919),2)</f>
        <v>0</v>
      </c>
    </row>
    <row r="920" customFormat="false" ht="14.4" hidden="false" customHeight="false" outlineLevel="0" collapsed="false">
      <c r="A920" s="223" t="s">
        <v>523</v>
      </c>
      <c r="B920" s="0" t="s">
        <v>459</v>
      </c>
      <c r="C920" s="0" t="n">
        <v>0.0003023</v>
      </c>
      <c r="D920" s="221" t="n">
        <v>23.75</v>
      </c>
      <c r="E920" s="221" t="n">
        <f aca="false">TRUNC((C920*D920),2)</f>
        <v>0</v>
      </c>
    </row>
    <row r="921" customFormat="false" ht="14.4" hidden="false" customHeight="false" outlineLevel="0" collapsed="false">
      <c r="A921" s="223" t="s">
        <v>453</v>
      </c>
      <c r="B921" s="0" t="s">
        <v>398</v>
      </c>
      <c r="C921" s="0" t="s">
        <v>398</v>
      </c>
      <c r="D921" s="221" t="s">
        <v>398</v>
      </c>
      <c r="E921" s="221" t="n">
        <f aca="false">SUM(E894:E920)</f>
        <v>1.97</v>
      </c>
    </row>
    <row r="922" customFormat="false" ht="14.4" hidden="false" customHeight="false" outlineLevel="0" collapsed="false">
      <c r="A922" s="0"/>
      <c r="C922" s="0"/>
      <c r="D922" s="0"/>
      <c r="E922" s="0"/>
    </row>
    <row r="923" customFormat="false" ht="14.4" hidden="false" customHeight="false" outlineLevel="0" collapsed="false">
      <c r="A923" s="223" t="s">
        <v>466</v>
      </c>
      <c r="B923" s="0" t="s">
        <v>398</v>
      </c>
      <c r="C923" s="0" t="s">
        <v>398</v>
      </c>
      <c r="D923" s="221" t="s">
        <v>398</v>
      </c>
      <c r="E923" s="221" t="n">
        <f aca="false">E886+E891+E921</f>
        <v>4.13</v>
      </c>
    </row>
    <row r="924" customFormat="false" ht="14.4" hidden="false" customHeight="false" outlineLevel="0" collapsed="false">
      <c r="A924" s="0"/>
      <c r="C924" s="0"/>
      <c r="D924" s="0"/>
      <c r="E924" s="0"/>
    </row>
    <row r="925" customFormat="false" ht="14.4" hidden="false" customHeight="false" outlineLevel="0" collapsed="false">
      <c r="A925" s="0"/>
      <c r="C925" s="0"/>
      <c r="D925" s="0"/>
      <c r="E925" s="0"/>
    </row>
    <row r="926" customFormat="false" ht="14.4" hidden="false" customHeight="false" outlineLevel="0" collapsed="false">
      <c r="A926" s="0"/>
      <c r="C926" s="0"/>
      <c r="D926" s="0"/>
      <c r="E926" s="0"/>
    </row>
    <row r="927" customFormat="false" ht="14.4" hidden="false" customHeight="false" outlineLevel="0" collapsed="false">
      <c r="A927" s="223" t="s">
        <v>474</v>
      </c>
      <c r="B927" s="224" t="s">
        <v>625</v>
      </c>
      <c r="C927" s="0" t="s">
        <v>626</v>
      </c>
      <c r="D927" s="0"/>
      <c r="E927" s="0"/>
    </row>
    <row r="928" customFormat="false" ht="14.4" hidden="false" customHeight="false" outlineLevel="0" collapsed="false">
      <c r="A928" s="223" t="s">
        <v>627</v>
      </c>
      <c r="C928" s="0"/>
      <c r="D928" s="0"/>
      <c r="E928" s="0"/>
    </row>
    <row r="929" customFormat="false" ht="14.4" hidden="false" customHeight="false" outlineLevel="0" collapsed="false">
      <c r="A929" s="223" t="s">
        <v>488</v>
      </c>
      <c r="C929" s="0"/>
      <c r="D929" s="0"/>
      <c r="E929" s="0"/>
    </row>
    <row r="930" customFormat="false" ht="14.4" hidden="false" customHeight="false" outlineLevel="0" collapsed="false">
      <c r="A930" s="0"/>
      <c r="C930" s="0"/>
      <c r="D930" s="0"/>
      <c r="E930" s="0"/>
    </row>
    <row r="931" customFormat="false" ht="14.4" hidden="false" customHeight="false" outlineLevel="0" collapsed="false">
      <c r="A931" s="223" t="s">
        <v>489</v>
      </c>
      <c r="B931" s="0" t="s">
        <v>447</v>
      </c>
      <c r="C931" s="0" t="s">
        <v>448</v>
      </c>
      <c r="D931" s="221" t="s">
        <v>449</v>
      </c>
      <c r="E931" s="221" t="s">
        <v>450</v>
      </c>
    </row>
    <row r="932" customFormat="false" ht="28.8" hidden="false" customHeight="false" outlineLevel="0" collapsed="false">
      <c r="A932" s="223" t="s">
        <v>628</v>
      </c>
      <c r="B932" s="0" t="s">
        <v>459</v>
      </c>
      <c r="C932" s="0" t="n">
        <v>3.017E-005</v>
      </c>
      <c r="D932" s="221" t="n">
        <v>13072.82</v>
      </c>
      <c r="E932" s="221" t="n">
        <f aca="false">TRUNC((C932*D932),2)</f>
        <v>0.39</v>
      </c>
    </row>
    <row r="933" customFormat="false" ht="28.8" hidden="false" customHeight="false" outlineLevel="0" collapsed="false">
      <c r="A933" s="223" t="s">
        <v>491</v>
      </c>
      <c r="B933" s="0" t="s">
        <v>459</v>
      </c>
      <c r="C933" s="0" t="n">
        <v>8.124E-005</v>
      </c>
      <c r="D933" s="221" t="n">
        <v>580</v>
      </c>
      <c r="E933" s="221" t="n">
        <f aca="false">TRUNC((C933*D933),2)</f>
        <v>0.04</v>
      </c>
    </row>
    <row r="934" customFormat="false" ht="14.4" hidden="false" customHeight="false" outlineLevel="0" collapsed="false">
      <c r="A934" s="223" t="s">
        <v>453</v>
      </c>
      <c r="B934" s="0" t="s">
        <v>398</v>
      </c>
      <c r="C934" s="0" t="s">
        <v>398</v>
      </c>
      <c r="D934" s="221" t="s">
        <v>398</v>
      </c>
      <c r="E934" s="221" t="n">
        <f aca="false">SUM(E932:E933)</f>
        <v>0.43</v>
      </c>
    </row>
    <row r="935" customFormat="false" ht="14.4" hidden="false" customHeight="false" outlineLevel="0" collapsed="false">
      <c r="A935" s="0"/>
      <c r="C935" s="0"/>
      <c r="D935" s="0"/>
      <c r="E935" s="0"/>
    </row>
    <row r="936" customFormat="false" ht="14.4" hidden="false" customHeight="false" outlineLevel="0" collapsed="false">
      <c r="A936" s="223" t="s">
        <v>446</v>
      </c>
      <c r="B936" s="0" t="s">
        <v>447</v>
      </c>
      <c r="C936" s="0" t="s">
        <v>448</v>
      </c>
      <c r="D936" s="221" t="s">
        <v>449</v>
      </c>
      <c r="E936" s="221" t="s">
        <v>450</v>
      </c>
    </row>
    <row r="937" customFormat="false" ht="14.4" hidden="false" customHeight="false" outlineLevel="0" collapsed="false">
      <c r="A937" s="223" t="s">
        <v>629</v>
      </c>
      <c r="B937" s="0" t="s">
        <v>493</v>
      </c>
      <c r="C937" s="0" t="n">
        <v>0.252325</v>
      </c>
      <c r="D937" s="221" t="n">
        <v>19.22</v>
      </c>
      <c r="E937" s="221" t="n">
        <f aca="false">TRUNC((C937*D937),2)</f>
        <v>4.84</v>
      </c>
    </row>
    <row r="938" customFormat="false" ht="14.4" hidden="false" customHeight="false" outlineLevel="0" collapsed="false">
      <c r="A938" s="223" t="s">
        <v>494</v>
      </c>
      <c r="B938" s="0" t="s">
        <v>493</v>
      </c>
      <c r="C938" s="0" t="n">
        <v>1.22052</v>
      </c>
      <c r="D938" s="221" t="n">
        <v>8.14</v>
      </c>
      <c r="E938" s="221" t="n">
        <f aca="false">TRUNC((C938*D938),2)</f>
        <v>9.93</v>
      </c>
    </row>
    <row r="939" customFormat="false" ht="14.4" hidden="false" customHeight="false" outlineLevel="0" collapsed="false">
      <c r="A939" s="223" t="s">
        <v>453</v>
      </c>
      <c r="B939" s="0" t="s">
        <v>398</v>
      </c>
      <c r="C939" s="0" t="s">
        <v>398</v>
      </c>
      <c r="D939" s="221" t="s">
        <v>398</v>
      </c>
      <c r="E939" s="221" t="n">
        <f aca="false">SUM(E937:E938)</f>
        <v>14.77</v>
      </c>
    </row>
    <row r="940" customFormat="false" ht="14.4" hidden="false" customHeight="false" outlineLevel="0" collapsed="false">
      <c r="A940" s="0"/>
      <c r="C940" s="0"/>
      <c r="D940" s="0"/>
      <c r="E940" s="0"/>
    </row>
    <row r="941" customFormat="false" ht="14.4" hidden="false" customHeight="false" outlineLevel="0" collapsed="false">
      <c r="A941" s="223" t="s">
        <v>454</v>
      </c>
      <c r="B941" s="0" t="s">
        <v>447</v>
      </c>
      <c r="C941" s="0" t="s">
        <v>448</v>
      </c>
      <c r="D941" s="221" t="s">
        <v>449</v>
      </c>
      <c r="E941" s="221" t="s">
        <v>450</v>
      </c>
    </row>
    <row r="942" customFormat="false" ht="14.4" hidden="false" customHeight="false" outlineLevel="0" collapsed="false">
      <c r="A942" s="223" t="s">
        <v>498</v>
      </c>
      <c r="B942" s="0" t="s">
        <v>459</v>
      </c>
      <c r="C942" s="0" t="n">
        <v>0.00962064</v>
      </c>
      <c r="D942" s="221" t="n">
        <v>9.79</v>
      </c>
      <c r="E942" s="221" t="n">
        <f aca="false">TRUNC((C942*D942),2)</f>
        <v>0.09</v>
      </c>
    </row>
    <row r="943" customFormat="false" ht="14.4" hidden="false" customHeight="false" outlineLevel="0" collapsed="false">
      <c r="A943" s="223" t="s">
        <v>455</v>
      </c>
      <c r="B943" s="0" t="s">
        <v>456</v>
      </c>
      <c r="C943" s="0" t="n">
        <v>0.00232145</v>
      </c>
      <c r="D943" s="221" t="n">
        <v>47.76</v>
      </c>
      <c r="E943" s="221" t="n">
        <f aca="false">TRUNC((C943*D943),2)</f>
        <v>0.11</v>
      </c>
    </row>
    <row r="944" customFormat="false" ht="14.4" hidden="false" customHeight="false" outlineLevel="0" collapsed="false">
      <c r="A944" s="223" t="s">
        <v>499</v>
      </c>
      <c r="B944" s="0" t="s">
        <v>459</v>
      </c>
      <c r="C944" s="0" t="n">
        <v>0.00079752</v>
      </c>
      <c r="D944" s="221" t="n">
        <v>109.4</v>
      </c>
      <c r="E944" s="221" t="n">
        <f aca="false">TRUNC((C944*D944),2)</f>
        <v>0.08</v>
      </c>
    </row>
    <row r="945" customFormat="false" ht="14.4" hidden="false" customHeight="false" outlineLevel="0" collapsed="false">
      <c r="A945" s="223" t="s">
        <v>502</v>
      </c>
      <c r="B945" s="0" t="s">
        <v>459</v>
      </c>
      <c r="C945" s="0" t="n">
        <v>0.01088292</v>
      </c>
      <c r="D945" s="221" t="n">
        <v>6.04</v>
      </c>
      <c r="E945" s="221" t="n">
        <f aca="false">TRUNC((C945*D945),2)</f>
        <v>0.06</v>
      </c>
    </row>
    <row r="946" customFormat="false" ht="14.4" hidden="false" customHeight="false" outlineLevel="0" collapsed="false">
      <c r="A946" s="223" t="s">
        <v>630</v>
      </c>
      <c r="B946" s="0" t="s">
        <v>511</v>
      </c>
      <c r="C946" s="0" t="n">
        <v>0.118</v>
      </c>
      <c r="D946" s="221" t="n">
        <v>4.73</v>
      </c>
      <c r="E946" s="221" t="n">
        <f aca="false">TRUNC((C946*D946),2)</f>
        <v>0.55</v>
      </c>
    </row>
    <row r="947" customFormat="false" ht="14.4" hidden="false" customHeight="false" outlineLevel="0" collapsed="false">
      <c r="A947" s="223" t="s">
        <v>457</v>
      </c>
      <c r="B947" s="0" t="s">
        <v>456</v>
      </c>
      <c r="C947" s="0" t="n">
        <v>0.01991517</v>
      </c>
      <c r="D947" s="221" t="n">
        <v>8.95</v>
      </c>
      <c r="E947" s="221" t="n">
        <f aca="false">TRUNC((C947*D947),2)</f>
        <v>0.17</v>
      </c>
    </row>
    <row r="948" customFormat="false" ht="14.4" hidden="false" customHeight="false" outlineLevel="0" collapsed="false">
      <c r="A948" s="223" t="s">
        <v>510</v>
      </c>
      <c r="B948" s="0" t="s">
        <v>511</v>
      </c>
      <c r="C948" s="0" t="n">
        <v>0.0018138</v>
      </c>
      <c r="D948" s="221" t="n">
        <v>14.25</v>
      </c>
      <c r="E948" s="221" t="n">
        <f aca="false">TRUNC((C948*D948),2)</f>
        <v>0.02</v>
      </c>
    </row>
    <row r="949" customFormat="false" ht="14.4" hidden="false" customHeight="false" outlineLevel="0" collapsed="false">
      <c r="A949" s="223" t="s">
        <v>512</v>
      </c>
      <c r="B949" s="0" t="s">
        <v>493</v>
      </c>
      <c r="C949" s="0" t="n">
        <v>1.43930481</v>
      </c>
      <c r="D949" s="221" t="n">
        <v>1.87</v>
      </c>
      <c r="E949" s="221" t="n">
        <f aca="false">TRUNC((C949*D949),2)</f>
        <v>2.69</v>
      </c>
    </row>
    <row r="950" customFormat="false" ht="14.4" hidden="false" customHeight="false" outlineLevel="0" collapsed="false">
      <c r="A950" s="223" t="s">
        <v>513</v>
      </c>
      <c r="B950" s="0" t="s">
        <v>493</v>
      </c>
      <c r="C950" s="0" t="n">
        <v>1.45</v>
      </c>
      <c r="D950" s="221" t="n">
        <v>0.71</v>
      </c>
      <c r="E950" s="221" t="n">
        <f aca="false">TRUNC((C950*D950),2)</f>
        <v>1.02</v>
      </c>
    </row>
    <row r="951" customFormat="false" ht="14.4" hidden="false" customHeight="false" outlineLevel="0" collapsed="false">
      <c r="A951" s="223" t="s">
        <v>514</v>
      </c>
      <c r="B951" s="0" t="s">
        <v>493</v>
      </c>
      <c r="C951" s="0" t="n">
        <v>1.45</v>
      </c>
      <c r="D951" s="221" t="n">
        <v>0.34</v>
      </c>
      <c r="E951" s="221" t="n">
        <f aca="false">TRUNC((C951*D951),2)</f>
        <v>0.49</v>
      </c>
    </row>
    <row r="952" customFormat="false" ht="14.4" hidden="false" customHeight="false" outlineLevel="0" collapsed="false">
      <c r="A952" s="223" t="s">
        <v>515</v>
      </c>
      <c r="B952" s="0" t="s">
        <v>493</v>
      </c>
      <c r="C952" s="0" t="n">
        <v>1.45</v>
      </c>
      <c r="D952" s="221" t="n">
        <v>0.05</v>
      </c>
      <c r="E952" s="221" t="n">
        <f aca="false">TRUNC((C952*D952),2)</f>
        <v>0.07</v>
      </c>
    </row>
    <row r="953" customFormat="false" ht="14.4" hidden="false" customHeight="false" outlineLevel="0" collapsed="false">
      <c r="A953" s="223" t="s">
        <v>458</v>
      </c>
      <c r="B953" s="0" t="s">
        <v>459</v>
      </c>
      <c r="C953" s="0" t="n">
        <v>0.00383714</v>
      </c>
      <c r="D953" s="221" t="n">
        <v>29.55</v>
      </c>
      <c r="E953" s="221" t="n">
        <f aca="false">TRUNC((C953*D953),2)</f>
        <v>0.11</v>
      </c>
    </row>
    <row r="954" customFormat="false" ht="14.4" hidden="false" customHeight="false" outlineLevel="0" collapsed="false">
      <c r="A954" s="223" t="s">
        <v>460</v>
      </c>
      <c r="B954" s="0" t="s">
        <v>459</v>
      </c>
      <c r="C954" s="0" t="n">
        <v>0.00179844</v>
      </c>
      <c r="D954" s="221" t="n">
        <v>169.15</v>
      </c>
      <c r="E954" s="221" t="n">
        <f aca="false">TRUNC((C954*D954),2)</f>
        <v>0.3</v>
      </c>
    </row>
    <row r="955" customFormat="false" ht="14.4" hidden="false" customHeight="false" outlineLevel="0" collapsed="false">
      <c r="A955" s="223" t="s">
        <v>461</v>
      </c>
      <c r="B955" s="0" t="s">
        <v>459</v>
      </c>
      <c r="C955" s="0" t="n">
        <v>0.16165644</v>
      </c>
      <c r="D955" s="221" t="n">
        <v>1.11</v>
      </c>
      <c r="E955" s="221" t="n">
        <f aca="false">TRUNC((C955*D955),2)</f>
        <v>0.17</v>
      </c>
    </row>
    <row r="956" customFormat="false" ht="28.8" hidden="false" customHeight="false" outlineLevel="0" collapsed="false">
      <c r="A956" s="223" t="s">
        <v>462</v>
      </c>
      <c r="B956" s="0" t="s">
        <v>459</v>
      </c>
      <c r="C956" s="0" t="n">
        <v>0.00155875</v>
      </c>
      <c r="D956" s="221" t="n">
        <v>133.08</v>
      </c>
      <c r="E956" s="221" t="n">
        <f aca="false">TRUNC((C956*D956),2)</f>
        <v>0.2</v>
      </c>
    </row>
    <row r="957" customFormat="false" ht="28.8" hidden="false" customHeight="false" outlineLevel="0" collapsed="false">
      <c r="A957" s="223" t="s">
        <v>463</v>
      </c>
      <c r="B957" s="0" t="s">
        <v>459</v>
      </c>
      <c r="C957" s="0" t="n">
        <v>0.001044</v>
      </c>
      <c r="D957" s="221" t="n">
        <v>116.91</v>
      </c>
      <c r="E957" s="221" t="n">
        <f aca="false">TRUNC((C957*D957),2)</f>
        <v>0.12</v>
      </c>
    </row>
    <row r="958" customFormat="false" ht="28.8" hidden="false" customHeight="false" outlineLevel="0" collapsed="false">
      <c r="A958" s="223" t="s">
        <v>516</v>
      </c>
      <c r="B958" s="0" t="s">
        <v>459</v>
      </c>
      <c r="C958" s="0" t="n">
        <v>5.292E-005</v>
      </c>
      <c r="D958" s="221" t="n">
        <v>597.97</v>
      </c>
      <c r="E958" s="221" t="n">
        <f aca="false">TRUNC((C958*D958),2)</f>
        <v>0.03</v>
      </c>
    </row>
    <row r="959" customFormat="false" ht="14.4" hidden="false" customHeight="false" outlineLevel="0" collapsed="false">
      <c r="A959" s="223" t="s">
        <v>517</v>
      </c>
      <c r="B959" s="0" t="s">
        <v>459</v>
      </c>
      <c r="C959" s="0" t="n">
        <v>0.00032496</v>
      </c>
      <c r="D959" s="221" t="n">
        <v>135.18</v>
      </c>
      <c r="E959" s="221" t="n">
        <f aca="false">TRUNC((C959*D959),2)</f>
        <v>0.04</v>
      </c>
    </row>
    <row r="960" customFormat="false" ht="14.4" hidden="false" customHeight="false" outlineLevel="0" collapsed="false">
      <c r="A960" s="223" t="s">
        <v>518</v>
      </c>
      <c r="B960" s="0" t="s">
        <v>459</v>
      </c>
      <c r="C960" s="0" t="n">
        <v>0.00024684</v>
      </c>
      <c r="D960" s="221" t="n">
        <v>203.68</v>
      </c>
      <c r="E960" s="221" t="n">
        <f aca="false">TRUNC((C960*D960),2)</f>
        <v>0.05</v>
      </c>
    </row>
    <row r="961" customFormat="false" ht="14.4" hidden="false" customHeight="false" outlineLevel="0" collapsed="false">
      <c r="A961" s="223" t="s">
        <v>519</v>
      </c>
      <c r="B961" s="0" t="s">
        <v>459</v>
      </c>
      <c r="C961" s="0" t="n">
        <v>5.292E-005</v>
      </c>
      <c r="D961" s="221" t="n">
        <v>576.84</v>
      </c>
      <c r="E961" s="221" t="n">
        <f aca="false">TRUNC((C961*D961),2)</f>
        <v>0.03</v>
      </c>
    </row>
    <row r="962" customFormat="false" ht="14.4" hidden="false" customHeight="false" outlineLevel="0" collapsed="false">
      <c r="A962" s="223" t="s">
        <v>520</v>
      </c>
      <c r="B962" s="0" t="s">
        <v>459</v>
      </c>
      <c r="C962" s="0" t="n">
        <v>6.504E-005</v>
      </c>
      <c r="D962" s="221" t="n">
        <v>281.79</v>
      </c>
      <c r="E962" s="221" t="n">
        <f aca="false">TRUNC((C962*D962),2)</f>
        <v>0.01</v>
      </c>
    </row>
    <row r="963" customFormat="false" ht="14.4" hidden="false" customHeight="false" outlineLevel="0" collapsed="false">
      <c r="A963" s="223" t="s">
        <v>521</v>
      </c>
      <c r="B963" s="0" t="s">
        <v>459</v>
      </c>
      <c r="C963" s="0" t="n">
        <v>0.003276</v>
      </c>
      <c r="D963" s="221" t="n">
        <v>7.88</v>
      </c>
      <c r="E963" s="221" t="n">
        <f aca="false">TRUNC((C963*D963),2)</f>
        <v>0.02</v>
      </c>
    </row>
    <row r="964" customFormat="false" ht="14.4" hidden="false" customHeight="false" outlineLevel="0" collapsed="false">
      <c r="A964" s="223" t="s">
        <v>522</v>
      </c>
      <c r="B964" s="0" t="s">
        <v>459</v>
      </c>
      <c r="C964" s="0" t="n">
        <v>0.0018138</v>
      </c>
      <c r="D964" s="221" t="n">
        <v>10.71</v>
      </c>
      <c r="E964" s="221" t="n">
        <f aca="false">TRUNC((C964*D964),2)</f>
        <v>0.01</v>
      </c>
    </row>
    <row r="965" customFormat="false" ht="14.4" hidden="false" customHeight="false" outlineLevel="0" collapsed="false">
      <c r="A965" s="223" t="s">
        <v>523</v>
      </c>
      <c r="B965" s="0" t="s">
        <v>459</v>
      </c>
      <c r="C965" s="0" t="n">
        <v>0.0018138</v>
      </c>
      <c r="D965" s="221" t="n">
        <v>23.75</v>
      </c>
      <c r="E965" s="221" t="n">
        <f aca="false">TRUNC((C965*D965),2)</f>
        <v>0.04</v>
      </c>
    </row>
    <row r="966" customFormat="false" ht="14.4" hidden="false" customHeight="false" outlineLevel="0" collapsed="false">
      <c r="A966" s="223" t="s">
        <v>453</v>
      </c>
      <c r="B966" s="0" t="s">
        <v>398</v>
      </c>
      <c r="C966" s="0" t="s">
        <v>398</v>
      </c>
      <c r="D966" s="221" t="s">
        <v>398</v>
      </c>
      <c r="E966" s="221" t="n">
        <f aca="false">SUM(E942:E965)</f>
        <v>6.48</v>
      </c>
    </row>
    <row r="967" customFormat="false" ht="14.4" hidden="false" customHeight="false" outlineLevel="0" collapsed="false">
      <c r="A967" s="0"/>
      <c r="C967" s="0"/>
      <c r="D967" s="0"/>
      <c r="E967" s="0"/>
    </row>
    <row r="968" customFormat="false" ht="14.4" hidden="false" customHeight="false" outlineLevel="0" collapsed="false">
      <c r="A968" s="223" t="s">
        <v>466</v>
      </c>
      <c r="B968" s="0" t="s">
        <v>398</v>
      </c>
      <c r="C968" s="0" t="s">
        <v>398</v>
      </c>
      <c r="D968" s="221" t="s">
        <v>398</v>
      </c>
      <c r="E968" s="221" t="n">
        <f aca="false">E934+E939+E966</f>
        <v>21.68</v>
      </c>
    </row>
    <row r="969" customFormat="false" ht="14.4" hidden="false" customHeight="false" outlineLevel="0" collapsed="false">
      <c r="A969" s="0"/>
      <c r="C969" s="0"/>
      <c r="D969" s="0"/>
      <c r="E969" s="0"/>
    </row>
    <row r="970" customFormat="false" ht="14.4" hidden="false" customHeight="false" outlineLevel="0" collapsed="false">
      <c r="A970" s="0"/>
      <c r="C970" s="0"/>
      <c r="D970" s="0"/>
      <c r="E970" s="0"/>
    </row>
    <row r="971" customFormat="false" ht="14.4" hidden="false" customHeight="false" outlineLevel="0" collapsed="false">
      <c r="A971" s="0"/>
      <c r="C971" s="0"/>
      <c r="D971" s="0"/>
      <c r="E971" s="0"/>
    </row>
    <row r="972" customFormat="false" ht="14.4" hidden="false" customHeight="false" outlineLevel="0" collapsed="false">
      <c r="A972" s="223" t="s">
        <v>631</v>
      </c>
      <c r="B972" s="224" t="s">
        <v>632</v>
      </c>
      <c r="C972" s="0" t="s">
        <v>633</v>
      </c>
      <c r="D972" s="0"/>
      <c r="E972" s="0"/>
    </row>
    <row r="973" customFormat="false" ht="14.4" hidden="false" customHeight="false" outlineLevel="0" collapsed="false">
      <c r="A973" s="223" t="s">
        <v>634</v>
      </c>
      <c r="C973" s="0"/>
      <c r="D973" s="0"/>
      <c r="E973" s="0"/>
    </row>
    <row r="974" customFormat="false" ht="14.4" hidden="false" customHeight="false" outlineLevel="0" collapsed="false">
      <c r="A974" s="223" t="s">
        <v>488</v>
      </c>
      <c r="C974" s="0"/>
      <c r="D974" s="0"/>
      <c r="E974" s="0"/>
    </row>
    <row r="975" customFormat="false" ht="14.4" hidden="false" customHeight="false" outlineLevel="0" collapsed="false">
      <c r="A975" s="0"/>
      <c r="C975" s="0"/>
      <c r="D975" s="0"/>
      <c r="E975" s="0"/>
    </row>
    <row r="976" customFormat="false" ht="14.4" hidden="false" customHeight="false" outlineLevel="0" collapsed="false">
      <c r="A976" s="223" t="s">
        <v>489</v>
      </c>
      <c r="B976" s="0" t="s">
        <v>447</v>
      </c>
      <c r="C976" s="0" t="s">
        <v>448</v>
      </c>
      <c r="D976" s="221" t="s">
        <v>449</v>
      </c>
      <c r="E976" s="221" t="s">
        <v>450</v>
      </c>
    </row>
    <row r="977" customFormat="false" ht="28.8" hidden="false" customHeight="false" outlineLevel="0" collapsed="false">
      <c r="A977" s="223" t="s">
        <v>491</v>
      </c>
      <c r="B977" s="0" t="s">
        <v>459</v>
      </c>
      <c r="C977" s="0" t="n">
        <v>6.77E-006</v>
      </c>
      <c r="D977" s="221" t="n">
        <v>580</v>
      </c>
      <c r="E977" s="221" t="n">
        <f aca="false">TRUNC((C977*D977),2)</f>
        <v>0</v>
      </c>
    </row>
    <row r="978" customFormat="false" ht="28.8" hidden="false" customHeight="false" outlineLevel="0" collapsed="false">
      <c r="A978" s="223" t="s">
        <v>635</v>
      </c>
      <c r="B978" s="0" t="s">
        <v>459</v>
      </c>
      <c r="C978" s="0" t="n">
        <v>2.5E-005</v>
      </c>
      <c r="D978" s="221" t="n">
        <v>2007.5</v>
      </c>
      <c r="E978" s="221" t="n">
        <f aca="false">TRUNC((C978*D978),2)</f>
        <v>0.05</v>
      </c>
    </row>
    <row r="979" customFormat="false" ht="14.4" hidden="false" customHeight="false" outlineLevel="0" collapsed="false">
      <c r="A979" s="223" t="s">
        <v>453</v>
      </c>
      <c r="B979" s="0" t="s">
        <v>398</v>
      </c>
      <c r="C979" s="0" t="s">
        <v>398</v>
      </c>
      <c r="D979" s="221" t="s">
        <v>398</v>
      </c>
      <c r="E979" s="221" t="n">
        <f aca="false">SUM(E977:E978)</f>
        <v>0.05</v>
      </c>
    </row>
    <row r="980" customFormat="false" ht="14.4" hidden="false" customHeight="false" outlineLevel="0" collapsed="false">
      <c r="A980" s="0"/>
      <c r="C980" s="0"/>
      <c r="D980" s="0"/>
      <c r="E980" s="0"/>
    </row>
    <row r="981" customFormat="false" ht="14.4" hidden="false" customHeight="false" outlineLevel="0" collapsed="false">
      <c r="A981" s="223" t="s">
        <v>446</v>
      </c>
      <c r="B981" s="0" t="s">
        <v>447</v>
      </c>
      <c r="C981" s="0" t="s">
        <v>448</v>
      </c>
      <c r="D981" s="221" t="s">
        <v>449</v>
      </c>
      <c r="E981" s="221" t="s">
        <v>450</v>
      </c>
    </row>
    <row r="982" customFormat="false" ht="14.4" hidden="false" customHeight="false" outlineLevel="0" collapsed="false">
      <c r="A982" s="223" t="s">
        <v>494</v>
      </c>
      <c r="B982" s="0" t="s">
        <v>493</v>
      </c>
      <c r="C982" s="0" t="n">
        <v>0.11276651</v>
      </c>
      <c r="D982" s="221" t="n">
        <v>8.14</v>
      </c>
      <c r="E982" s="221" t="n">
        <f aca="false">TRUNC((C982*D982),2)</f>
        <v>0.91</v>
      </c>
    </row>
    <row r="983" customFormat="false" ht="14.4" hidden="false" customHeight="false" outlineLevel="0" collapsed="false">
      <c r="A983" s="223" t="s">
        <v>453</v>
      </c>
      <c r="B983" s="0" t="s">
        <v>398</v>
      </c>
      <c r="C983" s="0" t="s">
        <v>398</v>
      </c>
      <c r="D983" s="221" t="s">
        <v>398</v>
      </c>
      <c r="E983" s="221" t="n">
        <f aca="false">SUM(E982:E982)</f>
        <v>0.91</v>
      </c>
    </row>
    <row r="984" customFormat="false" ht="14.4" hidden="false" customHeight="false" outlineLevel="0" collapsed="false">
      <c r="A984" s="0"/>
      <c r="C984" s="0"/>
      <c r="D984" s="0"/>
      <c r="E984" s="0"/>
    </row>
    <row r="985" customFormat="false" ht="14.4" hidden="false" customHeight="false" outlineLevel="0" collapsed="false">
      <c r="A985" s="223" t="s">
        <v>454</v>
      </c>
      <c r="B985" s="0" t="s">
        <v>447</v>
      </c>
      <c r="C985" s="0" t="s">
        <v>448</v>
      </c>
      <c r="D985" s="221" t="s">
        <v>449</v>
      </c>
      <c r="E985" s="221" t="s">
        <v>450</v>
      </c>
    </row>
    <row r="986" customFormat="false" ht="14.4" hidden="false" customHeight="false" outlineLevel="0" collapsed="false">
      <c r="A986" s="223" t="s">
        <v>498</v>
      </c>
      <c r="B986" s="0" t="s">
        <v>459</v>
      </c>
      <c r="C986" s="0" t="n">
        <v>0.00080172</v>
      </c>
      <c r="D986" s="221" t="n">
        <v>9.79</v>
      </c>
      <c r="E986" s="221" t="n">
        <f aca="false">TRUNC((C986*D986),2)</f>
        <v>0</v>
      </c>
    </row>
    <row r="987" customFormat="false" ht="14.4" hidden="false" customHeight="false" outlineLevel="0" collapsed="false">
      <c r="A987" s="223" t="s">
        <v>455</v>
      </c>
      <c r="B987" s="0" t="s">
        <v>456</v>
      </c>
      <c r="C987" s="0" t="n">
        <v>0.0001601</v>
      </c>
      <c r="D987" s="221" t="n">
        <v>47.76</v>
      </c>
      <c r="E987" s="221" t="n">
        <f aca="false">TRUNC((C987*D987),2)</f>
        <v>0</v>
      </c>
    </row>
    <row r="988" customFormat="false" ht="14.4" hidden="false" customHeight="false" outlineLevel="0" collapsed="false">
      <c r="A988" s="223" t="s">
        <v>499</v>
      </c>
      <c r="B988" s="0" t="s">
        <v>459</v>
      </c>
      <c r="C988" s="0" t="n">
        <v>6.646E-005</v>
      </c>
      <c r="D988" s="221" t="n">
        <v>109.4</v>
      </c>
      <c r="E988" s="221" t="n">
        <f aca="false">TRUNC((C988*D988),2)</f>
        <v>0</v>
      </c>
    </row>
    <row r="989" customFormat="false" ht="14.4" hidden="false" customHeight="false" outlineLevel="0" collapsed="false">
      <c r="A989" s="223" t="s">
        <v>502</v>
      </c>
      <c r="B989" s="0" t="s">
        <v>459</v>
      </c>
      <c r="C989" s="0" t="n">
        <v>0.00090691</v>
      </c>
      <c r="D989" s="221" t="n">
        <v>6.04</v>
      </c>
      <c r="E989" s="221" t="n">
        <f aca="false">TRUNC((C989*D989),2)</f>
        <v>0</v>
      </c>
    </row>
    <row r="990" customFormat="false" ht="14.4" hidden="false" customHeight="false" outlineLevel="0" collapsed="false">
      <c r="A990" s="223" t="s">
        <v>457</v>
      </c>
      <c r="B990" s="0" t="s">
        <v>456</v>
      </c>
      <c r="C990" s="0" t="n">
        <v>0.00137346</v>
      </c>
      <c r="D990" s="221" t="n">
        <v>8.95</v>
      </c>
      <c r="E990" s="221" t="n">
        <f aca="false">TRUNC((C990*D990),2)</f>
        <v>0.01</v>
      </c>
    </row>
    <row r="991" customFormat="false" ht="14.4" hidden="false" customHeight="false" outlineLevel="0" collapsed="false">
      <c r="A991" s="223" t="s">
        <v>510</v>
      </c>
      <c r="B991" s="0" t="s">
        <v>511</v>
      </c>
      <c r="C991" s="0" t="n">
        <v>0.00015115</v>
      </c>
      <c r="D991" s="221" t="n">
        <v>14.25</v>
      </c>
      <c r="E991" s="221" t="n">
        <f aca="false">TRUNC((C991*D991),2)</f>
        <v>0</v>
      </c>
    </row>
    <row r="992" customFormat="false" ht="14.4" hidden="false" customHeight="false" outlineLevel="0" collapsed="false">
      <c r="A992" s="223" t="s">
        <v>512</v>
      </c>
      <c r="B992" s="0" t="s">
        <v>493</v>
      </c>
      <c r="C992" s="0" t="n">
        <v>0.1</v>
      </c>
      <c r="D992" s="221" t="n">
        <v>1.87</v>
      </c>
      <c r="E992" s="221" t="n">
        <f aca="false">TRUNC((C992*D992),2)</f>
        <v>0.18</v>
      </c>
    </row>
    <row r="993" customFormat="false" ht="14.4" hidden="false" customHeight="false" outlineLevel="0" collapsed="false">
      <c r="A993" s="223" t="s">
        <v>513</v>
      </c>
      <c r="B993" s="0" t="s">
        <v>493</v>
      </c>
      <c r="C993" s="0" t="n">
        <v>0.1</v>
      </c>
      <c r="D993" s="221" t="n">
        <v>0.71</v>
      </c>
      <c r="E993" s="221" t="n">
        <f aca="false">TRUNC((C993*D993),2)</f>
        <v>0.07</v>
      </c>
    </row>
    <row r="994" customFormat="false" ht="14.4" hidden="false" customHeight="false" outlineLevel="0" collapsed="false">
      <c r="A994" s="223" t="s">
        <v>514</v>
      </c>
      <c r="B994" s="0" t="s">
        <v>493</v>
      </c>
      <c r="C994" s="0" t="n">
        <v>0.1</v>
      </c>
      <c r="D994" s="221" t="n">
        <v>0.34</v>
      </c>
      <c r="E994" s="221" t="n">
        <f aca="false">TRUNC((C994*D994),2)</f>
        <v>0.03</v>
      </c>
    </row>
    <row r="995" customFormat="false" ht="14.4" hidden="false" customHeight="false" outlineLevel="0" collapsed="false">
      <c r="A995" s="223" t="s">
        <v>515</v>
      </c>
      <c r="B995" s="0" t="s">
        <v>493</v>
      </c>
      <c r="C995" s="0" t="n">
        <v>0.1</v>
      </c>
      <c r="D995" s="221" t="n">
        <v>0.05</v>
      </c>
      <c r="E995" s="221" t="n">
        <f aca="false">TRUNC((C995*D995),2)</f>
        <v>0</v>
      </c>
    </row>
    <row r="996" customFormat="false" ht="14.4" hidden="false" customHeight="false" outlineLevel="0" collapsed="false">
      <c r="A996" s="223" t="s">
        <v>458</v>
      </c>
      <c r="B996" s="0" t="s">
        <v>459</v>
      </c>
      <c r="C996" s="0" t="n">
        <v>0.00026463</v>
      </c>
      <c r="D996" s="221" t="n">
        <v>29.55</v>
      </c>
      <c r="E996" s="221" t="n">
        <f aca="false">TRUNC((C996*D996),2)</f>
        <v>0</v>
      </c>
    </row>
    <row r="997" customFormat="false" ht="14.4" hidden="false" customHeight="false" outlineLevel="0" collapsed="false">
      <c r="A997" s="223" t="s">
        <v>460</v>
      </c>
      <c r="B997" s="0" t="s">
        <v>459</v>
      </c>
      <c r="C997" s="0" t="n">
        <v>0.00012403</v>
      </c>
      <c r="D997" s="221" t="n">
        <v>169.15</v>
      </c>
      <c r="E997" s="221" t="n">
        <f aca="false">TRUNC((C997*D997),2)</f>
        <v>0.02</v>
      </c>
    </row>
    <row r="998" customFormat="false" ht="14.4" hidden="false" customHeight="false" outlineLevel="0" collapsed="false">
      <c r="A998" s="223" t="s">
        <v>461</v>
      </c>
      <c r="B998" s="0" t="s">
        <v>459</v>
      </c>
      <c r="C998" s="0" t="n">
        <v>0.01114872</v>
      </c>
      <c r="D998" s="221" t="n">
        <v>1.11</v>
      </c>
      <c r="E998" s="221" t="n">
        <f aca="false">TRUNC((C998*D998),2)</f>
        <v>0.01</v>
      </c>
    </row>
    <row r="999" customFormat="false" ht="28.8" hidden="false" customHeight="false" outlineLevel="0" collapsed="false">
      <c r="A999" s="223" t="s">
        <v>462</v>
      </c>
      <c r="B999" s="0" t="s">
        <v>459</v>
      </c>
      <c r="C999" s="0" t="n">
        <v>0.0001075</v>
      </c>
      <c r="D999" s="221" t="n">
        <v>133.08</v>
      </c>
      <c r="E999" s="221" t="n">
        <f aca="false">TRUNC((C999*D999),2)</f>
        <v>0.01</v>
      </c>
    </row>
    <row r="1000" customFormat="false" ht="28.8" hidden="false" customHeight="false" outlineLevel="0" collapsed="false">
      <c r="A1000" s="223" t="s">
        <v>463</v>
      </c>
      <c r="B1000" s="0" t="s">
        <v>459</v>
      </c>
      <c r="C1000" s="0" t="n">
        <v>7.2E-005</v>
      </c>
      <c r="D1000" s="221" t="n">
        <v>116.91</v>
      </c>
      <c r="E1000" s="221" t="n">
        <f aca="false">TRUNC((C1000*D1000),2)</f>
        <v>0</v>
      </c>
    </row>
    <row r="1001" customFormat="false" ht="28.8" hidden="false" customHeight="false" outlineLevel="0" collapsed="false">
      <c r="A1001" s="223" t="s">
        <v>516</v>
      </c>
      <c r="B1001" s="0" t="s">
        <v>459</v>
      </c>
      <c r="C1001" s="0" t="n">
        <v>4.41E-006</v>
      </c>
      <c r="D1001" s="221" t="n">
        <v>597.97</v>
      </c>
      <c r="E1001" s="221" t="n">
        <f aca="false">TRUNC((C1001*D1001),2)</f>
        <v>0</v>
      </c>
    </row>
    <row r="1002" customFormat="false" ht="14.4" hidden="false" customHeight="false" outlineLevel="0" collapsed="false">
      <c r="A1002" s="223" t="s">
        <v>517</v>
      </c>
      <c r="B1002" s="0" t="s">
        <v>459</v>
      </c>
      <c r="C1002" s="0" t="n">
        <v>2.708E-005</v>
      </c>
      <c r="D1002" s="221" t="n">
        <v>135.18</v>
      </c>
      <c r="E1002" s="221" t="n">
        <f aca="false">TRUNC((C1002*D1002),2)</f>
        <v>0</v>
      </c>
    </row>
    <row r="1003" customFormat="false" ht="14.4" hidden="false" customHeight="false" outlineLevel="0" collapsed="false">
      <c r="A1003" s="223" t="s">
        <v>518</v>
      </c>
      <c r="B1003" s="0" t="s">
        <v>459</v>
      </c>
      <c r="C1003" s="0" t="n">
        <v>2.057E-005</v>
      </c>
      <c r="D1003" s="221" t="n">
        <v>203.68</v>
      </c>
      <c r="E1003" s="221" t="n">
        <f aca="false">TRUNC((C1003*D1003),2)</f>
        <v>0</v>
      </c>
    </row>
    <row r="1004" customFormat="false" ht="14.4" hidden="false" customHeight="false" outlineLevel="0" collapsed="false">
      <c r="A1004" s="223" t="s">
        <v>519</v>
      </c>
      <c r="B1004" s="0" t="s">
        <v>459</v>
      </c>
      <c r="C1004" s="0" t="n">
        <v>4.41E-006</v>
      </c>
      <c r="D1004" s="221" t="n">
        <v>576.84</v>
      </c>
      <c r="E1004" s="221" t="n">
        <f aca="false">TRUNC((C1004*D1004),2)</f>
        <v>0</v>
      </c>
    </row>
    <row r="1005" customFormat="false" ht="14.4" hidden="false" customHeight="false" outlineLevel="0" collapsed="false">
      <c r="A1005" s="223" t="s">
        <v>520</v>
      </c>
      <c r="B1005" s="0" t="s">
        <v>459</v>
      </c>
      <c r="C1005" s="0" t="n">
        <v>5.42E-006</v>
      </c>
      <c r="D1005" s="221" t="n">
        <v>281.79</v>
      </c>
      <c r="E1005" s="221" t="n">
        <f aca="false">TRUNC((C1005*D1005),2)</f>
        <v>0</v>
      </c>
    </row>
    <row r="1006" customFormat="false" ht="14.4" hidden="false" customHeight="false" outlineLevel="0" collapsed="false">
      <c r="A1006" s="223" t="s">
        <v>521</v>
      </c>
      <c r="B1006" s="0" t="s">
        <v>459</v>
      </c>
      <c r="C1006" s="0" t="n">
        <v>0.000273</v>
      </c>
      <c r="D1006" s="221" t="n">
        <v>7.88</v>
      </c>
      <c r="E1006" s="221" t="n">
        <f aca="false">TRUNC((C1006*D1006),2)</f>
        <v>0</v>
      </c>
    </row>
    <row r="1007" customFormat="false" ht="14.4" hidden="false" customHeight="false" outlineLevel="0" collapsed="false">
      <c r="A1007" s="223" t="s">
        <v>522</v>
      </c>
      <c r="B1007" s="0" t="s">
        <v>459</v>
      </c>
      <c r="C1007" s="0" t="n">
        <v>0.00015115</v>
      </c>
      <c r="D1007" s="221" t="n">
        <v>10.71</v>
      </c>
      <c r="E1007" s="221" t="n">
        <f aca="false">TRUNC((C1007*D1007),2)</f>
        <v>0</v>
      </c>
    </row>
    <row r="1008" customFormat="false" ht="14.4" hidden="false" customHeight="false" outlineLevel="0" collapsed="false">
      <c r="A1008" s="223" t="s">
        <v>523</v>
      </c>
      <c r="B1008" s="0" t="s">
        <v>459</v>
      </c>
      <c r="C1008" s="0" t="n">
        <v>0.00015115</v>
      </c>
      <c r="D1008" s="221" t="n">
        <v>23.75</v>
      </c>
      <c r="E1008" s="221" t="n">
        <f aca="false">TRUNC((C1008*D1008),2)</f>
        <v>0</v>
      </c>
    </row>
    <row r="1009" customFormat="false" ht="14.4" hidden="false" customHeight="false" outlineLevel="0" collapsed="false">
      <c r="A1009" s="223" t="s">
        <v>453</v>
      </c>
      <c r="B1009" s="0" t="s">
        <v>398</v>
      </c>
      <c r="C1009" s="0" t="s">
        <v>398</v>
      </c>
      <c r="D1009" s="221" t="s">
        <v>398</v>
      </c>
      <c r="E1009" s="221" t="n">
        <f aca="false">SUM(E986:E1008)</f>
        <v>0.33</v>
      </c>
    </row>
    <row r="1010" customFormat="false" ht="14.4" hidden="false" customHeight="false" outlineLevel="0" collapsed="false">
      <c r="A1010" s="0"/>
      <c r="C1010" s="0"/>
      <c r="D1010" s="0"/>
      <c r="E1010" s="0"/>
    </row>
    <row r="1011" customFormat="false" ht="14.4" hidden="false" customHeight="false" outlineLevel="0" collapsed="false">
      <c r="A1011" s="223" t="s">
        <v>466</v>
      </c>
      <c r="B1011" s="0" t="s">
        <v>398</v>
      </c>
      <c r="C1011" s="0" t="s">
        <v>398</v>
      </c>
      <c r="D1011" s="221" t="s">
        <v>398</v>
      </c>
      <c r="E1011" s="221" t="n">
        <f aca="false">E979+E983+E1009</f>
        <v>1.29</v>
      </c>
    </row>
    <row r="1012" customFormat="false" ht="14.4" hidden="false" customHeight="false" outlineLevel="0" collapsed="false">
      <c r="A1012" s="0"/>
      <c r="C1012" s="0"/>
      <c r="D1012" s="0"/>
      <c r="E1012" s="0"/>
    </row>
    <row r="1013" customFormat="false" ht="14.4" hidden="false" customHeight="false" outlineLevel="0" collapsed="false">
      <c r="A1013" s="0"/>
      <c r="C1013" s="0"/>
      <c r="D1013" s="0"/>
      <c r="E1013" s="0"/>
    </row>
    <row r="1014" customFormat="false" ht="14.4" hidden="false" customHeight="false" outlineLevel="0" collapsed="false">
      <c r="A1014" s="0"/>
      <c r="C1014" s="0"/>
      <c r="D1014" s="0"/>
      <c r="E1014" s="0"/>
    </row>
    <row r="1015" customFormat="false" ht="14.4" hidden="false" customHeight="false" outlineLevel="0" collapsed="false">
      <c r="A1015" s="223" t="s">
        <v>636</v>
      </c>
      <c r="B1015" s="224" t="s">
        <v>637</v>
      </c>
      <c r="C1015" s="0" t="s">
        <v>638</v>
      </c>
      <c r="D1015" s="0"/>
      <c r="E1015" s="0"/>
    </row>
    <row r="1016" customFormat="false" ht="14.4" hidden="false" customHeight="false" outlineLevel="0" collapsed="false">
      <c r="A1016" s="223" t="s">
        <v>639</v>
      </c>
      <c r="C1016" s="0"/>
      <c r="D1016" s="0"/>
      <c r="E1016" s="0"/>
    </row>
    <row r="1017" customFormat="false" ht="14.4" hidden="false" customHeight="false" outlineLevel="0" collapsed="false">
      <c r="A1017" s="223" t="s">
        <v>488</v>
      </c>
      <c r="C1017" s="0"/>
      <c r="D1017" s="0"/>
      <c r="E1017" s="0"/>
    </row>
    <row r="1018" customFormat="false" ht="14.4" hidden="false" customHeight="false" outlineLevel="0" collapsed="false">
      <c r="A1018" s="0"/>
      <c r="C1018" s="0"/>
      <c r="D1018" s="0"/>
      <c r="E1018" s="0"/>
    </row>
    <row r="1019" customFormat="false" ht="14.4" hidden="false" customHeight="false" outlineLevel="0" collapsed="false">
      <c r="A1019" s="223" t="s">
        <v>489</v>
      </c>
      <c r="B1019" s="0" t="s">
        <v>447</v>
      </c>
      <c r="C1019" s="0" t="s">
        <v>448</v>
      </c>
      <c r="D1019" s="221" t="s">
        <v>449</v>
      </c>
      <c r="E1019" s="221" t="s">
        <v>450</v>
      </c>
    </row>
    <row r="1020" customFormat="false" ht="28.8" hidden="false" customHeight="false" outlineLevel="0" collapsed="false">
      <c r="A1020" s="223" t="s">
        <v>491</v>
      </c>
      <c r="B1020" s="0" t="s">
        <v>459</v>
      </c>
      <c r="C1020" s="0" t="n">
        <v>3.385E-005</v>
      </c>
      <c r="D1020" s="221" t="n">
        <v>580</v>
      </c>
      <c r="E1020" s="221" t="n">
        <f aca="false">TRUNC((C1020*D1020),2)</f>
        <v>0.01</v>
      </c>
    </row>
    <row r="1021" customFormat="false" ht="14.4" hidden="false" customHeight="false" outlineLevel="0" collapsed="false">
      <c r="A1021" s="223" t="s">
        <v>453</v>
      </c>
      <c r="B1021" s="0" t="s">
        <v>398</v>
      </c>
      <c r="C1021" s="0" t="s">
        <v>398</v>
      </c>
      <c r="D1021" s="221" t="s">
        <v>398</v>
      </c>
      <c r="E1021" s="221" t="n">
        <f aca="false">SUM(E1020:E1020)</f>
        <v>0.01</v>
      </c>
    </row>
    <row r="1022" customFormat="false" ht="14.4" hidden="false" customHeight="false" outlineLevel="0" collapsed="false">
      <c r="A1022" s="0"/>
      <c r="C1022" s="0"/>
      <c r="D1022" s="0"/>
      <c r="E1022" s="0"/>
    </row>
    <row r="1023" customFormat="false" ht="14.4" hidden="false" customHeight="false" outlineLevel="0" collapsed="false">
      <c r="A1023" s="223" t="s">
        <v>446</v>
      </c>
      <c r="B1023" s="0" t="s">
        <v>447</v>
      </c>
      <c r="C1023" s="0" t="s">
        <v>448</v>
      </c>
      <c r="D1023" s="221" t="s">
        <v>449</v>
      </c>
      <c r="E1023" s="221" t="s">
        <v>450</v>
      </c>
    </row>
    <row r="1024" customFormat="false" ht="14.4" hidden="false" customHeight="false" outlineLevel="0" collapsed="false">
      <c r="A1024" s="223" t="s">
        <v>494</v>
      </c>
      <c r="B1024" s="0" t="s">
        <v>493</v>
      </c>
      <c r="C1024" s="0" t="n">
        <v>0.51714951</v>
      </c>
      <c r="D1024" s="221" t="n">
        <v>8.14</v>
      </c>
      <c r="E1024" s="221" t="n">
        <f aca="false">TRUNC((C1024*D1024),2)</f>
        <v>4.2</v>
      </c>
    </row>
    <row r="1025" customFormat="false" ht="14.4" hidden="false" customHeight="false" outlineLevel="0" collapsed="false">
      <c r="A1025" s="223" t="s">
        <v>453</v>
      </c>
      <c r="B1025" s="0" t="s">
        <v>398</v>
      </c>
      <c r="C1025" s="0" t="s">
        <v>398</v>
      </c>
      <c r="D1025" s="221" t="s">
        <v>398</v>
      </c>
      <c r="E1025" s="221" t="n">
        <f aca="false">SUM(E1024:E1024)</f>
        <v>4.2</v>
      </c>
    </row>
    <row r="1026" customFormat="false" ht="14.4" hidden="false" customHeight="false" outlineLevel="0" collapsed="false">
      <c r="A1026" s="0"/>
      <c r="C1026" s="0"/>
      <c r="D1026" s="0"/>
      <c r="E1026" s="0"/>
    </row>
    <row r="1027" customFormat="false" ht="14.4" hidden="false" customHeight="false" outlineLevel="0" collapsed="false">
      <c r="A1027" s="223" t="s">
        <v>454</v>
      </c>
      <c r="B1027" s="0" t="s">
        <v>447</v>
      </c>
      <c r="C1027" s="0" t="s">
        <v>448</v>
      </c>
      <c r="D1027" s="221" t="s">
        <v>449</v>
      </c>
      <c r="E1027" s="221" t="s">
        <v>450</v>
      </c>
    </row>
    <row r="1028" customFormat="false" ht="14.4" hidden="false" customHeight="false" outlineLevel="0" collapsed="false">
      <c r="A1028" s="223" t="s">
        <v>498</v>
      </c>
      <c r="B1028" s="0" t="s">
        <v>459</v>
      </c>
      <c r="C1028" s="0" t="n">
        <v>0.0040086</v>
      </c>
      <c r="D1028" s="221" t="n">
        <v>9.79</v>
      </c>
      <c r="E1028" s="221" t="n">
        <f aca="false">TRUNC((C1028*D1028),2)</f>
        <v>0.03</v>
      </c>
    </row>
    <row r="1029" customFormat="false" ht="14.4" hidden="false" customHeight="false" outlineLevel="0" collapsed="false">
      <c r="A1029" s="223" t="s">
        <v>455</v>
      </c>
      <c r="B1029" s="0" t="s">
        <v>456</v>
      </c>
      <c r="C1029" s="0" t="n">
        <v>0.0008005</v>
      </c>
      <c r="D1029" s="221" t="n">
        <v>47.76</v>
      </c>
      <c r="E1029" s="221" t="n">
        <f aca="false">TRUNC((C1029*D1029),2)</f>
        <v>0.03</v>
      </c>
    </row>
    <row r="1030" customFormat="false" ht="14.4" hidden="false" customHeight="false" outlineLevel="0" collapsed="false">
      <c r="A1030" s="223" t="s">
        <v>499</v>
      </c>
      <c r="B1030" s="0" t="s">
        <v>459</v>
      </c>
      <c r="C1030" s="0" t="n">
        <v>0.0003323</v>
      </c>
      <c r="D1030" s="221" t="n">
        <v>109.4</v>
      </c>
      <c r="E1030" s="221" t="n">
        <f aca="false">TRUNC((C1030*D1030),2)</f>
        <v>0.03</v>
      </c>
    </row>
    <row r="1031" customFormat="false" ht="14.4" hidden="false" customHeight="false" outlineLevel="0" collapsed="false">
      <c r="A1031" s="223" t="s">
        <v>640</v>
      </c>
      <c r="B1031" s="0" t="s">
        <v>459</v>
      </c>
      <c r="C1031" s="0" t="n">
        <v>0.058</v>
      </c>
      <c r="D1031" s="221" t="n">
        <v>6.9</v>
      </c>
      <c r="E1031" s="221" t="n">
        <f aca="false">TRUNC((C1031*D1031),2)</f>
        <v>0.4</v>
      </c>
    </row>
    <row r="1032" customFormat="false" ht="14.4" hidden="false" customHeight="false" outlineLevel="0" collapsed="false">
      <c r="A1032" s="223" t="s">
        <v>502</v>
      </c>
      <c r="B1032" s="0" t="s">
        <v>459</v>
      </c>
      <c r="C1032" s="0" t="n">
        <v>0.00453455</v>
      </c>
      <c r="D1032" s="221" t="n">
        <v>6.04</v>
      </c>
      <c r="E1032" s="221" t="n">
        <f aca="false">TRUNC((C1032*D1032),2)</f>
        <v>0.02</v>
      </c>
    </row>
    <row r="1033" customFormat="false" ht="14.4" hidden="false" customHeight="false" outlineLevel="0" collapsed="false">
      <c r="A1033" s="223" t="s">
        <v>457</v>
      </c>
      <c r="B1033" s="0" t="s">
        <v>456</v>
      </c>
      <c r="C1033" s="0" t="n">
        <v>0.0068673</v>
      </c>
      <c r="D1033" s="221" t="n">
        <v>8.95</v>
      </c>
      <c r="E1033" s="221" t="n">
        <f aca="false">TRUNC((C1033*D1033),2)</f>
        <v>0.06</v>
      </c>
    </row>
    <row r="1034" customFormat="false" ht="14.4" hidden="false" customHeight="false" outlineLevel="0" collapsed="false">
      <c r="A1034" s="223" t="s">
        <v>510</v>
      </c>
      <c r="B1034" s="0" t="s">
        <v>511</v>
      </c>
      <c r="C1034" s="0" t="n">
        <v>0.00075575</v>
      </c>
      <c r="D1034" s="221" t="n">
        <v>14.25</v>
      </c>
      <c r="E1034" s="221" t="n">
        <f aca="false">TRUNC((C1034*D1034),2)</f>
        <v>0.01</v>
      </c>
    </row>
    <row r="1035" customFormat="false" ht="14.4" hidden="false" customHeight="false" outlineLevel="0" collapsed="false">
      <c r="A1035" s="223" t="s">
        <v>512</v>
      </c>
      <c r="B1035" s="0" t="s">
        <v>493</v>
      </c>
      <c r="C1035" s="0" t="n">
        <v>0.5</v>
      </c>
      <c r="D1035" s="221" t="n">
        <v>1.87</v>
      </c>
      <c r="E1035" s="221" t="n">
        <f aca="false">TRUNC((C1035*D1035),2)</f>
        <v>0.93</v>
      </c>
    </row>
    <row r="1036" customFormat="false" ht="14.4" hidden="false" customHeight="false" outlineLevel="0" collapsed="false">
      <c r="A1036" s="223" t="s">
        <v>513</v>
      </c>
      <c r="B1036" s="0" t="s">
        <v>493</v>
      </c>
      <c r="C1036" s="0" t="n">
        <v>0.5</v>
      </c>
      <c r="D1036" s="221" t="n">
        <v>0.71</v>
      </c>
      <c r="E1036" s="221" t="n">
        <f aca="false">TRUNC((C1036*D1036),2)</f>
        <v>0.35</v>
      </c>
    </row>
    <row r="1037" customFormat="false" ht="14.4" hidden="false" customHeight="false" outlineLevel="0" collapsed="false">
      <c r="A1037" s="223" t="s">
        <v>514</v>
      </c>
      <c r="B1037" s="0" t="s">
        <v>493</v>
      </c>
      <c r="C1037" s="0" t="n">
        <v>0.5</v>
      </c>
      <c r="D1037" s="221" t="n">
        <v>0.34</v>
      </c>
      <c r="E1037" s="221" t="n">
        <f aca="false">TRUNC((C1037*D1037),2)</f>
        <v>0.17</v>
      </c>
    </row>
    <row r="1038" customFormat="false" ht="14.4" hidden="false" customHeight="false" outlineLevel="0" collapsed="false">
      <c r="A1038" s="223" t="s">
        <v>515</v>
      </c>
      <c r="B1038" s="0" t="s">
        <v>493</v>
      </c>
      <c r="C1038" s="0" t="n">
        <v>0.5</v>
      </c>
      <c r="D1038" s="221" t="n">
        <v>0.05</v>
      </c>
      <c r="E1038" s="221" t="n">
        <f aca="false">TRUNC((C1038*D1038),2)</f>
        <v>0.02</v>
      </c>
    </row>
    <row r="1039" customFormat="false" ht="14.4" hidden="false" customHeight="false" outlineLevel="0" collapsed="false">
      <c r="A1039" s="223" t="s">
        <v>458</v>
      </c>
      <c r="B1039" s="0" t="s">
        <v>459</v>
      </c>
      <c r="C1039" s="0" t="n">
        <v>0.00132315</v>
      </c>
      <c r="D1039" s="221" t="n">
        <v>29.55</v>
      </c>
      <c r="E1039" s="221" t="n">
        <f aca="false">TRUNC((C1039*D1039),2)</f>
        <v>0.03</v>
      </c>
    </row>
    <row r="1040" customFormat="false" ht="14.4" hidden="false" customHeight="false" outlineLevel="0" collapsed="false">
      <c r="A1040" s="223" t="s">
        <v>460</v>
      </c>
      <c r="B1040" s="0" t="s">
        <v>459</v>
      </c>
      <c r="C1040" s="0" t="n">
        <v>0.00062015</v>
      </c>
      <c r="D1040" s="221" t="n">
        <v>169.15</v>
      </c>
      <c r="E1040" s="221" t="n">
        <f aca="false">TRUNC((C1040*D1040),2)</f>
        <v>0.1</v>
      </c>
    </row>
    <row r="1041" customFormat="false" ht="14.4" hidden="false" customHeight="false" outlineLevel="0" collapsed="false">
      <c r="A1041" s="223" t="s">
        <v>461</v>
      </c>
      <c r="B1041" s="0" t="s">
        <v>459</v>
      </c>
      <c r="C1041" s="0" t="n">
        <v>0.0557436</v>
      </c>
      <c r="D1041" s="221" t="n">
        <v>1.11</v>
      </c>
      <c r="E1041" s="221" t="n">
        <f aca="false">TRUNC((C1041*D1041),2)</f>
        <v>0.06</v>
      </c>
    </row>
    <row r="1042" customFormat="false" ht="28.8" hidden="false" customHeight="false" outlineLevel="0" collapsed="false">
      <c r="A1042" s="223" t="s">
        <v>462</v>
      </c>
      <c r="B1042" s="0" t="s">
        <v>459</v>
      </c>
      <c r="C1042" s="0" t="n">
        <v>0.0005375</v>
      </c>
      <c r="D1042" s="221" t="n">
        <v>133.08</v>
      </c>
      <c r="E1042" s="221" t="n">
        <f aca="false">TRUNC((C1042*D1042),2)</f>
        <v>0.07</v>
      </c>
    </row>
    <row r="1043" customFormat="false" ht="28.8" hidden="false" customHeight="false" outlineLevel="0" collapsed="false">
      <c r="A1043" s="223" t="s">
        <v>463</v>
      </c>
      <c r="B1043" s="0" t="s">
        <v>459</v>
      </c>
      <c r="C1043" s="0" t="n">
        <v>0.00036</v>
      </c>
      <c r="D1043" s="221" t="n">
        <v>116.91</v>
      </c>
      <c r="E1043" s="221" t="n">
        <f aca="false">TRUNC((C1043*D1043),2)</f>
        <v>0.04</v>
      </c>
    </row>
    <row r="1044" customFormat="false" ht="28.8" hidden="false" customHeight="false" outlineLevel="0" collapsed="false">
      <c r="A1044" s="223" t="s">
        <v>516</v>
      </c>
      <c r="B1044" s="0" t="s">
        <v>459</v>
      </c>
      <c r="C1044" s="0" t="n">
        <v>2.205E-005</v>
      </c>
      <c r="D1044" s="221" t="n">
        <v>597.97</v>
      </c>
      <c r="E1044" s="221" t="n">
        <f aca="false">TRUNC((C1044*D1044),2)</f>
        <v>0.01</v>
      </c>
    </row>
    <row r="1045" customFormat="false" ht="14.4" hidden="false" customHeight="false" outlineLevel="0" collapsed="false">
      <c r="A1045" s="223" t="s">
        <v>517</v>
      </c>
      <c r="B1045" s="0" t="s">
        <v>459</v>
      </c>
      <c r="C1045" s="0" t="n">
        <v>0.0001354</v>
      </c>
      <c r="D1045" s="221" t="n">
        <v>135.18</v>
      </c>
      <c r="E1045" s="221" t="n">
        <f aca="false">TRUNC((C1045*D1045),2)</f>
        <v>0.01</v>
      </c>
    </row>
    <row r="1046" customFormat="false" ht="14.4" hidden="false" customHeight="false" outlineLevel="0" collapsed="false">
      <c r="A1046" s="223" t="s">
        <v>518</v>
      </c>
      <c r="B1046" s="0" t="s">
        <v>459</v>
      </c>
      <c r="C1046" s="0" t="n">
        <v>0.00010285</v>
      </c>
      <c r="D1046" s="221" t="n">
        <v>203.68</v>
      </c>
      <c r="E1046" s="221" t="n">
        <f aca="false">TRUNC((C1046*D1046),2)</f>
        <v>0.02</v>
      </c>
    </row>
    <row r="1047" customFormat="false" ht="14.4" hidden="false" customHeight="false" outlineLevel="0" collapsed="false">
      <c r="A1047" s="223" t="s">
        <v>519</v>
      </c>
      <c r="B1047" s="0" t="s">
        <v>459</v>
      </c>
      <c r="C1047" s="0" t="n">
        <v>2.205E-005</v>
      </c>
      <c r="D1047" s="221" t="n">
        <v>576.84</v>
      </c>
      <c r="E1047" s="221" t="n">
        <f aca="false">TRUNC((C1047*D1047),2)</f>
        <v>0.01</v>
      </c>
    </row>
    <row r="1048" customFormat="false" ht="14.4" hidden="false" customHeight="false" outlineLevel="0" collapsed="false">
      <c r="A1048" s="223" t="s">
        <v>520</v>
      </c>
      <c r="B1048" s="0" t="s">
        <v>459</v>
      </c>
      <c r="C1048" s="0" t="n">
        <v>2.71E-005</v>
      </c>
      <c r="D1048" s="221" t="n">
        <v>281.79</v>
      </c>
      <c r="E1048" s="221" t="n">
        <f aca="false">TRUNC((C1048*D1048),2)</f>
        <v>0</v>
      </c>
    </row>
    <row r="1049" customFormat="false" ht="14.4" hidden="false" customHeight="false" outlineLevel="0" collapsed="false">
      <c r="A1049" s="223" t="s">
        <v>521</v>
      </c>
      <c r="B1049" s="0" t="s">
        <v>459</v>
      </c>
      <c r="C1049" s="0" t="n">
        <v>0.001365</v>
      </c>
      <c r="D1049" s="221" t="n">
        <v>7.88</v>
      </c>
      <c r="E1049" s="221" t="n">
        <f aca="false">TRUNC((C1049*D1049),2)</f>
        <v>0.01</v>
      </c>
    </row>
    <row r="1050" customFormat="false" ht="14.4" hidden="false" customHeight="false" outlineLevel="0" collapsed="false">
      <c r="A1050" s="223" t="s">
        <v>522</v>
      </c>
      <c r="B1050" s="0" t="s">
        <v>459</v>
      </c>
      <c r="C1050" s="0" t="n">
        <v>0.00075575</v>
      </c>
      <c r="D1050" s="221" t="n">
        <v>10.71</v>
      </c>
      <c r="E1050" s="221" t="n">
        <f aca="false">TRUNC((C1050*D1050),2)</f>
        <v>0</v>
      </c>
    </row>
    <row r="1051" customFormat="false" ht="14.4" hidden="false" customHeight="false" outlineLevel="0" collapsed="false">
      <c r="A1051" s="223" t="s">
        <v>523</v>
      </c>
      <c r="B1051" s="0" t="s">
        <v>459</v>
      </c>
      <c r="C1051" s="0" t="n">
        <v>0.00075575</v>
      </c>
      <c r="D1051" s="221" t="n">
        <v>23.75</v>
      </c>
      <c r="E1051" s="221" t="n">
        <f aca="false">TRUNC((C1051*D1051),2)</f>
        <v>0.01</v>
      </c>
    </row>
    <row r="1052" customFormat="false" ht="14.4" hidden="false" customHeight="false" outlineLevel="0" collapsed="false">
      <c r="A1052" s="223" t="s">
        <v>453</v>
      </c>
      <c r="B1052" s="0" t="s">
        <v>398</v>
      </c>
      <c r="C1052" s="0" t="s">
        <v>398</v>
      </c>
      <c r="D1052" s="221" t="s">
        <v>398</v>
      </c>
      <c r="E1052" s="221" t="n">
        <f aca="false">SUM(E1028:E1051)</f>
        <v>2.42</v>
      </c>
    </row>
    <row r="1053" customFormat="false" ht="14.4" hidden="false" customHeight="false" outlineLevel="0" collapsed="false">
      <c r="A1053" s="0"/>
      <c r="C1053" s="0"/>
      <c r="D1053" s="0"/>
      <c r="E1053" s="0"/>
    </row>
    <row r="1054" customFormat="false" ht="14.4" hidden="false" customHeight="false" outlineLevel="0" collapsed="false">
      <c r="A1054" s="223" t="s">
        <v>466</v>
      </c>
      <c r="B1054" s="0" t="s">
        <v>398</v>
      </c>
      <c r="C1054" s="0" t="s">
        <v>398</v>
      </c>
      <c r="D1054" s="221" t="s">
        <v>398</v>
      </c>
      <c r="E1054" s="221" t="n">
        <f aca="false">E1021+E1025+E1052</f>
        <v>6.63</v>
      </c>
    </row>
    <row r="1055" customFormat="false" ht="14.4" hidden="false" customHeight="false" outlineLevel="0" collapsed="false">
      <c r="A1055" s="0"/>
      <c r="C1055" s="0"/>
      <c r="D1055" s="0"/>
      <c r="E1055" s="0"/>
    </row>
    <row r="1056" customFormat="false" ht="14.4" hidden="false" customHeight="false" outlineLevel="0" collapsed="false">
      <c r="A1056" s="0"/>
      <c r="C1056" s="0"/>
      <c r="D1056" s="0"/>
      <c r="E1056" s="0"/>
    </row>
    <row r="1057" customFormat="false" ht="14.4" hidden="false" customHeight="false" outlineLevel="0" collapsed="false">
      <c r="A1057" s="0"/>
      <c r="C1057" s="0"/>
      <c r="D1057" s="0"/>
      <c r="E1057" s="0"/>
    </row>
    <row r="1058" customFormat="false" ht="14.4" hidden="false" customHeight="false" outlineLevel="0" collapsed="false">
      <c r="A1058" s="223" t="s">
        <v>641</v>
      </c>
      <c r="B1058" s="224" t="s">
        <v>642</v>
      </c>
      <c r="C1058" s="0" t="s">
        <v>643</v>
      </c>
      <c r="D1058" s="0"/>
      <c r="E1058" s="0"/>
    </row>
    <row r="1059" customFormat="false" ht="14.4" hidden="false" customHeight="false" outlineLevel="0" collapsed="false">
      <c r="A1059" s="223" t="s">
        <v>644</v>
      </c>
      <c r="C1059" s="0"/>
      <c r="D1059" s="0"/>
      <c r="E1059" s="0"/>
    </row>
    <row r="1060" customFormat="false" ht="14.4" hidden="false" customHeight="false" outlineLevel="0" collapsed="false">
      <c r="A1060" s="223" t="s">
        <v>604</v>
      </c>
      <c r="C1060" s="0"/>
      <c r="D1060" s="0"/>
      <c r="E1060" s="0"/>
    </row>
    <row r="1061" customFormat="false" ht="14.4" hidden="false" customHeight="false" outlineLevel="0" collapsed="false">
      <c r="A1061" s="0"/>
      <c r="C1061" s="0"/>
      <c r="D1061" s="0"/>
      <c r="E1061" s="0"/>
    </row>
    <row r="1062" customFormat="false" ht="14.4" hidden="false" customHeight="false" outlineLevel="0" collapsed="false">
      <c r="A1062" s="223" t="s">
        <v>489</v>
      </c>
      <c r="B1062" s="0" t="s">
        <v>447</v>
      </c>
      <c r="C1062" s="0" t="s">
        <v>448</v>
      </c>
      <c r="D1062" s="221" t="s">
        <v>449</v>
      </c>
      <c r="E1062" s="221" t="s">
        <v>450</v>
      </c>
    </row>
    <row r="1063" customFormat="false" ht="28.8" hidden="false" customHeight="false" outlineLevel="0" collapsed="false">
      <c r="A1063" s="223" t="s">
        <v>491</v>
      </c>
      <c r="B1063" s="0" t="s">
        <v>459</v>
      </c>
      <c r="C1063" s="0" t="n">
        <v>0.00026782</v>
      </c>
      <c r="D1063" s="221" t="n">
        <v>580</v>
      </c>
      <c r="E1063" s="221" t="n">
        <f aca="false">TRUNC((C1063*D1063),2)</f>
        <v>0.15</v>
      </c>
    </row>
    <row r="1064" customFormat="false" ht="14.4" hidden="false" customHeight="false" outlineLevel="0" collapsed="false">
      <c r="A1064" s="223" t="s">
        <v>453</v>
      </c>
      <c r="B1064" s="0" t="s">
        <v>398</v>
      </c>
      <c r="C1064" s="0" t="s">
        <v>398</v>
      </c>
      <c r="D1064" s="221" t="s">
        <v>398</v>
      </c>
      <c r="E1064" s="221" t="n">
        <f aca="false">SUM(E1063:E1063)</f>
        <v>0.15</v>
      </c>
    </row>
    <row r="1065" customFormat="false" ht="14.4" hidden="false" customHeight="false" outlineLevel="0" collapsed="false">
      <c r="A1065" s="0"/>
      <c r="C1065" s="0"/>
      <c r="D1065" s="0"/>
      <c r="E1065" s="0"/>
    </row>
    <row r="1066" customFormat="false" ht="14.4" hidden="false" customHeight="false" outlineLevel="0" collapsed="false">
      <c r="A1066" s="223" t="s">
        <v>446</v>
      </c>
      <c r="B1066" s="0" t="s">
        <v>447</v>
      </c>
      <c r="C1066" s="0" t="s">
        <v>448</v>
      </c>
      <c r="D1066" s="221" t="s">
        <v>449</v>
      </c>
      <c r="E1066" s="221" t="s">
        <v>450</v>
      </c>
    </row>
    <row r="1067" customFormat="false" ht="14.4" hidden="false" customHeight="false" outlineLevel="0" collapsed="false">
      <c r="A1067" s="223" t="s">
        <v>494</v>
      </c>
      <c r="B1067" s="0" t="s">
        <v>493</v>
      </c>
      <c r="C1067" s="0" t="n">
        <v>3.98433556</v>
      </c>
      <c r="D1067" s="221" t="n">
        <v>8.14</v>
      </c>
      <c r="E1067" s="221" t="n">
        <f aca="false">TRUNC((C1067*D1067),2)</f>
        <v>32.43</v>
      </c>
    </row>
    <row r="1068" customFormat="false" ht="14.4" hidden="false" customHeight="false" outlineLevel="0" collapsed="false">
      <c r="A1068" s="223" t="s">
        <v>453</v>
      </c>
      <c r="B1068" s="0" t="s">
        <v>398</v>
      </c>
      <c r="C1068" s="0" t="s">
        <v>398</v>
      </c>
      <c r="D1068" s="221" t="s">
        <v>398</v>
      </c>
      <c r="E1068" s="221" t="n">
        <f aca="false">SUM(E1067:E1067)</f>
        <v>32.43</v>
      </c>
    </row>
    <row r="1069" customFormat="false" ht="14.4" hidden="false" customHeight="false" outlineLevel="0" collapsed="false">
      <c r="A1069" s="0"/>
      <c r="C1069" s="0"/>
      <c r="D1069" s="0"/>
      <c r="E1069" s="0"/>
    </row>
    <row r="1070" customFormat="false" ht="14.4" hidden="false" customHeight="false" outlineLevel="0" collapsed="false">
      <c r="A1070" s="223" t="s">
        <v>454</v>
      </c>
      <c r="B1070" s="0" t="s">
        <v>447</v>
      </c>
      <c r="C1070" s="0" t="s">
        <v>448</v>
      </c>
      <c r="D1070" s="221" t="s">
        <v>449</v>
      </c>
      <c r="E1070" s="221" t="s">
        <v>450</v>
      </c>
    </row>
    <row r="1071" customFormat="false" ht="14.4" hidden="false" customHeight="false" outlineLevel="0" collapsed="false">
      <c r="A1071" s="223" t="s">
        <v>498</v>
      </c>
      <c r="B1071" s="0" t="s">
        <v>459</v>
      </c>
      <c r="C1071" s="0" t="n">
        <v>0.03171604</v>
      </c>
      <c r="D1071" s="221" t="n">
        <v>9.79</v>
      </c>
      <c r="E1071" s="221" t="n">
        <f aca="false">TRUNC((C1071*D1071),2)</f>
        <v>0.31</v>
      </c>
    </row>
    <row r="1072" customFormat="false" ht="14.4" hidden="false" customHeight="false" outlineLevel="0" collapsed="false">
      <c r="A1072" s="223" t="s">
        <v>455</v>
      </c>
      <c r="B1072" s="0" t="s">
        <v>456</v>
      </c>
      <c r="C1072" s="0" t="n">
        <v>0.00633356</v>
      </c>
      <c r="D1072" s="221" t="n">
        <v>47.76</v>
      </c>
      <c r="E1072" s="221" t="n">
        <f aca="false">TRUNC((C1072*D1072),2)</f>
        <v>0.3</v>
      </c>
    </row>
    <row r="1073" customFormat="false" ht="14.4" hidden="false" customHeight="false" outlineLevel="0" collapsed="false">
      <c r="A1073" s="223" t="s">
        <v>499</v>
      </c>
      <c r="B1073" s="0" t="s">
        <v>459</v>
      </c>
      <c r="C1073" s="0" t="n">
        <v>0.00262916</v>
      </c>
      <c r="D1073" s="221" t="n">
        <v>109.4</v>
      </c>
      <c r="E1073" s="221" t="n">
        <f aca="false">TRUNC((C1073*D1073),2)</f>
        <v>0.28</v>
      </c>
    </row>
    <row r="1074" customFormat="false" ht="14.4" hidden="false" customHeight="false" outlineLevel="0" collapsed="false">
      <c r="A1074" s="223" t="s">
        <v>502</v>
      </c>
      <c r="B1074" s="0" t="s">
        <v>459</v>
      </c>
      <c r="C1074" s="0" t="n">
        <v>0.03587736</v>
      </c>
      <c r="D1074" s="221" t="n">
        <v>6.04</v>
      </c>
      <c r="E1074" s="221" t="n">
        <f aca="false">TRUNC((C1074*D1074),2)</f>
        <v>0.21</v>
      </c>
    </row>
    <row r="1075" customFormat="false" ht="14.4" hidden="false" customHeight="false" outlineLevel="0" collapsed="false">
      <c r="A1075" s="223" t="s">
        <v>457</v>
      </c>
      <c r="B1075" s="0" t="s">
        <v>456</v>
      </c>
      <c r="C1075" s="0" t="n">
        <v>0.05433408</v>
      </c>
      <c r="D1075" s="221" t="n">
        <v>8.95</v>
      </c>
      <c r="E1075" s="221" t="n">
        <f aca="false">TRUNC((C1075*D1075),2)</f>
        <v>0.48</v>
      </c>
    </row>
    <row r="1076" customFormat="false" ht="14.4" hidden="false" customHeight="false" outlineLevel="0" collapsed="false">
      <c r="A1076" s="223" t="s">
        <v>510</v>
      </c>
      <c r="B1076" s="0" t="s">
        <v>511</v>
      </c>
      <c r="C1076" s="0" t="n">
        <v>0.00597949</v>
      </c>
      <c r="D1076" s="221" t="n">
        <v>14.25</v>
      </c>
      <c r="E1076" s="221" t="n">
        <f aca="false">TRUNC((C1076*D1076),2)</f>
        <v>0.08</v>
      </c>
    </row>
    <row r="1077" customFormat="false" ht="14.4" hidden="false" customHeight="false" outlineLevel="0" collapsed="false">
      <c r="A1077" s="223" t="s">
        <v>512</v>
      </c>
      <c r="B1077" s="0" t="s">
        <v>493</v>
      </c>
      <c r="C1077" s="0" t="n">
        <v>3.956</v>
      </c>
      <c r="D1077" s="221" t="n">
        <v>1.87</v>
      </c>
      <c r="E1077" s="221" t="n">
        <f aca="false">TRUNC((C1077*D1077),2)</f>
        <v>7.39</v>
      </c>
    </row>
    <row r="1078" customFormat="false" ht="14.4" hidden="false" customHeight="false" outlineLevel="0" collapsed="false">
      <c r="A1078" s="223" t="s">
        <v>513</v>
      </c>
      <c r="B1078" s="0" t="s">
        <v>493</v>
      </c>
      <c r="C1078" s="0" t="n">
        <v>3.956</v>
      </c>
      <c r="D1078" s="221" t="n">
        <v>0.71</v>
      </c>
      <c r="E1078" s="221" t="n">
        <f aca="false">TRUNC((C1078*D1078),2)</f>
        <v>2.8</v>
      </c>
    </row>
    <row r="1079" customFormat="false" ht="14.4" hidden="false" customHeight="false" outlineLevel="0" collapsed="false">
      <c r="A1079" s="223" t="s">
        <v>514</v>
      </c>
      <c r="B1079" s="0" t="s">
        <v>493</v>
      </c>
      <c r="C1079" s="0" t="n">
        <v>3.956</v>
      </c>
      <c r="D1079" s="221" t="n">
        <v>0.34</v>
      </c>
      <c r="E1079" s="221" t="n">
        <f aca="false">TRUNC((C1079*D1079),2)</f>
        <v>1.34</v>
      </c>
    </row>
    <row r="1080" customFormat="false" ht="14.4" hidden="false" customHeight="false" outlineLevel="0" collapsed="false">
      <c r="A1080" s="223" t="s">
        <v>515</v>
      </c>
      <c r="B1080" s="0" t="s">
        <v>493</v>
      </c>
      <c r="C1080" s="0" t="n">
        <v>3.956</v>
      </c>
      <c r="D1080" s="221" t="n">
        <v>0.05</v>
      </c>
      <c r="E1080" s="221" t="n">
        <f aca="false">TRUNC((C1080*D1080),2)</f>
        <v>0.19</v>
      </c>
    </row>
    <row r="1081" customFormat="false" ht="14.4" hidden="false" customHeight="false" outlineLevel="0" collapsed="false">
      <c r="A1081" s="223" t="s">
        <v>458</v>
      </c>
      <c r="B1081" s="0" t="s">
        <v>459</v>
      </c>
      <c r="C1081" s="0" t="n">
        <v>0.01046876</v>
      </c>
      <c r="D1081" s="221" t="n">
        <v>29.55</v>
      </c>
      <c r="E1081" s="221" t="n">
        <f aca="false">TRUNC((C1081*D1081),2)</f>
        <v>0.3</v>
      </c>
    </row>
    <row r="1082" customFormat="false" ht="14.4" hidden="false" customHeight="false" outlineLevel="0" collapsed="false">
      <c r="A1082" s="223" t="s">
        <v>460</v>
      </c>
      <c r="B1082" s="0" t="s">
        <v>459</v>
      </c>
      <c r="C1082" s="0" t="n">
        <v>0.00490663</v>
      </c>
      <c r="D1082" s="221" t="n">
        <v>169.15</v>
      </c>
      <c r="E1082" s="221" t="n">
        <f aca="false">TRUNC((C1082*D1082),2)</f>
        <v>0.82</v>
      </c>
    </row>
    <row r="1083" customFormat="false" ht="14.4" hidden="false" customHeight="false" outlineLevel="0" collapsed="false">
      <c r="A1083" s="223" t="s">
        <v>461</v>
      </c>
      <c r="B1083" s="0" t="s">
        <v>459</v>
      </c>
      <c r="C1083" s="0" t="n">
        <v>0.44104336</v>
      </c>
      <c r="D1083" s="221" t="n">
        <v>1.11</v>
      </c>
      <c r="E1083" s="221" t="n">
        <f aca="false">TRUNC((C1083*D1083),2)</f>
        <v>0.48</v>
      </c>
    </row>
    <row r="1084" customFormat="false" ht="28.8" hidden="false" customHeight="false" outlineLevel="0" collapsed="false">
      <c r="A1084" s="223" t="s">
        <v>462</v>
      </c>
      <c r="B1084" s="0" t="s">
        <v>459</v>
      </c>
      <c r="C1084" s="0" t="n">
        <v>0.0042527</v>
      </c>
      <c r="D1084" s="221" t="n">
        <v>133.08</v>
      </c>
      <c r="E1084" s="221" t="n">
        <f aca="false">TRUNC((C1084*D1084),2)</f>
        <v>0.56</v>
      </c>
    </row>
    <row r="1085" customFormat="false" ht="28.8" hidden="false" customHeight="false" outlineLevel="0" collapsed="false">
      <c r="A1085" s="223" t="s">
        <v>463</v>
      </c>
      <c r="B1085" s="0" t="s">
        <v>459</v>
      </c>
      <c r="C1085" s="0" t="n">
        <v>0.00284832</v>
      </c>
      <c r="D1085" s="221" t="n">
        <v>116.91</v>
      </c>
      <c r="E1085" s="221" t="n">
        <f aca="false">TRUNC((C1085*D1085),2)</f>
        <v>0.33</v>
      </c>
    </row>
    <row r="1086" customFormat="false" ht="28.8" hidden="false" customHeight="false" outlineLevel="0" collapsed="false">
      <c r="A1086" s="223" t="s">
        <v>516</v>
      </c>
      <c r="B1086" s="0" t="s">
        <v>459</v>
      </c>
      <c r="C1086" s="0" t="n">
        <v>0.00017446</v>
      </c>
      <c r="D1086" s="221" t="n">
        <v>597.97</v>
      </c>
      <c r="E1086" s="221" t="n">
        <f aca="false">TRUNC((C1086*D1086),2)</f>
        <v>0.1</v>
      </c>
    </row>
    <row r="1087" customFormat="false" ht="14.4" hidden="false" customHeight="false" outlineLevel="0" collapsed="false">
      <c r="A1087" s="223" t="s">
        <v>517</v>
      </c>
      <c r="B1087" s="0" t="s">
        <v>459</v>
      </c>
      <c r="C1087" s="0" t="n">
        <v>0.00107128</v>
      </c>
      <c r="D1087" s="221" t="n">
        <v>135.18</v>
      </c>
      <c r="E1087" s="221" t="n">
        <f aca="false">TRUNC((C1087*D1087),2)</f>
        <v>0.14</v>
      </c>
    </row>
    <row r="1088" customFormat="false" ht="14.4" hidden="false" customHeight="false" outlineLevel="0" collapsed="false">
      <c r="A1088" s="223" t="s">
        <v>518</v>
      </c>
      <c r="B1088" s="0" t="s">
        <v>459</v>
      </c>
      <c r="C1088" s="0" t="n">
        <v>0.00081375</v>
      </c>
      <c r="D1088" s="221" t="n">
        <v>203.68</v>
      </c>
      <c r="E1088" s="221" t="n">
        <f aca="false">TRUNC((C1088*D1088),2)</f>
        <v>0.16</v>
      </c>
    </row>
    <row r="1089" customFormat="false" ht="14.4" hidden="false" customHeight="false" outlineLevel="0" collapsed="false">
      <c r="A1089" s="223" t="s">
        <v>519</v>
      </c>
      <c r="B1089" s="0" t="s">
        <v>459</v>
      </c>
      <c r="C1089" s="0" t="n">
        <v>0.00017446</v>
      </c>
      <c r="D1089" s="221" t="n">
        <v>576.84</v>
      </c>
      <c r="E1089" s="221" t="n">
        <f aca="false">TRUNC((C1089*D1089),2)</f>
        <v>0.1</v>
      </c>
    </row>
    <row r="1090" customFormat="false" ht="14.4" hidden="false" customHeight="false" outlineLevel="0" collapsed="false">
      <c r="A1090" s="223" t="s">
        <v>520</v>
      </c>
      <c r="B1090" s="0" t="s">
        <v>459</v>
      </c>
      <c r="C1090" s="0" t="n">
        <v>0.00021442</v>
      </c>
      <c r="D1090" s="221" t="n">
        <v>281.79</v>
      </c>
      <c r="E1090" s="221" t="n">
        <f aca="false">TRUNC((C1090*D1090),2)</f>
        <v>0.06</v>
      </c>
    </row>
    <row r="1091" customFormat="false" ht="14.4" hidden="false" customHeight="false" outlineLevel="0" collapsed="false">
      <c r="A1091" s="223" t="s">
        <v>521</v>
      </c>
      <c r="B1091" s="0" t="s">
        <v>459</v>
      </c>
      <c r="C1091" s="0" t="n">
        <v>0.01079988</v>
      </c>
      <c r="D1091" s="221" t="n">
        <v>7.88</v>
      </c>
      <c r="E1091" s="221" t="n">
        <f aca="false">TRUNC((C1091*D1091),2)</f>
        <v>0.08</v>
      </c>
    </row>
    <row r="1092" customFormat="false" ht="14.4" hidden="false" customHeight="false" outlineLevel="0" collapsed="false">
      <c r="A1092" s="223" t="s">
        <v>522</v>
      </c>
      <c r="B1092" s="0" t="s">
        <v>459</v>
      </c>
      <c r="C1092" s="0" t="n">
        <v>0.00597949</v>
      </c>
      <c r="D1092" s="221" t="n">
        <v>10.71</v>
      </c>
      <c r="E1092" s="221" t="n">
        <f aca="false">TRUNC((C1092*D1092),2)</f>
        <v>0.06</v>
      </c>
    </row>
    <row r="1093" customFormat="false" ht="14.4" hidden="false" customHeight="false" outlineLevel="0" collapsed="false">
      <c r="A1093" s="223" t="s">
        <v>523</v>
      </c>
      <c r="B1093" s="0" t="s">
        <v>459</v>
      </c>
      <c r="C1093" s="0" t="n">
        <v>0.00597949</v>
      </c>
      <c r="D1093" s="221" t="n">
        <v>23.75</v>
      </c>
      <c r="E1093" s="221" t="n">
        <f aca="false">TRUNC((C1093*D1093),2)</f>
        <v>0.14</v>
      </c>
    </row>
    <row r="1094" customFormat="false" ht="14.4" hidden="false" customHeight="false" outlineLevel="0" collapsed="false">
      <c r="A1094" s="223" t="s">
        <v>453</v>
      </c>
      <c r="B1094" s="0" t="s">
        <v>398</v>
      </c>
      <c r="C1094" s="0" t="s">
        <v>398</v>
      </c>
      <c r="D1094" s="221" t="s">
        <v>398</v>
      </c>
      <c r="E1094" s="221" t="n">
        <f aca="false">SUM(E1071:E1093)</f>
        <v>16.71</v>
      </c>
    </row>
    <row r="1095" customFormat="false" ht="14.4" hidden="false" customHeight="false" outlineLevel="0" collapsed="false">
      <c r="A1095" s="0"/>
      <c r="C1095" s="0"/>
      <c r="D1095" s="0"/>
      <c r="E1095" s="0"/>
    </row>
    <row r="1096" customFormat="false" ht="14.4" hidden="false" customHeight="false" outlineLevel="0" collapsed="false">
      <c r="A1096" s="223" t="s">
        <v>466</v>
      </c>
      <c r="B1096" s="0" t="s">
        <v>398</v>
      </c>
      <c r="C1096" s="0" t="s">
        <v>398</v>
      </c>
      <c r="D1096" s="221" t="s">
        <v>398</v>
      </c>
      <c r="E1096" s="221" t="n">
        <f aca="false">E1064+E1068+E1094</f>
        <v>49.29</v>
      </c>
    </row>
    <row r="1097" customFormat="false" ht="14.4" hidden="false" customHeight="false" outlineLevel="0" collapsed="false">
      <c r="A1097" s="0"/>
      <c r="C1097" s="0"/>
      <c r="D1097" s="0"/>
      <c r="E1097" s="0"/>
    </row>
    <row r="1098" customFormat="false" ht="14.4" hidden="false" customHeight="false" outlineLevel="0" collapsed="false">
      <c r="A1098" s="0"/>
      <c r="C1098" s="0"/>
      <c r="D1098" s="0"/>
      <c r="E1098" s="0"/>
    </row>
    <row r="1099" customFormat="false" ht="14.4" hidden="false" customHeight="false" outlineLevel="0" collapsed="false">
      <c r="A1099" s="0"/>
      <c r="C1099" s="0"/>
      <c r="D1099" s="0"/>
      <c r="E1099" s="0"/>
    </row>
    <row r="1100" customFormat="false" ht="14.4" hidden="false" customHeight="false" outlineLevel="0" collapsed="false">
      <c r="A1100" s="223" t="s">
        <v>474</v>
      </c>
      <c r="B1100" s="224" t="s">
        <v>645</v>
      </c>
      <c r="C1100" s="0" t="s">
        <v>646</v>
      </c>
      <c r="D1100" s="0"/>
      <c r="E1100" s="0"/>
    </row>
    <row r="1101" customFormat="false" ht="28.8" hidden="false" customHeight="false" outlineLevel="0" collapsed="false">
      <c r="A1101" s="223" t="s">
        <v>647</v>
      </c>
      <c r="C1101" s="0"/>
      <c r="D1101" s="0"/>
      <c r="E1101" s="0"/>
    </row>
    <row r="1102" customFormat="false" ht="14.4" hidden="false" customHeight="false" outlineLevel="0" collapsed="false">
      <c r="A1102" s="223" t="s">
        <v>488</v>
      </c>
      <c r="C1102" s="0"/>
      <c r="D1102" s="0"/>
      <c r="E1102" s="0"/>
    </row>
    <row r="1103" customFormat="false" ht="14.4" hidden="false" customHeight="false" outlineLevel="0" collapsed="false">
      <c r="A1103" s="0"/>
      <c r="C1103" s="0"/>
      <c r="D1103" s="0"/>
      <c r="E1103" s="0"/>
    </row>
    <row r="1104" customFormat="false" ht="14.4" hidden="false" customHeight="false" outlineLevel="0" collapsed="false">
      <c r="A1104" s="223" t="s">
        <v>489</v>
      </c>
      <c r="B1104" s="0" t="s">
        <v>447</v>
      </c>
      <c r="C1104" s="0" t="s">
        <v>448</v>
      </c>
      <c r="D1104" s="221" t="s">
        <v>449</v>
      </c>
      <c r="E1104" s="221" t="s">
        <v>450</v>
      </c>
    </row>
    <row r="1105" customFormat="false" ht="28.8" hidden="false" customHeight="false" outlineLevel="0" collapsed="false">
      <c r="A1105" s="223" t="s">
        <v>491</v>
      </c>
      <c r="B1105" s="0" t="s">
        <v>459</v>
      </c>
      <c r="C1105" s="0" t="n">
        <v>2.234E-005</v>
      </c>
      <c r="D1105" s="221" t="n">
        <v>580</v>
      </c>
      <c r="E1105" s="221" t="n">
        <f aca="false">TRUNC((C1105*D1105),2)</f>
        <v>0.01</v>
      </c>
    </row>
    <row r="1106" customFormat="false" ht="14.4" hidden="false" customHeight="false" outlineLevel="0" collapsed="false">
      <c r="A1106" s="223" t="s">
        <v>453</v>
      </c>
      <c r="B1106" s="0" t="s">
        <v>398</v>
      </c>
      <c r="C1106" s="0" t="s">
        <v>398</v>
      </c>
      <c r="D1106" s="221" t="s">
        <v>398</v>
      </c>
      <c r="E1106" s="221" t="n">
        <f aca="false">SUM(E1105:E1105)</f>
        <v>0.01</v>
      </c>
    </row>
    <row r="1107" customFormat="false" ht="14.4" hidden="false" customHeight="false" outlineLevel="0" collapsed="false">
      <c r="A1107" s="0"/>
      <c r="C1107" s="0"/>
      <c r="D1107" s="0"/>
      <c r="E1107" s="0"/>
    </row>
    <row r="1108" customFormat="false" ht="14.4" hidden="false" customHeight="false" outlineLevel="0" collapsed="false">
      <c r="A1108" s="223" t="s">
        <v>446</v>
      </c>
      <c r="B1108" s="0" t="s">
        <v>447</v>
      </c>
      <c r="C1108" s="0" t="s">
        <v>448</v>
      </c>
      <c r="D1108" s="221" t="s">
        <v>449</v>
      </c>
      <c r="E1108" s="221" t="s">
        <v>450</v>
      </c>
    </row>
    <row r="1109" customFormat="false" ht="14.4" hidden="false" customHeight="false" outlineLevel="0" collapsed="false">
      <c r="A1109" s="223" t="s">
        <v>494</v>
      </c>
      <c r="B1109" s="0" t="s">
        <v>493</v>
      </c>
      <c r="C1109" s="0" t="n">
        <v>0.34669951</v>
      </c>
      <c r="D1109" s="221" t="n">
        <v>8.14</v>
      </c>
      <c r="E1109" s="221" t="n">
        <f aca="false">TRUNC((C1109*D1109),2)</f>
        <v>2.82</v>
      </c>
    </row>
    <row r="1110" customFormat="false" ht="14.4" hidden="false" customHeight="false" outlineLevel="0" collapsed="false">
      <c r="A1110" s="223" t="s">
        <v>453</v>
      </c>
      <c r="B1110" s="0" t="s">
        <v>398</v>
      </c>
      <c r="C1110" s="0" t="s">
        <v>398</v>
      </c>
      <c r="D1110" s="221" t="s">
        <v>398</v>
      </c>
      <c r="E1110" s="221" t="n">
        <f aca="false">SUM(E1109:E1109)</f>
        <v>2.82</v>
      </c>
    </row>
    <row r="1111" customFormat="false" ht="14.4" hidden="false" customHeight="false" outlineLevel="0" collapsed="false">
      <c r="A1111" s="0"/>
      <c r="C1111" s="0"/>
      <c r="D1111" s="0"/>
      <c r="E1111" s="0"/>
    </row>
    <row r="1112" customFormat="false" ht="14.4" hidden="false" customHeight="false" outlineLevel="0" collapsed="false">
      <c r="A1112" s="223" t="s">
        <v>454</v>
      </c>
      <c r="B1112" s="0" t="s">
        <v>447</v>
      </c>
      <c r="C1112" s="0" t="s">
        <v>448</v>
      </c>
      <c r="D1112" s="221" t="s">
        <v>449</v>
      </c>
      <c r="E1112" s="221" t="s">
        <v>450</v>
      </c>
    </row>
    <row r="1113" customFormat="false" ht="14.4" hidden="false" customHeight="false" outlineLevel="0" collapsed="false">
      <c r="A1113" s="223" t="s">
        <v>498</v>
      </c>
      <c r="B1113" s="0" t="s">
        <v>459</v>
      </c>
      <c r="C1113" s="0" t="n">
        <v>0.00264568</v>
      </c>
      <c r="D1113" s="221" t="n">
        <v>9.79</v>
      </c>
      <c r="E1113" s="221" t="n">
        <f aca="false">TRUNC((C1113*D1113),2)</f>
        <v>0.02</v>
      </c>
    </row>
    <row r="1114" customFormat="false" ht="14.4" hidden="false" customHeight="false" outlineLevel="0" collapsed="false">
      <c r="A1114" s="223" t="s">
        <v>455</v>
      </c>
      <c r="B1114" s="0" t="s">
        <v>456</v>
      </c>
      <c r="C1114" s="0" t="n">
        <v>0.00052833</v>
      </c>
      <c r="D1114" s="221" t="n">
        <v>47.76</v>
      </c>
      <c r="E1114" s="221" t="n">
        <f aca="false">TRUNC((C1114*D1114),2)</f>
        <v>0.02</v>
      </c>
    </row>
    <row r="1115" customFormat="false" ht="14.4" hidden="false" customHeight="false" outlineLevel="0" collapsed="false">
      <c r="A1115" s="223" t="s">
        <v>499</v>
      </c>
      <c r="B1115" s="0" t="s">
        <v>459</v>
      </c>
      <c r="C1115" s="0" t="n">
        <v>0.00021932</v>
      </c>
      <c r="D1115" s="221" t="n">
        <v>109.4</v>
      </c>
      <c r="E1115" s="221" t="n">
        <f aca="false">TRUNC((C1115*D1115),2)</f>
        <v>0.02</v>
      </c>
    </row>
    <row r="1116" customFormat="false" ht="14.4" hidden="false" customHeight="false" outlineLevel="0" collapsed="false">
      <c r="A1116" s="223" t="s">
        <v>502</v>
      </c>
      <c r="B1116" s="0" t="s">
        <v>459</v>
      </c>
      <c r="C1116" s="0" t="n">
        <v>0.0029928</v>
      </c>
      <c r="D1116" s="221" t="n">
        <v>6.04</v>
      </c>
      <c r="E1116" s="221" t="n">
        <f aca="false">TRUNC((C1116*D1116),2)</f>
        <v>0.01</v>
      </c>
    </row>
    <row r="1117" customFormat="false" ht="14.4" hidden="false" customHeight="false" outlineLevel="0" collapsed="false">
      <c r="A1117" s="223" t="s">
        <v>457</v>
      </c>
      <c r="B1117" s="0" t="s">
        <v>456</v>
      </c>
      <c r="C1117" s="0" t="n">
        <v>0.00453242</v>
      </c>
      <c r="D1117" s="221" t="n">
        <v>8.95</v>
      </c>
      <c r="E1117" s="221" t="n">
        <f aca="false">TRUNC((C1117*D1117),2)</f>
        <v>0.04</v>
      </c>
    </row>
    <row r="1118" customFormat="false" ht="14.4" hidden="false" customHeight="false" outlineLevel="0" collapsed="false">
      <c r="A1118" s="223" t="s">
        <v>510</v>
      </c>
      <c r="B1118" s="0" t="s">
        <v>511</v>
      </c>
      <c r="C1118" s="0" t="n">
        <v>0.0004988</v>
      </c>
      <c r="D1118" s="221" t="n">
        <v>14.25</v>
      </c>
      <c r="E1118" s="221" t="n">
        <f aca="false">TRUNC((C1118*D1118),2)</f>
        <v>0</v>
      </c>
    </row>
    <row r="1119" customFormat="false" ht="14.4" hidden="false" customHeight="false" outlineLevel="0" collapsed="false">
      <c r="A1119" s="223" t="s">
        <v>512</v>
      </c>
      <c r="B1119" s="0" t="s">
        <v>493</v>
      </c>
      <c r="C1119" s="0" t="n">
        <v>0.33</v>
      </c>
      <c r="D1119" s="221" t="n">
        <v>1.87</v>
      </c>
      <c r="E1119" s="221" t="n">
        <f aca="false">TRUNC((C1119*D1119),2)</f>
        <v>0.61</v>
      </c>
    </row>
    <row r="1120" customFormat="false" ht="14.4" hidden="false" customHeight="false" outlineLevel="0" collapsed="false">
      <c r="A1120" s="223" t="s">
        <v>513</v>
      </c>
      <c r="B1120" s="0" t="s">
        <v>493</v>
      </c>
      <c r="C1120" s="0" t="n">
        <v>0.33</v>
      </c>
      <c r="D1120" s="221" t="n">
        <v>0.71</v>
      </c>
      <c r="E1120" s="221" t="n">
        <f aca="false">TRUNC((C1120*D1120),2)</f>
        <v>0.23</v>
      </c>
    </row>
    <row r="1121" customFormat="false" ht="14.4" hidden="false" customHeight="false" outlineLevel="0" collapsed="false">
      <c r="A1121" s="223" t="s">
        <v>514</v>
      </c>
      <c r="B1121" s="0" t="s">
        <v>493</v>
      </c>
      <c r="C1121" s="0" t="n">
        <v>0.33</v>
      </c>
      <c r="D1121" s="221" t="n">
        <v>0.34</v>
      </c>
      <c r="E1121" s="221" t="n">
        <f aca="false">TRUNC((C1121*D1121),2)</f>
        <v>0.11</v>
      </c>
    </row>
    <row r="1122" customFormat="false" ht="14.4" hidden="false" customHeight="false" outlineLevel="0" collapsed="false">
      <c r="A1122" s="223" t="s">
        <v>515</v>
      </c>
      <c r="B1122" s="0" t="s">
        <v>493</v>
      </c>
      <c r="C1122" s="0" t="n">
        <v>0.33</v>
      </c>
      <c r="D1122" s="221" t="n">
        <v>0.05</v>
      </c>
      <c r="E1122" s="221" t="n">
        <f aca="false">TRUNC((C1122*D1122),2)</f>
        <v>0.01</v>
      </c>
    </row>
    <row r="1123" customFormat="false" ht="14.4" hidden="false" customHeight="false" outlineLevel="0" collapsed="false">
      <c r="A1123" s="223" t="s">
        <v>458</v>
      </c>
      <c r="B1123" s="0" t="s">
        <v>459</v>
      </c>
      <c r="C1123" s="0" t="n">
        <v>0.00087328</v>
      </c>
      <c r="D1123" s="221" t="n">
        <v>29.55</v>
      </c>
      <c r="E1123" s="221" t="n">
        <f aca="false">TRUNC((C1123*D1123),2)</f>
        <v>0.02</v>
      </c>
    </row>
    <row r="1124" customFormat="false" ht="14.4" hidden="false" customHeight="false" outlineLevel="0" collapsed="false">
      <c r="A1124" s="223" t="s">
        <v>460</v>
      </c>
      <c r="B1124" s="0" t="s">
        <v>459</v>
      </c>
      <c r="C1124" s="0" t="n">
        <v>0.0004093</v>
      </c>
      <c r="D1124" s="221" t="n">
        <v>169.15</v>
      </c>
      <c r="E1124" s="221" t="n">
        <f aca="false">TRUNC((C1124*D1124),2)</f>
        <v>0.06</v>
      </c>
    </row>
    <row r="1125" customFormat="false" ht="14.4" hidden="false" customHeight="false" outlineLevel="0" collapsed="false">
      <c r="A1125" s="223" t="s">
        <v>461</v>
      </c>
      <c r="B1125" s="0" t="s">
        <v>459</v>
      </c>
      <c r="C1125" s="0" t="n">
        <v>0.03679078</v>
      </c>
      <c r="D1125" s="221" t="n">
        <v>1.11</v>
      </c>
      <c r="E1125" s="221" t="n">
        <f aca="false">TRUNC((C1125*D1125),2)</f>
        <v>0.04</v>
      </c>
    </row>
    <row r="1126" customFormat="false" ht="28.8" hidden="false" customHeight="false" outlineLevel="0" collapsed="false">
      <c r="A1126" s="223" t="s">
        <v>462</v>
      </c>
      <c r="B1126" s="0" t="s">
        <v>459</v>
      </c>
      <c r="C1126" s="0" t="n">
        <v>0.00035475</v>
      </c>
      <c r="D1126" s="221" t="n">
        <v>133.08</v>
      </c>
      <c r="E1126" s="221" t="n">
        <f aca="false">TRUNC((C1126*D1126),2)</f>
        <v>0.04</v>
      </c>
    </row>
    <row r="1127" customFormat="false" ht="28.8" hidden="false" customHeight="false" outlineLevel="0" collapsed="false">
      <c r="A1127" s="223" t="s">
        <v>463</v>
      </c>
      <c r="B1127" s="0" t="s">
        <v>459</v>
      </c>
      <c r="C1127" s="0" t="n">
        <v>0.0002376</v>
      </c>
      <c r="D1127" s="221" t="n">
        <v>116.91</v>
      </c>
      <c r="E1127" s="221" t="n">
        <f aca="false">TRUNC((C1127*D1127),2)</f>
        <v>0.02</v>
      </c>
    </row>
    <row r="1128" customFormat="false" ht="28.8" hidden="false" customHeight="false" outlineLevel="0" collapsed="false">
      <c r="A1128" s="223" t="s">
        <v>516</v>
      </c>
      <c r="B1128" s="0" t="s">
        <v>459</v>
      </c>
      <c r="C1128" s="0" t="n">
        <v>1.455E-005</v>
      </c>
      <c r="D1128" s="221" t="n">
        <v>597.97</v>
      </c>
      <c r="E1128" s="221" t="n">
        <f aca="false">TRUNC((C1128*D1128),2)</f>
        <v>0</v>
      </c>
    </row>
    <row r="1129" customFormat="false" ht="14.4" hidden="false" customHeight="false" outlineLevel="0" collapsed="false">
      <c r="A1129" s="223" t="s">
        <v>517</v>
      </c>
      <c r="B1129" s="0" t="s">
        <v>459</v>
      </c>
      <c r="C1129" s="0" t="n">
        <v>8.936E-005</v>
      </c>
      <c r="D1129" s="221" t="n">
        <v>135.18</v>
      </c>
      <c r="E1129" s="221" t="n">
        <f aca="false">TRUNC((C1129*D1129),2)</f>
        <v>0.01</v>
      </c>
    </row>
    <row r="1130" customFormat="false" ht="14.4" hidden="false" customHeight="false" outlineLevel="0" collapsed="false">
      <c r="A1130" s="223" t="s">
        <v>518</v>
      </c>
      <c r="B1130" s="0" t="s">
        <v>459</v>
      </c>
      <c r="C1130" s="0" t="n">
        <v>6.788E-005</v>
      </c>
      <c r="D1130" s="221" t="n">
        <v>203.68</v>
      </c>
      <c r="E1130" s="221" t="n">
        <f aca="false">TRUNC((C1130*D1130),2)</f>
        <v>0.01</v>
      </c>
    </row>
    <row r="1131" customFormat="false" ht="14.4" hidden="false" customHeight="false" outlineLevel="0" collapsed="false">
      <c r="A1131" s="223" t="s">
        <v>519</v>
      </c>
      <c r="B1131" s="0" t="s">
        <v>459</v>
      </c>
      <c r="C1131" s="0" t="n">
        <v>1.455E-005</v>
      </c>
      <c r="D1131" s="221" t="n">
        <v>576.84</v>
      </c>
      <c r="E1131" s="221" t="n">
        <f aca="false">TRUNC((C1131*D1131),2)</f>
        <v>0</v>
      </c>
    </row>
    <row r="1132" customFormat="false" ht="14.4" hidden="false" customHeight="false" outlineLevel="0" collapsed="false">
      <c r="A1132" s="223" t="s">
        <v>520</v>
      </c>
      <c r="B1132" s="0" t="s">
        <v>459</v>
      </c>
      <c r="C1132" s="0" t="n">
        <v>1.789E-005</v>
      </c>
      <c r="D1132" s="221" t="n">
        <v>281.79</v>
      </c>
      <c r="E1132" s="221" t="n">
        <f aca="false">TRUNC((C1132*D1132),2)</f>
        <v>0</v>
      </c>
    </row>
    <row r="1133" customFormat="false" ht="14.4" hidden="false" customHeight="false" outlineLevel="0" collapsed="false">
      <c r="A1133" s="223" t="s">
        <v>521</v>
      </c>
      <c r="B1133" s="0" t="s">
        <v>459</v>
      </c>
      <c r="C1133" s="0" t="n">
        <v>0.0009009</v>
      </c>
      <c r="D1133" s="221" t="n">
        <v>7.88</v>
      </c>
      <c r="E1133" s="221" t="n">
        <f aca="false">TRUNC((C1133*D1133),2)</f>
        <v>0</v>
      </c>
    </row>
    <row r="1134" customFormat="false" ht="14.4" hidden="false" customHeight="false" outlineLevel="0" collapsed="false">
      <c r="A1134" s="223" t="s">
        <v>522</v>
      </c>
      <c r="B1134" s="0" t="s">
        <v>459</v>
      </c>
      <c r="C1134" s="0" t="n">
        <v>0.0004988</v>
      </c>
      <c r="D1134" s="221" t="n">
        <v>10.71</v>
      </c>
      <c r="E1134" s="221" t="n">
        <f aca="false">TRUNC((C1134*D1134),2)</f>
        <v>0</v>
      </c>
    </row>
    <row r="1135" customFormat="false" ht="14.4" hidden="false" customHeight="false" outlineLevel="0" collapsed="false">
      <c r="A1135" s="223" t="s">
        <v>523</v>
      </c>
      <c r="B1135" s="0" t="s">
        <v>459</v>
      </c>
      <c r="C1135" s="0" t="n">
        <v>0.0004988</v>
      </c>
      <c r="D1135" s="221" t="n">
        <v>23.75</v>
      </c>
      <c r="E1135" s="221" t="n">
        <f aca="false">TRUNC((C1135*D1135),2)</f>
        <v>0.01</v>
      </c>
    </row>
    <row r="1136" customFormat="false" ht="14.4" hidden="false" customHeight="false" outlineLevel="0" collapsed="false">
      <c r="A1136" s="223" t="s">
        <v>453</v>
      </c>
      <c r="B1136" s="0" t="s">
        <v>398</v>
      </c>
      <c r="C1136" s="0" t="s">
        <v>398</v>
      </c>
      <c r="D1136" s="221" t="s">
        <v>398</v>
      </c>
      <c r="E1136" s="221" t="n">
        <f aca="false">SUM(E1113:E1135)</f>
        <v>1.28</v>
      </c>
    </row>
    <row r="1137" customFormat="false" ht="14.4" hidden="false" customHeight="false" outlineLevel="0" collapsed="false">
      <c r="A1137" s="0"/>
      <c r="C1137" s="0"/>
      <c r="D1137" s="0"/>
      <c r="E1137" s="0"/>
    </row>
    <row r="1138" customFormat="false" ht="14.4" hidden="false" customHeight="false" outlineLevel="0" collapsed="false">
      <c r="A1138" s="223" t="s">
        <v>466</v>
      </c>
      <c r="B1138" s="0" t="s">
        <v>398</v>
      </c>
      <c r="C1138" s="0" t="s">
        <v>398</v>
      </c>
      <c r="D1138" s="221" t="s">
        <v>398</v>
      </c>
      <c r="E1138" s="221" t="n">
        <f aca="false">E1106+E1110+E1136</f>
        <v>4.11</v>
      </c>
    </row>
    <row r="1139" customFormat="false" ht="14.4" hidden="false" customHeight="false" outlineLevel="0" collapsed="false">
      <c r="A1139" s="0"/>
      <c r="C1139" s="0"/>
      <c r="D1139" s="0"/>
      <c r="E1139" s="0"/>
    </row>
    <row r="1140" customFormat="false" ht="14.4" hidden="false" customHeight="false" outlineLevel="0" collapsed="false">
      <c r="A1140" s="0"/>
      <c r="C1140" s="0"/>
      <c r="D1140" s="0"/>
      <c r="E1140" s="0"/>
    </row>
    <row r="1141" customFormat="false" ht="14.4" hidden="false" customHeight="false" outlineLevel="0" collapsed="false">
      <c r="A1141" s="0"/>
      <c r="C1141" s="0"/>
      <c r="D1141" s="0"/>
      <c r="E1141" s="0"/>
    </row>
    <row r="1142" customFormat="false" ht="14.4" hidden="false" customHeight="false" outlineLevel="0" collapsed="false">
      <c r="A1142" s="223" t="s">
        <v>648</v>
      </c>
      <c r="B1142" s="224" t="s">
        <v>649</v>
      </c>
      <c r="C1142" s="0" t="s">
        <v>650</v>
      </c>
      <c r="D1142" s="0"/>
      <c r="E1142" s="0"/>
    </row>
    <row r="1143" customFormat="false" ht="14.4" hidden="false" customHeight="false" outlineLevel="0" collapsed="false">
      <c r="A1143" s="223" t="s">
        <v>651</v>
      </c>
      <c r="C1143" s="0"/>
      <c r="D1143" s="0"/>
      <c r="E1143" s="0"/>
    </row>
    <row r="1144" customFormat="false" ht="14.4" hidden="false" customHeight="false" outlineLevel="0" collapsed="false">
      <c r="A1144" s="223" t="s">
        <v>604</v>
      </c>
      <c r="C1144" s="0"/>
      <c r="D1144" s="0"/>
      <c r="E1144" s="0"/>
    </row>
    <row r="1145" customFormat="false" ht="14.4" hidden="false" customHeight="false" outlineLevel="0" collapsed="false">
      <c r="A1145" s="0"/>
      <c r="C1145" s="0"/>
      <c r="D1145" s="0"/>
      <c r="E1145" s="0"/>
    </row>
    <row r="1146" customFormat="false" ht="14.4" hidden="false" customHeight="false" outlineLevel="0" collapsed="false">
      <c r="A1146" s="223" t="s">
        <v>489</v>
      </c>
      <c r="B1146" s="0" t="s">
        <v>447</v>
      </c>
      <c r="C1146" s="0" t="s">
        <v>448</v>
      </c>
      <c r="D1146" s="221" t="s">
        <v>449</v>
      </c>
      <c r="E1146" s="221" t="s">
        <v>450</v>
      </c>
    </row>
    <row r="1147" customFormat="false" ht="28.8" hidden="false" customHeight="false" outlineLevel="0" collapsed="false">
      <c r="A1147" s="223" t="s">
        <v>628</v>
      </c>
      <c r="B1147" s="0" t="s">
        <v>459</v>
      </c>
      <c r="C1147" s="0" t="n">
        <v>5.382E-005</v>
      </c>
      <c r="D1147" s="221" t="n">
        <v>13072.82</v>
      </c>
      <c r="E1147" s="221" t="n">
        <f aca="false">TRUNC((C1147*D1147),2)</f>
        <v>0.7</v>
      </c>
    </row>
    <row r="1148" customFormat="false" ht="28.8" hidden="false" customHeight="false" outlineLevel="0" collapsed="false">
      <c r="A1148" s="223" t="s">
        <v>491</v>
      </c>
      <c r="B1148" s="0" t="s">
        <v>459</v>
      </c>
      <c r="C1148" s="0" t="n">
        <v>4.462E-005</v>
      </c>
      <c r="D1148" s="221" t="n">
        <v>580</v>
      </c>
      <c r="E1148" s="221" t="n">
        <f aca="false">TRUNC((C1148*D1148),2)</f>
        <v>0.02</v>
      </c>
    </row>
    <row r="1149" customFormat="false" ht="43.2" hidden="false" customHeight="false" outlineLevel="0" collapsed="false">
      <c r="A1149" s="223" t="s">
        <v>652</v>
      </c>
      <c r="B1149" s="0" t="s">
        <v>459</v>
      </c>
      <c r="C1149" s="0" t="n">
        <v>8.5E-007</v>
      </c>
      <c r="D1149" s="221" t="n">
        <v>44000</v>
      </c>
      <c r="E1149" s="221" t="n">
        <f aca="false">TRUNC((C1149*D1149),2)</f>
        <v>0.03</v>
      </c>
    </row>
    <row r="1150" customFormat="false" ht="28.8" hidden="false" customHeight="false" outlineLevel="0" collapsed="false">
      <c r="A1150" s="223" t="s">
        <v>653</v>
      </c>
      <c r="B1150" s="0" t="s">
        <v>459</v>
      </c>
      <c r="C1150" s="0" t="n">
        <v>8.5E-007</v>
      </c>
      <c r="D1150" s="221" t="n">
        <v>255788.28</v>
      </c>
      <c r="E1150" s="221" t="n">
        <f aca="false">TRUNC((C1150*D1150),2)</f>
        <v>0.21</v>
      </c>
    </row>
    <row r="1151" customFormat="false" ht="14.4" hidden="false" customHeight="false" outlineLevel="0" collapsed="false">
      <c r="A1151" s="223" t="s">
        <v>453</v>
      </c>
      <c r="B1151" s="0" t="s">
        <v>398</v>
      </c>
      <c r="C1151" s="0" t="s">
        <v>398</v>
      </c>
      <c r="D1151" s="221" t="s">
        <v>398</v>
      </c>
      <c r="E1151" s="221" t="n">
        <f aca="false">SUM(E1147:E1150)</f>
        <v>0.96</v>
      </c>
    </row>
    <row r="1152" customFormat="false" ht="14.4" hidden="false" customHeight="false" outlineLevel="0" collapsed="false">
      <c r="A1152" s="0"/>
      <c r="C1152" s="0"/>
      <c r="D1152" s="0"/>
      <c r="E1152" s="0"/>
    </row>
    <row r="1153" customFormat="false" ht="14.4" hidden="false" customHeight="false" outlineLevel="0" collapsed="false">
      <c r="A1153" s="223" t="s">
        <v>446</v>
      </c>
      <c r="B1153" s="0" t="s">
        <v>447</v>
      </c>
      <c r="C1153" s="0" t="s">
        <v>448</v>
      </c>
      <c r="D1153" s="221" t="s">
        <v>449</v>
      </c>
      <c r="E1153" s="221" t="s">
        <v>450</v>
      </c>
    </row>
    <row r="1154" customFormat="false" ht="14.4" hidden="false" customHeight="false" outlineLevel="0" collapsed="false">
      <c r="A1154" s="223" t="s">
        <v>654</v>
      </c>
      <c r="B1154" s="0" t="s">
        <v>493</v>
      </c>
      <c r="C1154" s="0" t="n">
        <v>0.0090369</v>
      </c>
      <c r="D1154" s="221" t="n">
        <v>20.44</v>
      </c>
      <c r="E1154" s="221" t="n">
        <f aca="false">TRUNC((C1154*D1154),2)</f>
        <v>0.18</v>
      </c>
    </row>
    <row r="1155" customFormat="false" ht="14.4" hidden="false" customHeight="false" outlineLevel="0" collapsed="false">
      <c r="A1155" s="223" t="s">
        <v>629</v>
      </c>
      <c r="B1155" s="0" t="s">
        <v>493</v>
      </c>
      <c r="C1155" s="0" t="n">
        <v>0.5329104</v>
      </c>
      <c r="D1155" s="221" t="n">
        <v>19.22</v>
      </c>
      <c r="E1155" s="221" t="n">
        <f aca="false">TRUNC((C1155*D1155),2)</f>
        <v>10.24</v>
      </c>
    </row>
    <row r="1156" customFormat="false" ht="14.4" hidden="false" customHeight="false" outlineLevel="0" collapsed="false">
      <c r="A1156" s="223" t="s">
        <v>494</v>
      </c>
      <c r="B1156" s="0" t="s">
        <v>493</v>
      </c>
      <c r="C1156" s="0" t="n">
        <v>0.6702689</v>
      </c>
      <c r="D1156" s="221" t="n">
        <v>8.14</v>
      </c>
      <c r="E1156" s="221" t="n">
        <f aca="false">TRUNC((C1156*D1156),2)</f>
        <v>5.45</v>
      </c>
    </row>
    <row r="1157" customFormat="false" ht="14.4" hidden="false" customHeight="false" outlineLevel="0" collapsed="false">
      <c r="A1157" s="223" t="s">
        <v>453</v>
      </c>
      <c r="B1157" s="0" t="s">
        <v>398</v>
      </c>
      <c r="C1157" s="0" t="s">
        <v>398</v>
      </c>
      <c r="D1157" s="221" t="s">
        <v>398</v>
      </c>
      <c r="E1157" s="221" t="n">
        <f aca="false">SUM(E1154:E1156)</f>
        <v>15.87</v>
      </c>
    </row>
    <row r="1158" customFormat="false" ht="14.4" hidden="false" customHeight="false" outlineLevel="0" collapsed="false">
      <c r="A1158" s="0"/>
      <c r="C1158" s="0"/>
      <c r="D1158" s="0"/>
      <c r="E1158" s="0"/>
    </row>
    <row r="1159" customFormat="false" ht="14.4" hidden="false" customHeight="false" outlineLevel="0" collapsed="false">
      <c r="A1159" s="223" t="s">
        <v>454</v>
      </c>
      <c r="B1159" s="0" t="s">
        <v>447</v>
      </c>
      <c r="C1159" s="0" t="s">
        <v>448</v>
      </c>
      <c r="D1159" s="221" t="s">
        <v>449</v>
      </c>
      <c r="E1159" s="221" t="s">
        <v>450</v>
      </c>
    </row>
    <row r="1160" customFormat="false" ht="14.4" hidden="false" customHeight="false" outlineLevel="0" collapsed="false">
      <c r="A1160" s="223" t="s">
        <v>498</v>
      </c>
      <c r="B1160" s="0" t="s">
        <v>459</v>
      </c>
      <c r="C1160" s="0" t="n">
        <v>0.00528333</v>
      </c>
      <c r="D1160" s="221" t="n">
        <v>9.79</v>
      </c>
      <c r="E1160" s="221" t="n">
        <f aca="false">TRUNC((C1160*D1160),2)</f>
        <v>0.05</v>
      </c>
    </row>
    <row r="1161" customFormat="false" ht="14.4" hidden="false" customHeight="false" outlineLevel="0" collapsed="false">
      <c r="A1161" s="223" t="s">
        <v>455</v>
      </c>
      <c r="B1161" s="0" t="s">
        <v>456</v>
      </c>
      <c r="C1161" s="0" t="n">
        <v>0.00190038</v>
      </c>
      <c r="D1161" s="221" t="n">
        <v>47.76</v>
      </c>
      <c r="E1161" s="221" t="n">
        <f aca="false">TRUNC((C1161*D1161),2)</f>
        <v>0.09</v>
      </c>
    </row>
    <row r="1162" customFormat="false" ht="14.4" hidden="false" customHeight="false" outlineLevel="0" collapsed="false">
      <c r="A1162" s="223" t="s">
        <v>499</v>
      </c>
      <c r="B1162" s="0" t="s">
        <v>459</v>
      </c>
      <c r="C1162" s="0" t="n">
        <v>0.00043797</v>
      </c>
      <c r="D1162" s="221" t="n">
        <v>109.4</v>
      </c>
      <c r="E1162" s="221" t="n">
        <f aca="false">TRUNC((C1162*D1162),2)</f>
        <v>0.04</v>
      </c>
    </row>
    <row r="1163" customFormat="false" ht="14.4" hidden="false" customHeight="false" outlineLevel="0" collapsed="false">
      <c r="A1163" s="223" t="s">
        <v>502</v>
      </c>
      <c r="B1163" s="0" t="s">
        <v>459</v>
      </c>
      <c r="C1163" s="0" t="n">
        <v>0.00597654</v>
      </c>
      <c r="D1163" s="221" t="n">
        <v>6.04</v>
      </c>
      <c r="E1163" s="221" t="n">
        <f aca="false">TRUNC((C1163*D1163),2)</f>
        <v>0.03</v>
      </c>
    </row>
    <row r="1164" customFormat="false" ht="14.4" hidden="false" customHeight="false" outlineLevel="0" collapsed="false">
      <c r="A1164" s="223" t="s">
        <v>630</v>
      </c>
      <c r="B1164" s="0" t="s">
        <v>511</v>
      </c>
      <c r="C1164" s="0" t="n">
        <v>0.16166</v>
      </c>
      <c r="D1164" s="221" t="n">
        <v>4.73</v>
      </c>
      <c r="E1164" s="221" t="n">
        <f aca="false">TRUNC((C1164*D1164),2)</f>
        <v>0.76</v>
      </c>
    </row>
    <row r="1165" customFormat="false" ht="14.4" hidden="false" customHeight="false" outlineLevel="0" collapsed="false">
      <c r="A1165" s="223" t="s">
        <v>457</v>
      </c>
      <c r="B1165" s="0" t="s">
        <v>456</v>
      </c>
      <c r="C1165" s="0" t="n">
        <v>0.01630297</v>
      </c>
      <c r="D1165" s="221" t="n">
        <v>8.95</v>
      </c>
      <c r="E1165" s="221" t="n">
        <f aca="false">TRUNC((C1165*D1165),2)</f>
        <v>0.14</v>
      </c>
    </row>
    <row r="1166" customFormat="false" ht="14.4" hidden="false" customHeight="false" outlineLevel="0" collapsed="false">
      <c r="A1166" s="223" t="s">
        <v>655</v>
      </c>
      <c r="B1166" s="0" t="s">
        <v>511</v>
      </c>
      <c r="C1166" s="0" t="n">
        <v>0.18282</v>
      </c>
      <c r="D1166" s="221" t="n">
        <v>3.74</v>
      </c>
      <c r="E1166" s="221" t="n">
        <f aca="false">TRUNC((C1166*D1166),2)</f>
        <v>0.68</v>
      </c>
    </row>
    <row r="1167" customFormat="false" ht="14.4" hidden="false" customHeight="false" outlineLevel="0" collapsed="false">
      <c r="A1167" s="223" t="s">
        <v>510</v>
      </c>
      <c r="B1167" s="0" t="s">
        <v>511</v>
      </c>
      <c r="C1167" s="0" t="n">
        <v>0.00099608</v>
      </c>
      <c r="D1167" s="221" t="n">
        <v>14.25</v>
      </c>
      <c r="E1167" s="221" t="n">
        <f aca="false">TRUNC((C1167*D1167),2)</f>
        <v>0.01</v>
      </c>
    </row>
    <row r="1168" customFormat="false" ht="14.4" hidden="false" customHeight="false" outlineLevel="0" collapsed="false">
      <c r="A1168" s="223" t="s">
        <v>512</v>
      </c>
      <c r="B1168" s="0" t="s">
        <v>493</v>
      </c>
      <c r="C1168" s="0" t="n">
        <v>1.21739037</v>
      </c>
      <c r="D1168" s="221" t="n">
        <v>1.87</v>
      </c>
      <c r="E1168" s="221" t="n">
        <f aca="false">TRUNC((C1168*D1168),2)</f>
        <v>2.27</v>
      </c>
    </row>
    <row r="1169" customFormat="false" ht="14.4" hidden="false" customHeight="false" outlineLevel="0" collapsed="false">
      <c r="A1169" s="223" t="s">
        <v>513</v>
      </c>
      <c r="B1169" s="0" t="s">
        <v>493</v>
      </c>
      <c r="C1169" s="0" t="n">
        <v>1.196</v>
      </c>
      <c r="D1169" s="221" t="n">
        <v>0.71</v>
      </c>
      <c r="E1169" s="221" t="n">
        <f aca="false">TRUNC((C1169*D1169),2)</f>
        <v>0.84</v>
      </c>
    </row>
    <row r="1170" customFormat="false" ht="14.4" hidden="false" customHeight="false" outlineLevel="0" collapsed="false">
      <c r="A1170" s="223" t="s">
        <v>514</v>
      </c>
      <c r="B1170" s="0" t="s">
        <v>493</v>
      </c>
      <c r="C1170" s="0" t="n">
        <v>1.196</v>
      </c>
      <c r="D1170" s="221" t="n">
        <v>0.34</v>
      </c>
      <c r="E1170" s="221" t="n">
        <f aca="false">TRUNC((C1170*D1170),2)</f>
        <v>0.4</v>
      </c>
    </row>
    <row r="1171" customFormat="false" ht="14.4" hidden="false" customHeight="false" outlineLevel="0" collapsed="false">
      <c r="A1171" s="223" t="s">
        <v>515</v>
      </c>
      <c r="B1171" s="0" t="s">
        <v>493</v>
      </c>
      <c r="C1171" s="0" t="n">
        <v>1.196</v>
      </c>
      <c r="D1171" s="221" t="n">
        <v>0.05</v>
      </c>
      <c r="E1171" s="221" t="n">
        <f aca="false">TRUNC((C1171*D1171),2)</f>
        <v>0.05</v>
      </c>
    </row>
    <row r="1172" customFormat="false" ht="14.4" hidden="false" customHeight="false" outlineLevel="0" collapsed="false">
      <c r="A1172" s="223" t="s">
        <v>458</v>
      </c>
      <c r="B1172" s="0" t="s">
        <v>459</v>
      </c>
      <c r="C1172" s="0" t="n">
        <v>0.00314117</v>
      </c>
      <c r="D1172" s="221" t="n">
        <v>29.55</v>
      </c>
      <c r="E1172" s="221" t="n">
        <f aca="false">TRUNC((C1172*D1172),2)</f>
        <v>0.09</v>
      </c>
    </row>
    <row r="1173" customFormat="false" ht="14.4" hidden="false" customHeight="false" outlineLevel="0" collapsed="false">
      <c r="A1173" s="223" t="s">
        <v>460</v>
      </c>
      <c r="B1173" s="0" t="s">
        <v>459</v>
      </c>
      <c r="C1173" s="0" t="n">
        <v>0.00147224</v>
      </c>
      <c r="D1173" s="221" t="n">
        <v>169.15</v>
      </c>
      <c r="E1173" s="221" t="n">
        <f aca="false">TRUNC((C1173*D1173),2)</f>
        <v>0.24</v>
      </c>
    </row>
    <row r="1174" customFormat="false" ht="14.4" hidden="false" customHeight="false" outlineLevel="0" collapsed="false">
      <c r="A1174" s="223" t="s">
        <v>461</v>
      </c>
      <c r="B1174" s="0" t="s">
        <v>459</v>
      </c>
      <c r="C1174" s="0" t="n">
        <v>0.1323353</v>
      </c>
      <c r="D1174" s="221" t="n">
        <v>1.11</v>
      </c>
      <c r="E1174" s="221" t="n">
        <f aca="false">TRUNC((C1174*D1174),2)</f>
        <v>0.14</v>
      </c>
    </row>
    <row r="1175" customFormat="false" ht="28.8" hidden="false" customHeight="false" outlineLevel="0" collapsed="false">
      <c r="A1175" s="223" t="s">
        <v>462</v>
      </c>
      <c r="B1175" s="0" t="s">
        <v>459</v>
      </c>
      <c r="C1175" s="0" t="n">
        <v>0.00127603</v>
      </c>
      <c r="D1175" s="221" t="n">
        <v>133.08</v>
      </c>
      <c r="E1175" s="221" t="n">
        <f aca="false">TRUNC((C1175*D1175),2)</f>
        <v>0.16</v>
      </c>
    </row>
    <row r="1176" customFormat="false" ht="28.8" hidden="false" customHeight="false" outlineLevel="0" collapsed="false">
      <c r="A1176" s="223" t="s">
        <v>463</v>
      </c>
      <c r="B1176" s="0" t="s">
        <v>459</v>
      </c>
      <c r="C1176" s="0" t="n">
        <v>0.00085464</v>
      </c>
      <c r="D1176" s="221" t="n">
        <v>116.91</v>
      </c>
      <c r="E1176" s="221" t="n">
        <f aca="false">TRUNC((C1176*D1176),2)</f>
        <v>0.09</v>
      </c>
    </row>
    <row r="1177" customFormat="false" ht="28.8" hidden="false" customHeight="false" outlineLevel="0" collapsed="false">
      <c r="A1177" s="223" t="s">
        <v>516</v>
      </c>
      <c r="B1177" s="0" t="s">
        <v>459</v>
      </c>
      <c r="C1177" s="0" t="n">
        <v>2.907E-005</v>
      </c>
      <c r="D1177" s="221" t="n">
        <v>597.97</v>
      </c>
      <c r="E1177" s="221" t="n">
        <f aca="false">TRUNC((C1177*D1177),2)</f>
        <v>0.01</v>
      </c>
    </row>
    <row r="1178" customFormat="false" ht="14.4" hidden="false" customHeight="false" outlineLevel="0" collapsed="false">
      <c r="A1178" s="223" t="s">
        <v>517</v>
      </c>
      <c r="B1178" s="0" t="s">
        <v>459</v>
      </c>
      <c r="C1178" s="0" t="n">
        <v>0.00017846</v>
      </c>
      <c r="D1178" s="221" t="n">
        <v>135.18</v>
      </c>
      <c r="E1178" s="221" t="n">
        <f aca="false">TRUNC((C1178*D1178),2)</f>
        <v>0.02</v>
      </c>
    </row>
    <row r="1179" customFormat="false" ht="14.4" hidden="false" customHeight="false" outlineLevel="0" collapsed="false">
      <c r="A1179" s="223" t="s">
        <v>518</v>
      </c>
      <c r="B1179" s="0" t="s">
        <v>459</v>
      </c>
      <c r="C1179" s="0" t="n">
        <v>0.00013556</v>
      </c>
      <c r="D1179" s="221" t="n">
        <v>203.68</v>
      </c>
      <c r="E1179" s="221" t="n">
        <f aca="false">TRUNC((C1179*D1179),2)</f>
        <v>0.02</v>
      </c>
    </row>
    <row r="1180" customFormat="false" ht="14.4" hidden="false" customHeight="false" outlineLevel="0" collapsed="false">
      <c r="A1180" s="223" t="s">
        <v>519</v>
      </c>
      <c r="B1180" s="0" t="s">
        <v>459</v>
      </c>
      <c r="C1180" s="0" t="n">
        <v>2.907E-005</v>
      </c>
      <c r="D1180" s="221" t="n">
        <v>576.84</v>
      </c>
      <c r="E1180" s="221" t="n">
        <f aca="false">TRUNC((C1180*D1180),2)</f>
        <v>0.01</v>
      </c>
    </row>
    <row r="1181" customFormat="false" ht="14.4" hidden="false" customHeight="false" outlineLevel="0" collapsed="false">
      <c r="A1181" s="223" t="s">
        <v>520</v>
      </c>
      <c r="B1181" s="0" t="s">
        <v>459</v>
      </c>
      <c r="C1181" s="0" t="n">
        <v>3.572E-005</v>
      </c>
      <c r="D1181" s="221" t="n">
        <v>281.79</v>
      </c>
      <c r="E1181" s="221" t="n">
        <f aca="false">TRUNC((C1181*D1181),2)</f>
        <v>0.01</v>
      </c>
    </row>
    <row r="1182" customFormat="false" ht="14.4" hidden="false" customHeight="false" outlineLevel="0" collapsed="false">
      <c r="A1182" s="223" t="s">
        <v>521</v>
      </c>
      <c r="B1182" s="0" t="s">
        <v>459</v>
      </c>
      <c r="C1182" s="0" t="n">
        <v>0.00179907</v>
      </c>
      <c r="D1182" s="221" t="n">
        <v>7.88</v>
      </c>
      <c r="E1182" s="221" t="n">
        <f aca="false">TRUNC((C1182*D1182),2)</f>
        <v>0.01</v>
      </c>
    </row>
    <row r="1183" customFormat="false" ht="14.4" hidden="false" customHeight="false" outlineLevel="0" collapsed="false">
      <c r="A1183" s="223" t="s">
        <v>522</v>
      </c>
      <c r="B1183" s="0" t="s">
        <v>459</v>
      </c>
      <c r="C1183" s="0" t="n">
        <v>0.00099608</v>
      </c>
      <c r="D1183" s="221" t="n">
        <v>10.71</v>
      </c>
      <c r="E1183" s="221" t="n">
        <f aca="false">TRUNC((C1183*D1183),2)</f>
        <v>0.01</v>
      </c>
    </row>
    <row r="1184" customFormat="false" ht="14.4" hidden="false" customHeight="false" outlineLevel="0" collapsed="false">
      <c r="A1184" s="223" t="s">
        <v>523</v>
      </c>
      <c r="B1184" s="0" t="s">
        <v>459</v>
      </c>
      <c r="C1184" s="0" t="n">
        <v>0.00099608</v>
      </c>
      <c r="D1184" s="221" t="n">
        <v>23.75</v>
      </c>
      <c r="E1184" s="221" t="n">
        <f aca="false">TRUNC((C1184*D1184),2)</f>
        <v>0.02</v>
      </c>
    </row>
    <row r="1185" customFormat="false" ht="14.4" hidden="false" customHeight="false" outlineLevel="0" collapsed="false">
      <c r="A1185" s="223" t="s">
        <v>453</v>
      </c>
      <c r="B1185" s="0" t="s">
        <v>398</v>
      </c>
      <c r="C1185" s="0" t="s">
        <v>398</v>
      </c>
      <c r="D1185" s="221" t="s">
        <v>398</v>
      </c>
      <c r="E1185" s="221" t="n">
        <f aca="false">SUM(E1160:E1184)</f>
        <v>6.19</v>
      </c>
    </row>
    <row r="1186" customFormat="false" ht="14.4" hidden="false" customHeight="false" outlineLevel="0" collapsed="false">
      <c r="A1186" s="0"/>
      <c r="C1186" s="0"/>
      <c r="D1186" s="0"/>
      <c r="E1186" s="0"/>
    </row>
    <row r="1187" customFormat="false" ht="14.4" hidden="false" customHeight="false" outlineLevel="0" collapsed="false">
      <c r="A1187" s="223" t="s">
        <v>466</v>
      </c>
      <c r="B1187" s="0" t="s">
        <v>398</v>
      </c>
      <c r="C1187" s="0" t="s">
        <v>398</v>
      </c>
      <c r="D1187" s="221" t="s">
        <v>398</v>
      </c>
      <c r="E1187" s="221" t="n">
        <f aca="false">E1151+E1157+E1185</f>
        <v>23.02</v>
      </c>
    </row>
    <row r="1188" customFormat="false" ht="14.4" hidden="false" customHeight="false" outlineLevel="0" collapsed="false">
      <c r="A1188" s="0"/>
      <c r="C1188" s="0"/>
      <c r="D1188" s="0"/>
      <c r="E1188" s="0"/>
    </row>
    <row r="1189" customFormat="false" ht="14.4" hidden="false" customHeight="false" outlineLevel="0" collapsed="false">
      <c r="A1189" s="0"/>
      <c r="C1189" s="0"/>
      <c r="D1189" s="0"/>
      <c r="E1189" s="0"/>
    </row>
    <row r="1190" customFormat="false" ht="14.4" hidden="false" customHeight="false" outlineLevel="0" collapsed="false">
      <c r="A1190" s="0"/>
      <c r="C1190" s="0"/>
      <c r="D1190" s="0"/>
      <c r="E1190" s="0"/>
    </row>
    <row r="1191" customFormat="false" ht="14.4" hidden="false" customHeight="false" outlineLevel="0" collapsed="false">
      <c r="A1191" s="223" t="s">
        <v>656</v>
      </c>
      <c r="B1191" s="224" t="s">
        <v>657</v>
      </c>
      <c r="C1191" s="0" t="s">
        <v>658</v>
      </c>
      <c r="D1191" s="0"/>
      <c r="E1191" s="0"/>
    </row>
    <row r="1192" customFormat="false" ht="28.8" hidden="false" customHeight="false" outlineLevel="0" collapsed="false">
      <c r="A1192" s="223" t="s">
        <v>659</v>
      </c>
      <c r="C1192" s="0"/>
      <c r="D1192" s="0"/>
      <c r="E1192" s="0"/>
    </row>
    <row r="1193" customFormat="false" ht="14.4" hidden="false" customHeight="false" outlineLevel="0" collapsed="false">
      <c r="A1193" s="223" t="s">
        <v>488</v>
      </c>
      <c r="C1193" s="0"/>
      <c r="D1193" s="0"/>
      <c r="E1193" s="0"/>
    </row>
    <row r="1194" customFormat="false" ht="14.4" hidden="false" customHeight="false" outlineLevel="0" collapsed="false">
      <c r="A1194" s="0"/>
      <c r="C1194" s="0"/>
      <c r="D1194" s="0"/>
      <c r="E1194" s="0"/>
    </row>
    <row r="1195" customFormat="false" ht="14.4" hidden="false" customHeight="false" outlineLevel="0" collapsed="false">
      <c r="A1195" s="223" t="s">
        <v>489</v>
      </c>
      <c r="B1195" s="0" t="s">
        <v>447</v>
      </c>
      <c r="C1195" s="0" t="s">
        <v>448</v>
      </c>
      <c r="D1195" s="221" t="s">
        <v>449</v>
      </c>
      <c r="E1195" s="221" t="s">
        <v>450</v>
      </c>
    </row>
    <row r="1196" customFormat="false" ht="28.8" hidden="false" customHeight="false" outlineLevel="0" collapsed="false">
      <c r="A1196" s="223" t="s">
        <v>491</v>
      </c>
      <c r="B1196" s="0" t="s">
        <v>459</v>
      </c>
      <c r="C1196" s="0" t="n">
        <v>3.483E-005</v>
      </c>
      <c r="D1196" s="221" t="n">
        <v>580</v>
      </c>
      <c r="E1196" s="221" t="n">
        <f aca="false">TRUNC((C1196*D1196),2)</f>
        <v>0.02</v>
      </c>
    </row>
    <row r="1197" customFormat="false" ht="28.8" hidden="false" customHeight="false" outlineLevel="0" collapsed="false">
      <c r="A1197" s="223" t="s">
        <v>660</v>
      </c>
      <c r="B1197" s="0" t="s">
        <v>459</v>
      </c>
      <c r="C1197" s="0" t="n">
        <v>8.28E-006</v>
      </c>
      <c r="D1197" s="221" t="n">
        <v>11591.18</v>
      </c>
      <c r="E1197" s="221" t="n">
        <f aca="false">TRUNC((C1197*D1197),2)</f>
        <v>0.09</v>
      </c>
    </row>
    <row r="1198" customFormat="false" ht="14.4" hidden="false" customHeight="false" outlineLevel="0" collapsed="false">
      <c r="A1198" s="223" t="s">
        <v>453</v>
      </c>
      <c r="B1198" s="0" t="s">
        <v>398</v>
      </c>
      <c r="C1198" s="0" t="s">
        <v>398</v>
      </c>
      <c r="D1198" s="221" t="s">
        <v>398</v>
      </c>
      <c r="E1198" s="221" t="n">
        <f aca="false">SUM(E1196:E1197)</f>
        <v>0.11</v>
      </c>
    </row>
    <row r="1199" customFormat="false" ht="14.4" hidden="false" customHeight="false" outlineLevel="0" collapsed="false">
      <c r="A1199" s="0"/>
      <c r="C1199" s="0"/>
      <c r="D1199" s="0"/>
      <c r="E1199" s="0"/>
    </row>
    <row r="1200" customFormat="false" ht="14.4" hidden="false" customHeight="false" outlineLevel="0" collapsed="false">
      <c r="A1200" s="223" t="s">
        <v>446</v>
      </c>
      <c r="B1200" s="0" t="s">
        <v>447</v>
      </c>
      <c r="C1200" s="0" t="s">
        <v>448</v>
      </c>
      <c r="D1200" s="221" t="s">
        <v>449</v>
      </c>
      <c r="E1200" s="221" t="s">
        <v>450</v>
      </c>
    </row>
    <row r="1201" customFormat="false" ht="14.4" hidden="false" customHeight="false" outlineLevel="0" collapsed="false">
      <c r="A1201" s="223" t="s">
        <v>531</v>
      </c>
      <c r="B1201" s="0" t="s">
        <v>493</v>
      </c>
      <c r="C1201" s="0" t="n">
        <v>0.31591126</v>
      </c>
      <c r="D1201" s="221" t="n">
        <v>13.3</v>
      </c>
      <c r="E1201" s="221" t="n">
        <f aca="false">TRUNC((C1201*D1201),2)</f>
        <v>4.2</v>
      </c>
    </row>
    <row r="1202" customFormat="false" ht="14.4" hidden="false" customHeight="false" outlineLevel="0" collapsed="false">
      <c r="A1202" s="223" t="s">
        <v>494</v>
      </c>
      <c r="B1202" s="0" t="s">
        <v>493</v>
      </c>
      <c r="C1202" s="0" t="n">
        <v>0.20740195</v>
      </c>
      <c r="D1202" s="221" t="n">
        <v>8.14</v>
      </c>
      <c r="E1202" s="221" t="n">
        <f aca="false">TRUNC((C1202*D1202),2)</f>
        <v>1.68</v>
      </c>
    </row>
    <row r="1203" customFormat="false" ht="14.4" hidden="false" customHeight="false" outlineLevel="0" collapsed="false">
      <c r="A1203" s="223" t="s">
        <v>495</v>
      </c>
      <c r="B1203" s="0" t="s">
        <v>493</v>
      </c>
      <c r="C1203" s="0" t="n">
        <v>0.07564847</v>
      </c>
      <c r="D1203" s="221" t="n">
        <v>17.8</v>
      </c>
      <c r="E1203" s="221" t="n">
        <f aca="false">TRUNC((C1203*D1203),2)</f>
        <v>1.34</v>
      </c>
    </row>
    <row r="1204" customFormat="false" ht="14.4" hidden="false" customHeight="false" outlineLevel="0" collapsed="false">
      <c r="A1204" s="223" t="s">
        <v>453</v>
      </c>
      <c r="B1204" s="0" t="s">
        <v>398</v>
      </c>
      <c r="C1204" s="0" t="s">
        <v>398</v>
      </c>
      <c r="D1204" s="221" t="s">
        <v>398</v>
      </c>
      <c r="E1204" s="221" t="n">
        <f aca="false">SUM(E1201:E1203)</f>
        <v>7.22</v>
      </c>
    </row>
    <row r="1205" customFormat="false" ht="14.4" hidden="false" customHeight="false" outlineLevel="0" collapsed="false">
      <c r="A1205" s="0"/>
      <c r="C1205" s="0"/>
      <c r="D1205" s="0"/>
      <c r="E1205" s="0"/>
    </row>
    <row r="1206" customFormat="false" ht="14.4" hidden="false" customHeight="false" outlineLevel="0" collapsed="false">
      <c r="A1206" s="223" t="s">
        <v>454</v>
      </c>
      <c r="B1206" s="0" t="s">
        <v>447</v>
      </c>
      <c r="C1206" s="0" t="s">
        <v>448</v>
      </c>
      <c r="D1206" s="221" t="s">
        <v>449</v>
      </c>
      <c r="E1206" s="221" t="s">
        <v>450</v>
      </c>
    </row>
    <row r="1207" customFormat="false" ht="14.4" hidden="false" customHeight="false" outlineLevel="0" collapsed="false">
      <c r="A1207" s="223" t="s">
        <v>496</v>
      </c>
      <c r="B1207" s="0" t="s">
        <v>497</v>
      </c>
      <c r="C1207" s="0" t="n">
        <v>0.048816</v>
      </c>
      <c r="D1207" s="221" t="n">
        <v>60</v>
      </c>
      <c r="E1207" s="221" t="n">
        <f aca="false">TRUNC((C1207*D1207),2)</f>
        <v>2.92</v>
      </c>
    </row>
    <row r="1208" customFormat="false" ht="14.4" hidden="false" customHeight="false" outlineLevel="0" collapsed="false">
      <c r="A1208" s="223" t="s">
        <v>498</v>
      </c>
      <c r="B1208" s="0" t="s">
        <v>459</v>
      </c>
      <c r="C1208" s="0" t="n">
        <v>0.00412497</v>
      </c>
      <c r="D1208" s="221" t="n">
        <v>9.79</v>
      </c>
      <c r="E1208" s="221" t="n">
        <f aca="false">TRUNC((C1208*D1208),2)</f>
        <v>0.04</v>
      </c>
    </row>
    <row r="1209" customFormat="false" ht="14.4" hidden="false" customHeight="false" outlineLevel="0" collapsed="false">
      <c r="A1209" s="223" t="s">
        <v>455</v>
      </c>
      <c r="B1209" s="0" t="s">
        <v>456</v>
      </c>
      <c r="C1209" s="0" t="n">
        <v>0.00094404</v>
      </c>
      <c r="D1209" s="221" t="n">
        <v>47.76</v>
      </c>
      <c r="E1209" s="221" t="n">
        <f aca="false">TRUNC((C1209*D1209),2)</f>
        <v>0.04</v>
      </c>
    </row>
    <row r="1210" customFormat="false" ht="14.4" hidden="false" customHeight="false" outlineLevel="0" collapsed="false">
      <c r="A1210" s="223" t="s">
        <v>499</v>
      </c>
      <c r="B1210" s="0" t="s">
        <v>459</v>
      </c>
      <c r="C1210" s="0" t="n">
        <v>0.00034194</v>
      </c>
      <c r="D1210" s="221" t="n">
        <v>109.4</v>
      </c>
      <c r="E1210" s="221" t="n">
        <f aca="false">TRUNC((C1210*D1210),2)</f>
        <v>0.03</v>
      </c>
    </row>
    <row r="1211" customFormat="false" ht="14.4" hidden="false" customHeight="false" outlineLevel="0" collapsed="false">
      <c r="A1211" s="223" t="s">
        <v>500</v>
      </c>
      <c r="B1211" s="0" t="s">
        <v>501</v>
      </c>
      <c r="C1211" s="0" t="n">
        <v>12.28849643</v>
      </c>
      <c r="D1211" s="221" t="n">
        <v>0.35</v>
      </c>
      <c r="E1211" s="221" t="n">
        <f aca="false">TRUNC((C1211*D1211),2)</f>
        <v>4.3</v>
      </c>
    </row>
    <row r="1212" customFormat="false" ht="14.4" hidden="false" customHeight="false" outlineLevel="0" collapsed="false">
      <c r="A1212" s="223" t="s">
        <v>502</v>
      </c>
      <c r="B1212" s="0" t="s">
        <v>459</v>
      </c>
      <c r="C1212" s="0" t="n">
        <v>0.00466618</v>
      </c>
      <c r="D1212" s="221" t="n">
        <v>6.04</v>
      </c>
      <c r="E1212" s="221" t="n">
        <f aca="false">TRUNC((C1212*D1212),2)</f>
        <v>0.02</v>
      </c>
    </row>
    <row r="1213" customFormat="false" ht="14.4" hidden="false" customHeight="false" outlineLevel="0" collapsed="false">
      <c r="A1213" s="223" t="s">
        <v>457</v>
      </c>
      <c r="B1213" s="0" t="s">
        <v>456</v>
      </c>
      <c r="C1213" s="0" t="n">
        <v>0.00809875</v>
      </c>
      <c r="D1213" s="221" t="n">
        <v>8.95</v>
      </c>
      <c r="E1213" s="221" t="n">
        <f aca="false">TRUNC((C1213*D1213),2)</f>
        <v>0.07</v>
      </c>
    </row>
    <row r="1214" customFormat="false" ht="14.4" hidden="false" customHeight="false" outlineLevel="0" collapsed="false">
      <c r="A1214" s="223" t="s">
        <v>506</v>
      </c>
      <c r="B1214" s="0" t="s">
        <v>497</v>
      </c>
      <c r="C1214" s="0" t="n">
        <v>0.032883</v>
      </c>
      <c r="D1214" s="221" t="n">
        <v>53.6</v>
      </c>
      <c r="E1214" s="221" t="n">
        <f aca="false">TRUNC((C1214*D1214),2)</f>
        <v>1.76</v>
      </c>
    </row>
    <row r="1215" customFormat="false" ht="14.4" hidden="false" customHeight="false" outlineLevel="0" collapsed="false">
      <c r="A1215" s="223" t="s">
        <v>510</v>
      </c>
      <c r="B1215" s="0" t="s">
        <v>511</v>
      </c>
      <c r="C1215" s="0" t="n">
        <v>0.00077768</v>
      </c>
      <c r="D1215" s="221" t="n">
        <v>14.25</v>
      </c>
      <c r="E1215" s="221" t="n">
        <f aca="false">TRUNC((C1215*D1215),2)</f>
        <v>0.01</v>
      </c>
    </row>
    <row r="1216" customFormat="false" ht="14.4" hidden="false" customHeight="false" outlineLevel="0" collapsed="false">
      <c r="A1216" s="223" t="s">
        <v>512</v>
      </c>
      <c r="B1216" s="0" t="s">
        <v>493</v>
      </c>
      <c r="C1216" s="0" t="n">
        <v>0.58966</v>
      </c>
      <c r="D1216" s="221" t="n">
        <v>1.87</v>
      </c>
      <c r="E1216" s="221" t="n">
        <f aca="false">TRUNC((C1216*D1216),2)</f>
        <v>1.1</v>
      </c>
    </row>
    <row r="1217" customFormat="false" ht="14.4" hidden="false" customHeight="false" outlineLevel="0" collapsed="false">
      <c r="A1217" s="223" t="s">
        <v>513</v>
      </c>
      <c r="B1217" s="0" t="s">
        <v>493</v>
      </c>
      <c r="C1217" s="0" t="n">
        <v>0.58966</v>
      </c>
      <c r="D1217" s="221" t="n">
        <v>0.71</v>
      </c>
      <c r="E1217" s="221" t="n">
        <f aca="false">TRUNC((C1217*D1217),2)</f>
        <v>0.41</v>
      </c>
    </row>
    <row r="1218" customFormat="false" ht="14.4" hidden="false" customHeight="false" outlineLevel="0" collapsed="false">
      <c r="A1218" s="223" t="s">
        <v>514</v>
      </c>
      <c r="B1218" s="0" t="s">
        <v>493</v>
      </c>
      <c r="C1218" s="0" t="n">
        <v>0.58966</v>
      </c>
      <c r="D1218" s="221" t="n">
        <v>0.34</v>
      </c>
      <c r="E1218" s="221" t="n">
        <f aca="false">TRUNC((C1218*D1218),2)</f>
        <v>0.2</v>
      </c>
    </row>
    <row r="1219" customFormat="false" ht="14.4" hidden="false" customHeight="false" outlineLevel="0" collapsed="false">
      <c r="A1219" s="223" t="s">
        <v>515</v>
      </c>
      <c r="B1219" s="0" t="s">
        <v>493</v>
      </c>
      <c r="C1219" s="0" t="n">
        <v>0.58966</v>
      </c>
      <c r="D1219" s="221" t="n">
        <v>0.05</v>
      </c>
      <c r="E1219" s="221" t="n">
        <f aca="false">TRUNC((C1219*D1219),2)</f>
        <v>0.02</v>
      </c>
    </row>
    <row r="1220" customFormat="false" ht="14.4" hidden="false" customHeight="false" outlineLevel="0" collapsed="false">
      <c r="A1220" s="223" t="s">
        <v>458</v>
      </c>
      <c r="B1220" s="0" t="s">
        <v>459</v>
      </c>
      <c r="C1220" s="0" t="n">
        <v>0.00156042</v>
      </c>
      <c r="D1220" s="221" t="n">
        <v>29.55</v>
      </c>
      <c r="E1220" s="221" t="n">
        <f aca="false">TRUNC((C1220*D1220),2)</f>
        <v>0.04</v>
      </c>
    </row>
    <row r="1221" customFormat="false" ht="14.4" hidden="false" customHeight="false" outlineLevel="0" collapsed="false">
      <c r="A1221" s="223" t="s">
        <v>460</v>
      </c>
      <c r="B1221" s="0" t="s">
        <v>459</v>
      </c>
      <c r="C1221" s="0" t="n">
        <v>0.00073135</v>
      </c>
      <c r="D1221" s="221" t="n">
        <v>169.15</v>
      </c>
      <c r="E1221" s="221" t="n">
        <f aca="false">TRUNC((C1221*D1221),2)</f>
        <v>0.12</v>
      </c>
    </row>
    <row r="1222" customFormat="false" ht="14.4" hidden="false" customHeight="false" outlineLevel="0" collapsed="false">
      <c r="A1222" s="223" t="s">
        <v>461</v>
      </c>
      <c r="B1222" s="0" t="s">
        <v>459</v>
      </c>
      <c r="C1222" s="0" t="n">
        <v>0.06573955</v>
      </c>
      <c r="D1222" s="221" t="n">
        <v>1.11</v>
      </c>
      <c r="E1222" s="221" t="n">
        <f aca="false">TRUNC((C1222*D1222),2)</f>
        <v>0.07</v>
      </c>
    </row>
    <row r="1223" customFormat="false" ht="28.8" hidden="false" customHeight="false" outlineLevel="0" collapsed="false">
      <c r="A1223" s="223" t="s">
        <v>462</v>
      </c>
      <c r="B1223" s="0" t="s">
        <v>459</v>
      </c>
      <c r="C1223" s="0" t="n">
        <v>0.00063389</v>
      </c>
      <c r="D1223" s="221" t="n">
        <v>133.08</v>
      </c>
      <c r="E1223" s="221" t="n">
        <f aca="false">TRUNC((C1223*D1223),2)</f>
        <v>0.08</v>
      </c>
    </row>
    <row r="1224" customFormat="false" ht="28.8" hidden="false" customHeight="false" outlineLevel="0" collapsed="false">
      <c r="A1224" s="223" t="s">
        <v>463</v>
      </c>
      <c r="B1224" s="0" t="s">
        <v>459</v>
      </c>
      <c r="C1224" s="0" t="n">
        <v>0.00042454</v>
      </c>
      <c r="D1224" s="221" t="n">
        <v>116.91</v>
      </c>
      <c r="E1224" s="221" t="n">
        <f aca="false">TRUNC((C1224*D1224),2)</f>
        <v>0.04</v>
      </c>
    </row>
    <row r="1225" customFormat="false" ht="28.8" hidden="false" customHeight="false" outlineLevel="0" collapsed="false">
      <c r="A1225" s="223" t="s">
        <v>516</v>
      </c>
      <c r="B1225" s="0" t="s">
        <v>459</v>
      </c>
      <c r="C1225" s="0" t="n">
        <v>2.27E-005</v>
      </c>
      <c r="D1225" s="221" t="n">
        <v>597.97</v>
      </c>
      <c r="E1225" s="221" t="n">
        <f aca="false">TRUNC((C1225*D1225),2)</f>
        <v>0.01</v>
      </c>
    </row>
    <row r="1226" customFormat="false" ht="14.4" hidden="false" customHeight="false" outlineLevel="0" collapsed="false">
      <c r="A1226" s="223" t="s">
        <v>517</v>
      </c>
      <c r="B1226" s="0" t="s">
        <v>459</v>
      </c>
      <c r="C1226" s="0" t="n">
        <v>0.00013933</v>
      </c>
      <c r="D1226" s="221" t="n">
        <v>135.18</v>
      </c>
      <c r="E1226" s="221" t="n">
        <f aca="false">TRUNC((C1226*D1226),2)</f>
        <v>0.01</v>
      </c>
    </row>
    <row r="1227" customFormat="false" ht="14.4" hidden="false" customHeight="false" outlineLevel="0" collapsed="false">
      <c r="A1227" s="223" t="s">
        <v>518</v>
      </c>
      <c r="B1227" s="0" t="s">
        <v>459</v>
      </c>
      <c r="C1227" s="0" t="n">
        <v>0.00010583</v>
      </c>
      <c r="D1227" s="221" t="n">
        <v>203.68</v>
      </c>
      <c r="E1227" s="221" t="n">
        <f aca="false">TRUNC((C1227*D1227),2)</f>
        <v>0.02</v>
      </c>
    </row>
    <row r="1228" customFormat="false" ht="14.4" hidden="false" customHeight="false" outlineLevel="0" collapsed="false">
      <c r="A1228" s="223" t="s">
        <v>519</v>
      </c>
      <c r="B1228" s="0" t="s">
        <v>459</v>
      </c>
      <c r="C1228" s="0" t="n">
        <v>2.27E-005</v>
      </c>
      <c r="D1228" s="221" t="n">
        <v>576.84</v>
      </c>
      <c r="E1228" s="221" t="n">
        <f aca="false">TRUNC((C1228*D1228),2)</f>
        <v>0.01</v>
      </c>
    </row>
    <row r="1229" customFormat="false" ht="14.4" hidden="false" customHeight="false" outlineLevel="0" collapsed="false">
      <c r="A1229" s="223" t="s">
        <v>520</v>
      </c>
      <c r="B1229" s="0" t="s">
        <v>459</v>
      </c>
      <c r="C1229" s="0" t="n">
        <v>2.788E-005</v>
      </c>
      <c r="D1229" s="221" t="n">
        <v>281.79</v>
      </c>
      <c r="E1229" s="221" t="n">
        <f aca="false">TRUNC((C1229*D1229),2)</f>
        <v>0</v>
      </c>
    </row>
    <row r="1230" customFormat="false" ht="14.4" hidden="false" customHeight="false" outlineLevel="0" collapsed="false">
      <c r="A1230" s="223" t="s">
        <v>521</v>
      </c>
      <c r="B1230" s="0" t="s">
        <v>459</v>
      </c>
      <c r="C1230" s="0" t="n">
        <v>0.00140463</v>
      </c>
      <c r="D1230" s="221" t="n">
        <v>7.88</v>
      </c>
      <c r="E1230" s="221" t="n">
        <f aca="false">TRUNC((C1230*D1230),2)</f>
        <v>0.01</v>
      </c>
    </row>
    <row r="1231" customFormat="false" ht="14.4" hidden="false" customHeight="false" outlineLevel="0" collapsed="false">
      <c r="A1231" s="223" t="s">
        <v>522</v>
      </c>
      <c r="B1231" s="0" t="s">
        <v>459</v>
      </c>
      <c r="C1231" s="0" t="n">
        <v>0.00077768</v>
      </c>
      <c r="D1231" s="221" t="n">
        <v>10.71</v>
      </c>
      <c r="E1231" s="221" t="n">
        <f aca="false">TRUNC((C1231*D1231),2)</f>
        <v>0</v>
      </c>
    </row>
    <row r="1232" customFormat="false" ht="14.4" hidden="false" customHeight="false" outlineLevel="0" collapsed="false">
      <c r="A1232" s="223" t="s">
        <v>523</v>
      </c>
      <c r="B1232" s="0" t="s">
        <v>459</v>
      </c>
      <c r="C1232" s="0" t="n">
        <v>0.00077768</v>
      </c>
      <c r="D1232" s="221" t="n">
        <v>23.75</v>
      </c>
      <c r="E1232" s="221" t="n">
        <f aca="false">TRUNC((C1232*D1232),2)</f>
        <v>0.01</v>
      </c>
    </row>
    <row r="1233" customFormat="false" ht="14.4" hidden="false" customHeight="false" outlineLevel="0" collapsed="false">
      <c r="A1233" s="223" t="s">
        <v>524</v>
      </c>
      <c r="B1233" s="0" t="s">
        <v>525</v>
      </c>
      <c r="C1233" s="0" t="n">
        <v>0.0974625</v>
      </c>
      <c r="D1233" s="221" t="n">
        <v>0.67</v>
      </c>
      <c r="E1233" s="221" t="n">
        <f aca="false">TRUNC((C1233*D1233),2)</f>
        <v>0.06</v>
      </c>
    </row>
    <row r="1234" customFormat="false" ht="14.4" hidden="false" customHeight="false" outlineLevel="0" collapsed="false">
      <c r="A1234" s="223" t="s">
        <v>453</v>
      </c>
      <c r="B1234" s="0" t="s">
        <v>398</v>
      </c>
      <c r="C1234" s="0" t="s">
        <v>398</v>
      </c>
      <c r="D1234" s="221" t="s">
        <v>398</v>
      </c>
      <c r="E1234" s="221" t="n">
        <f aca="false">SUM(E1207:E1233)</f>
        <v>11.4</v>
      </c>
    </row>
    <row r="1235" customFormat="false" ht="14.4" hidden="false" customHeight="false" outlineLevel="0" collapsed="false">
      <c r="A1235" s="0"/>
      <c r="C1235" s="0"/>
      <c r="D1235" s="0"/>
      <c r="E1235" s="0"/>
    </row>
    <row r="1236" customFormat="false" ht="14.4" hidden="false" customHeight="false" outlineLevel="0" collapsed="false">
      <c r="A1236" s="223" t="s">
        <v>466</v>
      </c>
      <c r="B1236" s="0" t="s">
        <v>398</v>
      </c>
      <c r="C1236" s="0" t="s">
        <v>398</v>
      </c>
      <c r="D1236" s="221" t="s">
        <v>398</v>
      </c>
      <c r="E1236" s="221" t="n">
        <f aca="false">E1198+E1204+E1234</f>
        <v>18.73</v>
      </c>
    </row>
    <row r="1237" customFormat="false" ht="14.4" hidden="false" customHeight="false" outlineLevel="0" collapsed="false">
      <c r="A1237" s="0"/>
      <c r="C1237" s="0"/>
      <c r="D1237" s="0"/>
      <c r="E1237" s="0"/>
    </row>
    <row r="1238" customFormat="false" ht="14.4" hidden="false" customHeight="false" outlineLevel="0" collapsed="false">
      <c r="A1238" s="0"/>
      <c r="C1238" s="0"/>
      <c r="D1238" s="0"/>
      <c r="E1238" s="0"/>
    </row>
    <row r="1239" customFormat="false" ht="14.4" hidden="false" customHeight="false" outlineLevel="0" collapsed="false">
      <c r="A1239" s="0"/>
      <c r="C1239" s="0"/>
      <c r="D1239" s="0"/>
      <c r="E1239" s="0"/>
    </row>
    <row r="1240" customFormat="false" ht="14.4" hidden="false" customHeight="false" outlineLevel="0" collapsed="false">
      <c r="A1240" s="223" t="s">
        <v>661</v>
      </c>
      <c r="B1240" s="224" t="s">
        <v>662</v>
      </c>
      <c r="C1240" s="0" t="s">
        <v>663</v>
      </c>
      <c r="D1240" s="0"/>
      <c r="E1240" s="0"/>
    </row>
    <row r="1241" customFormat="false" ht="28.8" hidden="false" customHeight="false" outlineLevel="0" collapsed="false">
      <c r="A1241" s="223" t="s">
        <v>664</v>
      </c>
      <c r="C1241" s="0"/>
      <c r="D1241" s="0"/>
      <c r="E1241" s="0"/>
    </row>
    <row r="1242" customFormat="false" ht="14.4" hidden="false" customHeight="false" outlineLevel="0" collapsed="false">
      <c r="A1242" s="223" t="s">
        <v>488</v>
      </c>
      <c r="C1242" s="0"/>
      <c r="D1242" s="0"/>
      <c r="E1242" s="0"/>
    </row>
    <row r="1243" customFormat="false" ht="14.4" hidden="false" customHeight="false" outlineLevel="0" collapsed="false">
      <c r="A1243" s="0"/>
      <c r="C1243" s="0"/>
      <c r="D1243" s="0"/>
      <c r="E1243" s="0"/>
    </row>
    <row r="1244" customFormat="false" ht="14.4" hidden="false" customHeight="false" outlineLevel="0" collapsed="false">
      <c r="A1244" s="223" t="s">
        <v>489</v>
      </c>
      <c r="B1244" s="0" t="s">
        <v>447</v>
      </c>
      <c r="C1244" s="0" t="s">
        <v>448</v>
      </c>
      <c r="D1244" s="221" t="s">
        <v>449</v>
      </c>
      <c r="E1244" s="221" t="s">
        <v>450</v>
      </c>
    </row>
    <row r="1245" customFormat="false" ht="28.8" hidden="false" customHeight="false" outlineLevel="0" collapsed="false">
      <c r="A1245" s="223" t="s">
        <v>665</v>
      </c>
      <c r="B1245" s="0" t="s">
        <v>459</v>
      </c>
      <c r="C1245" s="0" t="n">
        <v>6.78E-006</v>
      </c>
      <c r="D1245" s="221" t="n">
        <v>872.74</v>
      </c>
      <c r="E1245" s="221" t="n">
        <f aca="false">TRUNC((C1245*D1245),2)</f>
        <v>0</v>
      </c>
    </row>
    <row r="1246" customFormat="false" ht="28.8" hidden="false" customHeight="false" outlineLevel="0" collapsed="false">
      <c r="A1246" s="223" t="s">
        <v>491</v>
      </c>
      <c r="B1246" s="0" t="s">
        <v>459</v>
      </c>
      <c r="C1246" s="0" t="n">
        <v>0.00012112</v>
      </c>
      <c r="D1246" s="221" t="n">
        <v>580</v>
      </c>
      <c r="E1246" s="221" t="n">
        <f aca="false">TRUNC((C1246*D1246),2)</f>
        <v>0.07</v>
      </c>
    </row>
    <row r="1247" customFormat="false" ht="14.4" hidden="false" customHeight="false" outlineLevel="0" collapsed="false">
      <c r="A1247" s="223" t="s">
        <v>453</v>
      </c>
      <c r="B1247" s="0" t="s">
        <v>398</v>
      </c>
      <c r="C1247" s="0" t="s">
        <v>398</v>
      </c>
      <c r="D1247" s="221" t="s">
        <v>398</v>
      </c>
      <c r="E1247" s="221" t="n">
        <f aca="false">SUM(E1245:E1246)</f>
        <v>0.07</v>
      </c>
    </row>
    <row r="1248" customFormat="false" ht="14.4" hidden="false" customHeight="false" outlineLevel="0" collapsed="false">
      <c r="A1248" s="0"/>
      <c r="C1248" s="0"/>
      <c r="D1248" s="0"/>
      <c r="E1248" s="0"/>
    </row>
    <row r="1249" customFormat="false" ht="14.4" hidden="false" customHeight="false" outlineLevel="0" collapsed="false">
      <c r="A1249" s="223" t="s">
        <v>446</v>
      </c>
      <c r="B1249" s="0" t="s">
        <v>447</v>
      </c>
      <c r="C1249" s="0" t="s">
        <v>448</v>
      </c>
      <c r="D1249" s="221" t="s">
        <v>449</v>
      </c>
      <c r="E1249" s="221" t="s">
        <v>450</v>
      </c>
    </row>
    <row r="1250" customFormat="false" ht="14.4" hidden="false" customHeight="false" outlineLevel="0" collapsed="false">
      <c r="A1250" s="223" t="s">
        <v>584</v>
      </c>
      <c r="B1250" s="0" t="s">
        <v>493</v>
      </c>
      <c r="C1250" s="0" t="n">
        <v>0.50595</v>
      </c>
      <c r="D1250" s="221" t="n">
        <v>10.46</v>
      </c>
      <c r="E1250" s="221" t="n">
        <f aca="false">TRUNC((C1250*D1250),2)</f>
        <v>5.29</v>
      </c>
    </row>
    <row r="1251" customFormat="false" ht="14.4" hidden="false" customHeight="false" outlineLevel="0" collapsed="false">
      <c r="A1251" s="223" t="s">
        <v>492</v>
      </c>
      <c r="B1251" s="0" t="s">
        <v>493</v>
      </c>
      <c r="C1251" s="0" t="n">
        <v>1.3009877</v>
      </c>
      <c r="D1251" s="221" t="n">
        <v>13.3</v>
      </c>
      <c r="E1251" s="221" t="n">
        <f aca="false">TRUNC((C1251*D1251),2)</f>
        <v>17.3</v>
      </c>
    </row>
    <row r="1252" customFormat="false" ht="14.4" hidden="false" customHeight="false" outlineLevel="0" collapsed="false">
      <c r="A1252" s="223" t="s">
        <v>629</v>
      </c>
      <c r="B1252" s="0" t="s">
        <v>493</v>
      </c>
      <c r="C1252" s="0" t="n">
        <v>0.060558</v>
      </c>
      <c r="D1252" s="221" t="n">
        <v>19.22</v>
      </c>
      <c r="E1252" s="221" t="n">
        <f aca="false">TRUNC((C1252*D1252),2)</f>
        <v>1.16</v>
      </c>
    </row>
    <row r="1253" customFormat="false" ht="14.4" hidden="false" customHeight="false" outlineLevel="0" collapsed="false">
      <c r="A1253" s="223" t="s">
        <v>453</v>
      </c>
      <c r="B1253" s="0" t="s">
        <v>398</v>
      </c>
      <c r="C1253" s="0" t="s">
        <v>398</v>
      </c>
      <c r="D1253" s="221" t="s">
        <v>398</v>
      </c>
      <c r="E1253" s="221" t="n">
        <f aca="false">SUM(E1250:E1252)</f>
        <v>23.75</v>
      </c>
    </row>
    <row r="1254" customFormat="false" ht="14.4" hidden="false" customHeight="false" outlineLevel="0" collapsed="false">
      <c r="A1254" s="0"/>
      <c r="C1254" s="0"/>
      <c r="D1254" s="0"/>
      <c r="E1254" s="0"/>
    </row>
    <row r="1255" customFormat="false" ht="14.4" hidden="false" customHeight="false" outlineLevel="0" collapsed="false">
      <c r="A1255" s="223" t="s">
        <v>454</v>
      </c>
      <c r="B1255" s="0" t="s">
        <v>447</v>
      </c>
      <c r="C1255" s="0" t="s">
        <v>448</v>
      </c>
      <c r="D1255" s="221" t="s">
        <v>449</v>
      </c>
      <c r="E1255" s="221" t="s">
        <v>450</v>
      </c>
    </row>
    <row r="1256" customFormat="false" ht="14.4" hidden="false" customHeight="false" outlineLevel="0" collapsed="false">
      <c r="A1256" s="223" t="s">
        <v>498</v>
      </c>
      <c r="B1256" s="0" t="s">
        <v>459</v>
      </c>
      <c r="C1256" s="0" t="n">
        <v>0.01434277</v>
      </c>
      <c r="D1256" s="221" t="n">
        <v>9.79</v>
      </c>
      <c r="E1256" s="221" t="n">
        <f aca="false">TRUNC((C1256*D1256),2)</f>
        <v>0.14</v>
      </c>
    </row>
    <row r="1257" customFormat="false" ht="14.4" hidden="false" customHeight="false" outlineLevel="0" collapsed="false">
      <c r="A1257" s="223" t="s">
        <v>455</v>
      </c>
      <c r="B1257" s="0" t="s">
        <v>456</v>
      </c>
      <c r="C1257" s="0" t="n">
        <v>0.00296025</v>
      </c>
      <c r="D1257" s="221" t="n">
        <v>47.76</v>
      </c>
      <c r="E1257" s="221" t="n">
        <f aca="false">TRUNC((C1257*D1257),2)</f>
        <v>0.14</v>
      </c>
    </row>
    <row r="1258" customFormat="false" ht="14.4" hidden="false" customHeight="false" outlineLevel="0" collapsed="false">
      <c r="A1258" s="223" t="s">
        <v>499</v>
      </c>
      <c r="B1258" s="0" t="s">
        <v>459</v>
      </c>
      <c r="C1258" s="0" t="n">
        <v>0.00118897</v>
      </c>
      <c r="D1258" s="221" t="n">
        <v>109.4</v>
      </c>
      <c r="E1258" s="221" t="n">
        <f aca="false">TRUNC((C1258*D1258),2)</f>
        <v>0.13</v>
      </c>
    </row>
    <row r="1259" customFormat="false" ht="14.4" hidden="false" customHeight="false" outlineLevel="0" collapsed="false">
      <c r="A1259" s="223" t="s">
        <v>666</v>
      </c>
      <c r="B1259" s="0" t="s">
        <v>511</v>
      </c>
      <c r="C1259" s="0" t="n">
        <v>0.017</v>
      </c>
      <c r="D1259" s="221" t="n">
        <v>5.18</v>
      </c>
      <c r="E1259" s="221" t="n">
        <f aca="false">TRUNC((C1259*D1259),2)</f>
        <v>0.08</v>
      </c>
    </row>
    <row r="1260" customFormat="false" ht="14.4" hidden="false" customHeight="false" outlineLevel="0" collapsed="false">
      <c r="A1260" s="223" t="s">
        <v>502</v>
      </c>
      <c r="B1260" s="0" t="s">
        <v>459</v>
      </c>
      <c r="C1260" s="0" t="n">
        <v>0.01622462</v>
      </c>
      <c r="D1260" s="221" t="n">
        <v>6.04</v>
      </c>
      <c r="E1260" s="221" t="n">
        <f aca="false">TRUNC((C1260*D1260),2)</f>
        <v>0.09</v>
      </c>
    </row>
    <row r="1261" customFormat="false" ht="14.4" hidden="false" customHeight="false" outlineLevel="0" collapsed="false">
      <c r="A1261" s="223" t="s">
        <v>457</v>
      </c>
      <c r="B1261" s="0" t="s">
        <v>456</v>
      </c>
      <c r="C1261" s="0" t="n">
        <v>0.02539528</v>
      </c>
      <c r="D1261" s="221" t="n">
        <v>8.95</v>
      </c>
      <c r="E1261" s="221" t="n">
        <f aca="false">TRUNC((C1261*D1261),2)</f>
        <v>0.22</v>
      </c>
    </row>
    <row r="1262" customFormat="false" ht="14.4" hidden="false" customHeight="false" outlineLevel="0" collapsed="false">
      <c r="A1262" s="223" t="s">
        <v>667</v>
      </c>
      <c r="B1262" s="0" t="s">
        <v>504</v>
      </c>
      <c r="C1262" s="0" t="n">
        <v>1.093</v>
      </c>
      <c r="D1262" s="221" t="n">
        <v>1.28</v>
      </c>
      <c r="E1262" s="221" t="n">
        <f aca="false">TRUNC((C1262*D1262),2)</f>
        <v>1.39</v>
      </c>
    </row>
    <row r="1263" customFormat="false" ht="14.4" hidden="false" customHeight="false" outlineLevel="0" collapsed="false">
      <c r="A1263" s="223" t="s">
        <v>505</v>
      </c>
      <c r="B1263" s="0" t="s">
        <v>504</v>
      </c>
      <c r="C1263" s="0" t="n">
        <v>1.166</v>
      </c>
      <c r="D1263" s="221" t="n">
        <v>3.58</v>
      </c>
      <c r="E1263" s="221" t="n">
        <f aca="false">TRUNC((C1263*D1263),2)</f>
        <v>4.17</v>
      </c>
    </row>
    <row r="1264" customFormat="false" ht="14.4" hidden="false" customHeight="false" outlineLevel="0" collapsed="false">
      <c r="A1264" s="223" t="s">
        <v>668</v>
      </c>
      <c r="B1264" s="0" t="s">
        <v>501</v>
      </c>
      <c r="C1264" s="0" t="n">
        <v>0.049</v>
      </c>
      <c r="D1264" s="221" t="n">
        <v>11.75</v>
      </c>
      <c r="E1264" s="221" t="n">
        <f aca="false">TRUNC((C1264*D1264),2)</f>
        <v>0.57</v>
      </c>
    </row>
    <row r="1265" customFormat="false" ht="14.4" hidden="false" customHeight="false" outlineLevel="0" collapsed="false">
      <c r="A1265" s="223" t="s">
        <v>510</v>
      </c>
      <c r="B1265" s="0" t="s">
        <v>511</v>
      </c>
      <c r="C1265" s="0" t="n">
        <v>0.00270407</v>
      </c>
      <c r="D1265" s="221" t="n">
        <v>14.25</v>
      </c>
      <c r="E1265" s="221" t="n">
        <f aca="false">TRUNC((C1265*D1265),2)</f>
        <v>0.03</v>
      </c>
    </row>
    <row r="1266" customFormat="false" ht="14.4" hidden="false" customHeight="false" outlineLevel="0" collapsed="false">
      <c r="A1266" s="223" t="s">
        <v>669</v>
      </c>
      <c r="B1266" s="0" t="s">
        <v>504</v>
      </c>
      <c r="C1266" s="0" t="n">
        <v>1.93602326</v>
      </c>
      <c r="D1266" s="221" t="n">
        <v>8.6</v>
      </c>
      <c r="E1266" s="221" t="n">
        <f aca="false">TRUNC((C1266*D1266),2)</f>
        <v>16.64</v>
      </c>
    </row>
    <row r="1267" customFormat="false" ht="14.4" hidden="false" customHeight="false" outlineLevel="0" collapsed="false">
      <c r="A1267" s="223" t="s">
        <v>512</v>
      </c>
      <c r="B1267" s="0" t="s">
        <v>493</v>
      </c>
      <c r="C1267" s="0" t="n">
        <v>1.849</v>
      </c>
      <c r="D1267" s="221" t="n">
        <v>1.87</v>
      </c>
      <c r="E1267" s="221" t="n">
        <f aca="false">TRUNC((C1267*D1267),2)</f>
        <v>3.45</v>
      </c>
    </row>
    <row r="1268" customFormat="false" ht="14.4" hidden="false" customHeight="false" outlineLevel="0" collapsed="false">
      <c r="A1268" s="223" t="s">
        <v>513</v>
      </c>
      <c r="B1268" s="0" t="s">
        <v>493</v>
      </c>
      <c r="C1268" s="0" t="n">
        <v>1.849</v>
      </c>
      <c r="D1268" s="221" t="n">
        <v>0.71</v>
      </c>
      <c r="E1268" s="221" t="n">
        <f aca="false">TRUNC((C1268*D1268),2)</f>
        <v>1.31</v>
      </c>
    </row>
    <row r="1269" customFormat="false" ht="14.4" hidden="false" customHeight="false" outlineLevel="0" collapsed="false">
      <c r="A1269" s="223" t="s">
        <v>514</v>
      </c>
      <c r="B1269" s="0" t="s">
        <v>493</v>
      </c>
      <c r="C1269" s="0" t="n">
        <v>1.849</v>
      </c>
      <c r="D1269" s="221" t="n">
        <v>0.34</v>
      </c>
      <c r="E1269" s="221" t="n">
        <f aca="false">TRUNC((C1269*D1269),2)</f>
        <v>0.62</v>
      </c>
    </row>
    <row r="1270" customFormat="false" ht="14.4" hidden="false" customHeight="false" outlineLevel="0" collapsed="false">
      <c r="A1270" s="223" t="s">
        <v>515</v>
      </c>
      <c r="B1270" s="0" t="s">
        <v>493</v>
      </c>
      <c r="C1270" s="0" t="n">
        <v>1.849</v>
      </c>
      <c r="D1270" s="221" t="n">
        <v>0.05</v>
      </c>
      <c r="E1270" s="221" t="n">
        <f aca="false">TRUNC((C1270*D1270),2)</f>
        <v>0.09</v>
      </c>
    </row>
    <row r="1271" customFormat="false" ht="14.4" hidden="false" customHeight="false" outlineLevel="0" collapsed="false">
      <c r="A1271" s="223" t="s">
        <v>458</v>
      </c>
      <c r="B1271" s="0" t="s">
        <v>459</v>
      </c>
      <c r="C1271" s="0" t="n">
        <v>0.00489301</v>
      </c>
      <c r="D1271" s="221" t="n">
        <v>29.55</v>
      </c>
      <c r="E1271" s="221" t="n">
        <f aca="false">TRUNC((C1271*D1271),2)</f>
        <v>0.14</v>
      </c>
    </row>
    <row r="1272" customFormat="false" ht="14.4" hidden="false" customHeight="false" outlineLevel="0" collapsed="false">
      <c r="A1272" s="223" t="s">
        <v>460</v>
      </c>
      <c r="B1272" s="0" t="s">
        <v>459</v>
      </c>
      <c r="C1272" s="0" t="n">
        <v>0.00229332</v>
      </c>
      <c r="D1272" s="221" t="n">
        <v>169.15</v>
      </c>
      <c r="E1272" s="221" t="n">
        <f aca="false">TRUNC((C1272*D1272),2)</f>
        <v>0.38</v>
      </c>
    </row>
    <row r="1273" customFormat="false" ht="14.4" hidden="false" customHeight="false" outlineLevel="0" collapsed="false">
      <c r="A1273" s="223" t="s">
        <v>461</v>
      </c>
      <c r="B1273" s="0" t="s">
        <v>459</v>
      </c>
      <c r="C1273" s="0" t="n">
        <v>0.20613983</v>
      </c>
      <c r="D1273" s="221" t="n">
        <v>1.11</v>
      </c>
      <c r="E1273" s="221" t="n">
        <f aca="false">TRUNC((C1273*D1273),2)</f>
        <v>0.22</v>
      </c>
    </row>
    <row r="1274" customFormat="false" ht="28.8" hidden="false" customHeight="false" outlineLevel="0" collapsed="false">
      <c r="A1274" s="223" t="s">
        <v>462</v>
      </c>
      <c r="B1274" s="0" t="s">
        <v>459</v>
      </c>
      <c r="C1274" s="0" t="n">
        <v>0.00198768</v>
      </c>
      <c r="D1274" s="221" t="n">
        <v>133.08</v>
      </c>
      <c r="E1274" s="221" t="n">
        <f aca="false">TRUNC((C1274*D1274),2)</f>
        <v>0.26</v>
      </c>
    </row>
    <row r="1275" customFormat="false" ht="28.8" hidden="false" customHeight="false" outlineLevel="0" collapsed="false">
      <c r="A1275" s="223" t="s">
        <v>463</v>
      </c>
      <c r="B1275" s="0" t="s">
        <v>459</v>
      </c>
      <c r="C1275" s="0" t="n">
        <v>0.00133128</v>
      </c>
      <c r="D1275" s="221" t="n">
        <v>116.91</v>
      </c>
      <c r="E1275" s="221" t="n">
        <f aca="false">TRUNC((C1275*D1275),2)</f>
        <v>0.15</v>
      </c>
    </row>
    <row r="1276" customFormat="false" ht="28.8" hidden="false" customHeight="false" outlineLevel="0" collapsed="false">
      <c r="A1276" s="223" t="s">
        <v>516</v>
      </c>
      <c r="B1276" s="0" t="s">
        <v>459</v>
      </c>
      <c r="C1276" s="0" t="n">
        <v>7.889E-005</v>
      </c>
      <c r="D1276" s="221" t="n">
        <v>597.97</v>
      </c>
      <c r="E1276" s="221" t="n">
        <f aca="false">TRUNC((C1276*D1276),2)</f>
        <v>0.04</v>
      </c>
    </row>
    <row r="1277" customFormat="false" ht="14.4" hidden="false" customHeight="false" outlineLevel="0" collapsed="false">
      <c r="A1277" s="223" t="s">
        <v>517</v>
      </c>
      <c r="B1277" s="0" t="s">
        <v>459</v>
      </c>
      <c r="C1277" s="0" t="n">
        <v>0.00048446</v>
      </c>
      <c r="D1277" s="221" t="n">
        <v>135.18</v>
      </c>
      <c r="E1277" s="221" t="n">
        <f aca="false">TRUNC((C1277*D1277),2)</f>
        <v>0.06</v>
      </c>
    </row>
    <row r="1278" customFormat="false" ht="14.4" hidden="false" customHeight="false" outlineLevel="0" collapsed="false">
      <c r="A1278" s="223" t="s">
        <v>518</v>
      </c>
      <c r="B1278" s="0" t="s">
        <v>459</v>
      </c>
      <c r="C1278" s="0" t="n">
        <v>0.000368</v>
      </c>
      <c r="D1278" s="221" t="n">
        <v>203.68</v>
      </c>
      <c r="E1278" s="221" t="n">
        <f aca="false">TRUNC((C1278*D1278),2)</f>
        <v>0.07</v>
      </c>
    </row>
    <row r="1279" customFormat="false" ht="14.4" hidden="false" customHeight="false" outlineLevel="0" collapsed="false">
      <c r="A1279" s="223" t="s">
        <v>519</v>
      </c>
      <c r="B1279" s="0" t="s">
        <v>459</v>
      </c>
      <c r="C1279" s="0" t="n">
        <v>7.889E-005</v>
      </c>
      <c r="D1279" s="221" t="n">
        <v>576.84</v>
      </c>
      <c r="E1279" s="221" t="n">
        <f aca="false">TRUNC((C1279*D1279),2)</f>
        <v>0.04</v>
      </c>
    </row>
    <row r="1280" customFormat="false" ht="14.4" hidden="false" customHeight="false" outlineLevel="0" collapsed="false">
      <c r="A1280" s="223" t="s">
        <v>520</v>
      </c>
      <c r="B1280" s="0" t="s">
        <v>459</v>
      </c>
      <c r="C1280" s="0" t="n">
        <v>9.696E-005</v>
      </c>
      <c r="D1280" s="221" t="n">
        <v>281.79</v>
      </c>
      <c r="E1280" s="221" t="n">
        <f aca="false">TRUNC((C1280*D1280),2)</f>
        <v>0.02</v>
      </c>
    </row>
    <row r="1281" customFormat="false" ht="14.4" hidden="false" customHeight="false" outlineLevel="0" collapsed="false">
      <c r="A1281" s="223" t="s">
        <v>670</v>
      </c>
      <c r="B1281" s="0" t="s">
        <v>501</v>
      </c>
      <c r="C1281" s="0" t="n">
        <v>0.034</v>
      </c>
      <c r="D1281" s="221" t="n">
        <v>14.24</v>
      </c>
      <c r="E1281" s="221" t="n">
        <f aca="false">TRUNC((C1281*D1281),2)</f>
        <v>0.48</v>
      </c>
    </row>
    <row r="1282" customFormat="false" ht="14.4" hidden="false" customHeight="false" outlineLevel="0" collapsed="false">
      <c r="A1282" s="223" t="s">
        <v>521</v>
      </c>
      <c r="B1282" s="0" t="s">
        <v>459</v>
      </c>
      <c r="C1282" s="0" t="n">
        <v>0.00488397</v>
      </c>
      <c r="D1282" s="221" t="n">
        <v>7.88</v>
      </c>
      <c r="E1282" s="221" t="n">
        <f aca="false">TRUNC((C1282*D1282),2)</f>
        <v>0.03</v>
      </c>
    </row>
    <row r="1283" customFormat="false" ht="14.4" hidden="false" customHeight="false" outlineLevel="0" collapsed="false">
      <c r="A1283" s="223" t="s">
        <v>522</v>
      </c>
      <c r="B1283" s="0" t="s">
        <v>459</v>
      </c>
      <c r="C1283" s="0" t="n">
        <v>0.00270407</v>
      </c>
      <c r="D1283" s="221" t="n">
        <v>10.71</v>
      </c>
      <c r="E1283" s="221" t="n">
        <f aca="false">TRUNC((C1283*D1283),2)</f>
        <v>0.02</v>
      </c>
    </row>
    <row r="1284" customFormat="false" ht="14.4" hidden="false" customHeight="false" outlineLevel="0" collapsed="false">
      <c r="A1284" s="223" t="s">
        <v>523</v>
      </c>
      <c r="B1284" s="0" t="s">
        <v>459</v>
      </c>
      <c r="C1284" s="0" t="n">
        <v>0.00270407</v>
      </c>
      <c r="D1284" s="221" t="n">
        <v>23.75</v>
      </c>
      <c r="E1284" s="221" t="n">
        <f aca="false">TRUNC((C1284*D1284),2)</f>
        <v>0.06</v>
      </c>
    </row>
    <row r="1285" customFormat="false" ht="14.4" hidden="false" customHeight="false" outlineLevel="0" collapsed="false">
      <c r="A1285" s="223" t="s">
        <v>524</v>
      </c>
      <c r="B1285" s="0" t="s">
        <v>525</v>
      </c>
      <c r="C1285" s="0" t="n">
        <v>0.10144</v>
      </c>
      <c r="D1285" s="221" t="n">
        <v>0.67</v>
      </c>
      <c r="E1285" s="221" t="n">
        <f aca="false">TRUNC((C1285*D1285),2)</f>
        <v>0.06</v>
      </c>
    </row>
    <row r="1286" customFormat="false" ht="14.4" hidden="false" customHeight="false" outlineLevel="0" collapsed="false">
      <c r="A1286" s="223" t="s">
        <v>453</v>
      </c>
      <c r="B1286" s="0" t="s">
        <v>398</v>
      </c>
      <c r="C1286" s="0" t="s">
        <v>398</v>
      </c>
      <c r="D1286" s="221" t="s">
        <v>398</v>
      </c>
      <c r="E1286" s="221" t="n">
        <f aca="false">SUM(E1256:E1285)</f>
        <v>31.1</v>
      </c>
    </row>
    <row r="1287" customFormat="false" ht="14.4" hidden="false" customHeight="false" outlineLevel="0" collapsed="false">
      <c r="A1287" s="0"/>
      <c r="C1287" s="0"/>
      <c r="D1287" s="0"/>
      <c r="E1287" s="0"/>
    </row>
    <row r="1288" customFormat="false" ht="14.4" hidden="false" customHeight="false" outlineLevel="0" collapsed="false">
      <c r="A1288" s="223" t="s">
        <v>466</v>
      </c>
      <c r="B1288" s="0" t="s">
        <v>398</v>
      </c>
      <c r="C1288" s="0" t="s">
        <v>398</v>
      </c>
      <c r="D1288" s="221" t="s">
        <v>398</v>
      </c>
      <c r="E1288" s="221" t="n">
        <f aca="false">E1247+E1253+E1286</f>
        <v>54.92</v>
      </c>
    </row>
    <row r="1289" customFormat="false" ht="14.4" hidden="false" customHeight="false" outlineLevel="0" collapsed="false">
      <c r="A1289" s="0"/>
      <c r="C1289" s="0"/>
      <c r="D1289" s="0"/>
      <c r="E1289" s="0"/>
    </row>
    <row r="1290" customFormat="false" ht="14.4" hidden="false" customHeight="false" outlineLevel="0" collapsed="false">
      <c r="A1290" s="0"/>
      <c r="C1290" s="0"/>
      <c r="D1290" s="0"/>
      <c r="E1290" s="0"/>
    </row>
    <row r="1291" customFormat="false" ht="14.4" hidden="false" customHeight="false" outlineLevel="0" collapsed="false">
      <c r="A1291" s="0"/>
      <c r="C1291" s="0"/>
      <c r="D1291" s="0"/>
      <c r="E1291" s="0"/>
    </row>
    <row r="1292" customFormat="false" ht="14.4" hidden="false" customHeight="false" outlineLevel="0" collapsed="false">
      <c r="A1292" s="223" t="s">
        <v>671</v>
      </c>
      <c r="B1292" s="224" t="s">
        <v>672</v>
      </c>
      <c r="C1292" s="0" t="s">
        <v>673</v>
      </c>
      <c r="D1292" s="0"/>
      <c r="E1292" s="0"/>
    </row>
    <row r="1293" customFormat="false" ht="14.4" hidden="false" customHeight="false" outlineLevel="0" collapsed="false">
      <c r="A1293" s="223" t="s">
        <v>674</v>
      </c>
      <c r="C1293" s="0"/>
      <c r="D1293" s="0"/>
      <c r="E1293" s="0"/>
    </row>
    <row r="1294" customFormat="false" ht="14.4" hidden="false" customHeight="false" outlineLevel="0" collapsed="false">
      <c r="A1294" s="223" t="s">
        <v>675</v>
      </c>
      <c r="C1294" s="0"/>
      <c r="D1294" s="0"/>
      <c r="E1294" s="0"/>
    </row>
    <row r="1295" customFormat="false" ht="14.4" hidden="false" customHeight="false" outlineLevel="0" collapsed="false">
      <c r="A1295" s="0"/>
      <c r="C1295" s="0"/>
      <c r="D1295" s="0"/>
      <c r="E1295" s="0"/>
    </row>
    <row r="1296" customFormat="false" ht="14.4" hidden="false" customHeight="false" outlineLevel="0" collapsed="false">
      <c r="A1296" s="223" t="s">
        <v>489</v>
      </c>
      <c r="B1296" s="0" t="s">
        <v>447</v>
      </c>
      <c r="C1296" s="0" t="s">
        <v>448</v>
      </c>
      <c r="D1296" s="221" t="s">
        <v>449</v>
      </c>
      <c r="E1296" s="221" t="s">
        <v>450</v>
      </c>
    </row>
    <row r="1297" customFormat="false" ht="28.8" hidden="false" customHeight="false" outlineLevel="0" collapsed="false">
      <c r="A1297" s="223" t="s">
        <v>491</v>
      </c>
      <c r="B1297" s="0" t="s">
        <v>459</v>
      </c>
      <c r="C1297" s="0" t="n">
        <v>1.21E-005</v>
      </c>
      <c r="D1297" s="221" t="n">
        <v>580</v>
      </c>
      <c r="E1297" s="221" t="n">
        <f aca="false">TRUNC((C1297*D1297),2)</f>
        <v>0</v>
      </c>
    </row>
    <row r="1298" customFormat="false" ht="14.4" hidden="false" customHeight="false" outlineLevel="0" collapsed="false">
      <c r="A1298" s="223" t="s">
        <v>453</v>
      </c>
      <c r="B1298" s="0" t="s">
        <v>398</v>
      </c>
      <c r="C1298" s="0" t="s">
        <v>398</v>
      </c>
      <c r="D1298" s="221" t="s">
        <v>398</v>
      </c>
      <c r="E1298" s="221" t="n">
        <f aca="false">SUM(E1297:E1297)</f>
        <v>0</v>
      </c>
    </row>
    <row r="1299" customFormat="false" ht="14.4" hidden="false" customHeight="false" outlineLevel="0" collapsed="false">
      <c r="A1299" s="0"/>
      <c r="C1299" s="0"/>
      <c r="D1299" s="0"/>
      <c r="E1299" s="0"/>
    </row>
    <row r="1300" customFormat="false" ht="14.4" hidden="false" customHeight="false" outlineLevel="0" collapsed="false">
      <c r="A1300" s="223" t="s">
        <v>446</v>
      </c>
      <c r="B1300" s="0" t="s">
        <v>447</v>
      </c>
      <c r="C1300" s="0" t="s">
        <v>448</v>
      </c>
      <c r="D1300" s="221" t="s">
        <v>449</v>
      </c>
      <c r="E1300" s="221" t="s">
        <v>450</v>
      </c>
    </row>
    <row r="1301" customFormat="false" ht="14.4" hidden="false" customHeight="false" outlineLevel="0" collapsed="false">
      <c r="A1301" s="223" t="s">
        <v>676</v>
      </c>
      <c r="B1301" s="0" t="s">
        <v>493</v>
      </c>
      <c r="C1301" s="0" t="n">
        <v>0.04107851</v>
      </c>
      <c r="D1301" s="221" t="n">
        <v>9.26</v>
      </c>
      <c r="E1301" s="221" t="n">
        <f aca="false">TRUNC((C1301*D1301),2)</f>
        <v>0.38</v>
      </c>
    </row>
    <row r="1302" customFormat="false" ht="14.4" hidden="false" customHeight="false" outlineLevel="0" collapsed="false">
      <c r="A1302" s="223" t="s">
        <v>677</v>
      </c>
      <c r="B1302" s="0" t="s">
        <v>493</v>
      </c>
      <c r="C1302" s="0" t="n">
        <v>0.13918247</v>
      </c>
      <c r="D1302" s="221" t="n">
        <v>13.3</v>
      </c>
      <c r="E1302" s="221" t="n">
        <f aca="false">TRUNC((C1302*D1302),2)</f>
        <v>1.85</v>
      </c>
    </row>
    <row r="1303" customFormat="false" ht="14.4" hidden="false" customHeight="false" outlineLevel="0" collapsed="false">
      <c r="A1303" s="223" t="s">
        <v>453</v>
      </c>
      <c r="B1303" s="0" t="s">
        <v>398</v>
      </c>
      <c r="C1303" s="0" t="s">
        <v>398</v>
      </c>
      <c r="D1303" s="221" t="s">
        <v>398</v>
      </c>
      <c r="E1303" s="221" t="n">
        <f aca="false">SUM(E1301:E1302)</f>
        <v>2.23</v>
      </c>
    </row>
    <row r="1304" customFormat="false" ht="14.4" hidden="false" customHeight="false" outlineLevel="0" collapsed="false">
      <c r="A1304" s="0"/>
      <c r="C1304" s="0"/>
      <c r="D1304" s="0"/>
      <c r="E1304" s="0"/>
    </row>
    <row r="1305" customFormat="false" ht="14.4" hidden="false" customHeight="false" outlineLevel="0" collapsed="false">
      <c r="A1305" s="223" t="s">
        <v>454</v>
      </c>
      <c r="B1305" s="0" t="s">
        <v>447</v>
      </c>
      <c r="C1305" s="0" t="s">
        <v>448</v>
      </c>
      <c r="D1305" s="221" t="s">
        <v>449</v>
      </c>
      <c r="E1305" s="221" t="s">
        <v>450</v>
      </c>
    </row>
    <row r="1306" customFormat="false" ht="14.4" hidden="false" customHeight="false" outlineLevel="0" collapsed="false">
      <c r="A1306" s="223" t="s">
        <v>678</v>
      </c>
      <c r="B1306" s="0" t="s">
        <v>501</v>
      </c>
      <c r="C1306" s="0" t="n">
        <v>1.12365188</v>
      </c>
      <c r="D1306" s="221" t="n">
        <v>5.86</v>
      </c>
      <c r="E1306" s="221" t="n">
        <f aca="false">TRUNC((C1306*D1306),2)</f>
        <v>6.58</v>
      </c>
    </row>
    <row r="1307" customFormat="false" ht="14.4" hidden="false" customHeight="false" outlineLevel="0" collapsed="false">
      <c r="A1307" s="223" t="s">
        <v>623</v>
      </c>
      <c r="B1307" s="0" t="s">
        <v>501</v>
      </c>
      <c r="C1307" s="0" t="n">
        <v>0.025</v>
      </c>
      <c r="D1307" s="221" t="n">
        <v>8.08</v>
      </c>
      <c r="E1307" s="221" t="n">
        <f aca="false">TRUNC((C1307*D1307),2)</f>
        <v>0.2</v>
      </c>
    </row>
    <row r="1308" customFormat="false" ht="14.4" hidden="false" customHeight="false" outlineLevel="0" collapsed="false">
      <c r="A1308" s="223" t="s">
        <v>498</v>
      </c>
      <c r="B1308" s="0" t="s">
        <v>459</v>
      </c>
      <c r="C1308" s="0" t="n">
        <v>0.00143189</v>
      </c>
      <c r="D1308" s="221" t="n">
        <v>9.79</v>
      </c>
      <c r="E1308" s="221" t="n">
        <f aca="false">TRUNC((C1308*D1308),2)</f>
        <v>0.01</v>
      </c>
    </row>
    <row r="1309" customFormat="false" ht="14.4" hidden="false" customHeight="false" outlineLevel="0" collapsed="false">
      <c r="A1309" s="223" t="s">
        <v>455</v>
      </c>
      <c r="B1309" s="0" t="s">
        <v>456</v>
      </c>
      <c r="C1309" s="0" t="n">
        <v>0.00028594</v>
      </c>
      <c r="D1309" s="221" t="n">
        <v>47.76</v>
      </c>
      <c r="E1309" s="221" t="n">
        <f aca="false">TRUNC((C1309*D1309),2)</f>
        <v>0.01</v>
      </c>
    </row>
    <row r="1310" customFormat="false" ht="14.4" hidden="false" customHeight="false" outlineLevel="0" collapsed="false">
      <c r="A1310" s="223" t="s">
        <v>499</v>
      </c>
      <c r="B1310" s="0" t="s">
        <v>459</v>
      </c>
      <c r="C1310" s="0" t="n">
        <v>0.0001187</v>
      </c>
      <c r="D1310" s="221" t="n">
        <v>109.4</v>
      </c>
      <c r="E1310" s="221" t="n">
        <f aca="false">TRUNC((C1310*D1310),2)</f>
        <v>0.01</v>
      </c>
    </row>
    <row r="1311" customFormat="false" ht="14.4" hidden="false" customHeight="false" outlineLevel="0" collapsed="false">
      <c r="A1311" s="223" t="s">
        <v>502</v>
      </c>
      <c r="B1311" s="0" t="s">
        <v>459</v>
      </c>
      <c r="C1311" s="0" t="n">
        <v>0.00161974</v>
      </c>
      <c r="D1311" s="221" t="n">
        <v>6.04</v>
      </c>
      <c r="E1311" s="221" t="n">
        <f aca="false">TRUNC((C1311*D1311),2)</f>
        <v>0</v>
      </c>
    </row>
    <row r="1312" customFormat="false" ht="14.4" hidden="false" customHeight="false" outlineLevel="0" collapsed="false">
      <c r="A1312" s="223" t="s">
        <v>457</v>
      </c>
      <c r="B1312" s="0" t="s">
        <v>456</v>
      </c>
      <c r="C1312" s="0" t="n">
        <v>0.00245301</v>
      </c>
      <c r="D1312" s="221" t="n">
        <v>8.95</v>
      </c>
      <c r="E1312" s="221" t="n">
        <f aca="false">TRUNC((C1312*D1312),2)</f>
        <v>0.02</v>
      </c>
    </row>
    <row r="1313" customFormat="false" ht="14.4" hidden="false" customHeight="false" outlineLevel="0" collapsed="false">
      <c r="A1313" s="223" t="s">
        <v>510</v>
      </c>
      <c r="B1313" s="0" t="s">
        <v>511</v>
      </c>
      <c r="C1313" s="0" t="n">
        <v>0.00026996</v>
      </c>
      <c r="D1313" s="221" t="n">
        <v>14.25</v>
      </c>
      <c r="E1313" s="221" t="n">
        <f aca="false">TRUNC((C1313*D1313),2)</f>
        <v>0</v>
      </c>
    </row>
    <row r="1314" customFormat="false" ht="14.4" hidden="false" customHeight="false" outlineLevel="0" collapsed="false">
      <c r="A1314" s="223" t="s">
        <v>512</v>
      </c>
      <c r="B1314" s="0" t="s">
        <v>493</v>
      </c>
      <c r="C1314" s="0" t="n">
        <v>0.1786</v>
      </c>
      <c r="D1314" s="221" t="n">
        <v>1.87</v>
      </c>
      <c r="E1314" s="221" t="n">
        <f aca="false">TRUNC((C1314*D1314),2)</f>
        <v>0.33</v>
      </c>
    </row>
    <row r="1315" customFormat="false" ht="14.4" hidden="false" customHeight="false" outlineLevel="0" collapsed="false">
      <c r="A1315" s="223" t="s">
        <v>513</v>
      </c>
      <c r="B1315" s="0" t="s">
        <v>493</v>
      </c>
      <c r="C1315" s="0" t="n">
        <v>0.1786</v>
      </c>
      <c r="D1315" s="221" t="n">
        <v>0.71</v>
      </c>
      <c r="E1315" s="221" t="n">
        <f aca="false">TRUNC((C1315*D1315),2)</f>
        <v>0.12</v>
      </c>
    </row>
    <row r="1316" customFormat="false" ht="14.4" hidden="false" customHeight="false" outlineLevel="0" collapsed="false">
      <c r="A1316" s="223" t="s">
        <v>514</v>
      </c>
      <c r="B1316" s="0" t="s">
        <v>493</v>
      </c>
      <c r="C1316" s="0" t="n">
        <v>0.1786</v>
      </c>
      <c r="D1316" s="221" t="n">
        <v>0.34</v>
      </c>
      <c r="E1316" s="221" t="n">
        <f aca="false">TRUNC((C1316*D1316),2)</f>
        <v>0.06</v>
      </c>
    </row>
    <row r="1317" customFormat="false" ht="14.4" hidden="false" customHeight="false" outlineLevel="0" collapsed="false">
      <c r="A1317" s="223" t="s">
        <v>515</v>
      </c>
      <c r="B1317" s="0" t="s">
        <v>493</v>
      </c>
      <c r="C1317" s="0" t="n">
        <v>0.1786</v>
      </c>
      <c r="D1317" s="221" t="n">
        <v>0.05</v>
      </c>
      <c r="E1317" s="221" t="n">
        <f aca="false">TRUNC((C1317*D1317),2)</f>
        <v>0</v>
      </c>
    </row>
    <row r="1318" customFormat="false" ht="14.4" hidden="false" customHeight="false" outlineLevel="0" collapsed="false">
      <c r="A1318" s="223" t="s">
        <v>458</v>
      </c>
      <c r="B1318" s="0" t="s">
        <v>459</v>
      </c>
      <c r="C1318" s="0" t="n">
        <v>0.00047264</v>
      </c>
      <c r="D1318" s="221" t="n">
        <v>29.55</v>
      </c>
      <c r="E1318" s="221" t="n">
        <f aca="false">TRUNC((C1318*D1318),2)</f>
        <v>0.01</v>
      </c>
    </row>
    <row r="1319" customFormat="false" ht="14.4" hidden="false" customHeight="false" outlineLevel="0" collapsed="false">
      <c r="A1319" s="223" t="s">
        <v>460</v>
      </c>
      <c r="B1319" s="0" t="s">
        <v>459</v>
      </c>
      <c r="C1319" s="0" t="n">
        <v>0.00022151</v>
      </c>
      <c r="D1319" s="221" t="n">
        <v>169.15</v>
      </c>
      <c r="E1319" s="221" t="n">
        <f aca="false">TRUNC((C1319*D1319),2)</f>
        <v>0.03</v>
      </c>
    </row>
    <row r="1320" customFormat="false" ht="14.4" hidden="false" customHeight="false" outlineLevel="0" collapsed="false">
      <c r="A1320" s="223" t="s">
        <v>461</v>
      </c>
      <c r="B1320" s="0" t="s">
        <v>459</v>
      </c>
      <c r="C1320" s="0" t="n">
        <v>0.01991161</v>
      </c>
      <c r="D1320" s="221" t="n">
        <v>1.11</v>
      </c>
      <c r="E1320" s="221" t="n">
        <f aca="false">TRUNC((C1320*D1320),2)</f>
        <v>0.02</v>
      </c>
    </row>
    <row r="1321" customFormat="false" ht="28.8" hidden="false" customHeight="false" outlineLevel="0" collapsed="false">
      <c r="A1321" s="223" t="s">
        <v>462</v>
      </c>
      <c r="B1321" s="0" t="s">
        <v>459</v>
      </c>
      <c r="C1321" s="0" t="n">
        <v>0.00019199</v>
      </c>
      <c r="D1321" s="221" t="n">
        <v>133.08</v>
      </c>
      <c r="E1321" s="221" t="n">
        <f aca="false">TRUNC((C1321*D1321),2)</f>
        <v>0.02</v>
      </c>
    </row>
    <row r="1322" customFormat="false" ht="28.8" hidden="false" customHeight="false" outlineLevel="0" collapsed="false">
      <c r="A1322" s="223" t="s">
        <v>463</v>
      </c>
      <c r="B1322" s="0" t="s">
        <v>459</v>
      </c>
      <c r="C1322" s="0" t="n">
        <v>0.00012859</v>
      </c>
      <c r="D1322" s="221" t="n">
        <v>116.91</v>
      </c>
      <c r="E1322" s="221" t="n">
        <f aca="false">TRUNC((C1322*D1322),2)</f>
        <v>0.01</v>
      </c>
    </row>
    <row r="1323" customFormat="false" ht="28.8" hidden="false" customHeight="false" outlineLevel="0" collapsed="false">
      <c r="A1323" s="223" t="s">
        <v>516</v>
      </c>
      <c r="B1323" s="0" t="s">
        <v>459</v>
      </c>
      <c r="C1323" s="0" t="n">
        <v>7.87E-006</v>
      </c>
      <c r="D1323" s="221" t="n">
        <v>597.97</v>
      </c>
      <c r="E1323" s="221" t="n">
        <f aca="false">TRUNC((C1323*D1323),2)</f>
        <v>0</v>
      </c>
    </row>
    <row r="1324" customFormat="false" ht="14.4" hidden="false" customHeight="false" outlineLevel="0" collapsed="false">
      <c r="A1324" s="223" t="s">
        <v>517</v>
      </c>
      <c r="B1324" s="0" t="s">
        <v>459</v>
      </c>
      <c r="C1324" s="0" t="n">
        <v>4.838E-005</v>
      </c>
      <c r="D1324" s="221" t="n">
        <v>135.18</v>
      </c>
      <c r="E1324" s="221" t="n">
        <f aca="false">TRUNC((C1324*D1324),2)</f>
        <v>0</v>
      </c>
    </row>
    <row r="1325" customFormat="false" ht="14.4" hidden="false" customHeight="false" outlineLevel="0" collapsed="false">
      <c r="A1325" s="223" t="s">
        <v>518</v>
      </c>
      <c r="B1325" s="0" t="s">
        <v>459</v>
      </c>
      <c r="C1325" s="0" t="n">
        <v>3.674E-005</v>
      </c>
      <c r="D1325" s="221" t="n">
        <v>203.68</v>
      </c>
      <c r="E1325" s="221" t="n">
        <f aca="false">TRUNC((C1325*D1325),2)</f>
        <v>0</v>
      </c>
    </row>
    <row r="1326" customFormat="false" ht="14.4" hidden="false" customHeight="false" outlineLevel="0" collapsed="false">
      <c r="A1326" s="223" t="s">
        <v>519</v>
      </c>
      <c r="B1326" s="0" t="s">
        <v>459</v>
      </c>
      <c r="C1326" s="0" t="n">
        <v>7.87E-006</v>
      </c>
      <c r="D1326" s="221" t="n">
        <v>576.84</v>
      </c>
      <c r="E1326" s="221" t="n">
        <f aca="false">TRUNC((C1326*D1326),2)</f>
        <v>0</v>
      </c>
    </row>
    <row r="1327" customFormat="false" ht="14.4" hidden="false" customHeight="false" outlineLevel="0" collapsed="false">
      <c r="A1327" s="223" t="s">
        <v>520</v>
      </c>
      <c r="B1327" s="0" t="s">
        <v>459</v>
      </c>
      <c r="C1327" s="0" t="n">
        <v>9.67E-006</v>
      </c>
      <c r="D1327" s="221" t="n">
        <v>281.79</v>
      </c>
      <c r="E1327" s="221" t="n">
        <f aca="false">TRUNC((C1327*D1327),2)</f>
        <v>0</v>
      </c>
    </row>
    <row r="1328" customFormat="false" ht="14.4" hidden="false" customHeight="false" outlineLevel="0" collapsed="false">
      <c r="A1328" s="223" t="s">
        <v>521</v>
      </c>
      <c r="B1328" s="0" t="s">
        <v>459</v>
      </c>
      <c r="C1328" s="0" t="n">
        <v>0.00048759</v>
      </c>
      <c r="D1328" s="221" t="n">
        <v>7.88</v>
      </c>
      <c r="E1328" s="221" t="n">
        <f aca="false">TRUNC((C1328*D1328),2)</f>
        <v>0</v>
      </c>
    </row>
    <row r="1329" customFormat="false" ht="14.4" hidden="false" customHeight="false" outlineLevel="0" collapsed="false">
      <c r="A1329" s="223" t="s">
        <v>522</v>
      </c>
      <c r="B1329" s="0" t="s">
        <v>459</v>
      </c>
      <c r="C1329" s="0" t="n">
        <v>0.00026996</v>
      </c>
      <c r="D1329" s="221" t="n">
        <v>10.71</v>
      </c>
      <c r="E1329" s="221" t="n">
        <f aca="false">TRUNC((C1329*D1329),2)</f>
        <v>0</v>
      </c>
    </row>
    <row r="1330" customFormat="false" ht="14.4" hidden="false" customHeight="false" outlineLevel="0" collapsed="false">
      <c r="A1330" s="223" t="s">
        <v>523</v>
      </c>
      <c r="B1330" s="0" t="s">
        <v>459</v>
      </c>
      <c r="C1330" s="0" t="n">
        <v>0.00026996</v>
      </c>
      <c r="D1330" s="221" t="n">
        <v>23.75</v>
      </c>
      <c r="E1330" s="221" t="n">
        <f aca="false">TRUNC((C1330*D1330),2)</f>
        <v>0</v>
      </c>
    </row>
    <row r="1331" customFormat="false" ht="28.8" hidden="false" customHeight="false" outlineLevel="0" collapsed="false">
      <c r="A1331" s="223" t="s">
        <v>679</v>
      </c>
      <c r="B1331" s="0" t="s">
        <v>459</v>
      </c>
      <c r="C1331" s="0" t="n">
        <v>0.724</v>
      </c>
      <c r="D1331" s="221" t="n">
        <v>0.08</v>
      </c>
      <c r="E1331" s="221" t="n">
        <f aca="false">TRUNC((C1331*D1331),2)</f>
        <v>0.05</v>
      </c>
    </row>
    <row r="1332" customFormat="false" ht="14.4" hidden="false" customHeight="false" outlineLevel="0" collapsed="false">
      <c r="A1332" s="223" t="s">
        <v>453</v>
      </c>
      <c r="B1332" s="0" t="s">
        <v>398</v>
      </c>
      <c r="C1332" s="0" t="s">
        <v>398</v>
      </c>
      <c r="D1332" s="221" t="s">
        <v>398</v>
      </c>
      <c r="E1332" s="221" t="n">
        <f aca="false">SUM(E1306:E1331)</f>
        <v>7.48</v>
      </c>
    </row>
    <row r="1333" customFormat="false" ht="14.4" hidden="false" customHeight="false" outlineLevel="0" collapsed="false">
      <c r="A1333" s="0"/>
      <c r="C1333" s="0"/>
      <c r="D1333" s="0"/>
      <c r="E1333" s="0"/>
    </row>
    <row r="1334" customFormat="false" ht="14.4" hidden="false" customHeight="false" outlineLevel="0" collapsed="false">
      <c r="A1334" s="223" t="s">
        <v>466</v>
      </c>
      <c r="B1334" s="0" t="s">
        <v>398</v>
      </c>
      <c r="C1334" s="0" t="s">
        <v>398</v>
      </c>
      <c r="D1334" s="221" t="s">
        <v>398</v>
      </c>
      <c r="E1334" s="221" t="n">
        <f aca="false">E1298+E1303+E1332</f>
        <v>9.71</v>
      </c>
    </row>
    <row r="1335" customFormat="false" ht="14.4" hidden="false" customHeight="false" outlineLevel="0" collapsed="false">
      <c r="A1335" s="0"/>
      <c r="C1335" s="0"/>
      <c r="D1335" s="0"/>
      <c r="E1335" s="0"/>
    </row>
    <row r="1336" customFormat="false" ht="14.4" hidden="false" customHeight="false" outlineLevel="0" collapsed="false">
      <c r="A1336" s="0"/>
      <c r="C1336" s="0"/>
      <c r="D1336" s="0"/>
      <c r="E1336" s="0"/>
    </row>
    <row r="1337" customFormat="false" ht="14.4" hidden="false" customHeight="false" outlineLevel="0" collapsed="false">
      <c r="A1337" s="0"/>
      <c r="C1337" s="0"/>
      <c r="D1337" s="0"/>
      <c r="E1337" s="0"/>
    </row>
    <row r="1338" customFormat="false" ht="14.4" hidden="false" customHeight="false" outlineLevel="0" collapsed="false">
      <c r="A1338" s="223" t="s">
        <v>680</v>
      </c>
      <c r="B1338" s="224" t="s">
        <v>681</v>
      </c>
      <c r="C1338" s="0" t="s">
        <v>682</v>
      </c>
      <c r="D1338" s="0"/>
      <c r="E1338" s="0"/>
    </row>
    <row r="1339" customFormat="false" ht="28.8" hidden="false" customHeight="false" outlineLevel="0" collapsed="false">
      <c r="A1339" s="223" t="s">
        <v>683</v>
      </c>
      <c r="C1339" s="0"/>
      <c r="D1339" s="0"/>
      <c r="E1339" s="0"/>
    </row>
    <row r="1340" customFormat="false" ht="14.4" hidden="false" customHeight="false" outlineLevel="0" collapsed="false">
      <c r="A1340" s="223" t="s">
        <v>604</v>
      </c>
      <c r="C1340" s="0"/>
      <c r="D1340" s="0"/>
      <c r="E1340" s="0"/>
    </row>
    <row r="1341" customFormat="false" ht="14.4" hidden="false" customHeight="false" outlineLevel="0" collapsed="false">
      <c r="A1341" s="0"/>
      <c r="C1341" s="0"/>
      <c r="D1341" s="0"/>
      <c r="E1341" s="0"/>
    </row>
    <row r="1342" customFormat="false" ht="14.4" hidden="false" customHeight="false" outlineLevel="0" collapsed="false">
      <c r="A1342" s="223" t="s">
        <v>489</v>
      </c>
      <c r="B1342" s="0" t="s">
        <v>447</v>
      </c>
      <c r="C1342" s="0" t="s">
        <v>448</v>
      </c>
      <c r="D1342" s="221" t="s">
        <v>449</v>
      </c>
      <c r="E1342" s="221" t="s">
        <v>450</v>
      </c>
    </row>
    <row r="1343" customFormat="false" ht="28.8" hidden="false" customHeight="false" outlineLevel="0" collapsed="false">
      <c r="A1343" s="223" t="s">
        <v>490</v>
      </c>
      <c r="B1343" s="0" t="s">
        <v>459</v>
      </c>
      <c r="C1343" s="0" t="n">
        <v>0.00016424</v>
      </c>
      <c r="D1343" s="221" t="n">
        <v>2849.5</v>
      </c>
      <c r="E1343" s="221" t="n">
        <f aca="false">TRUNC((C1343*D1343),2)</f>
        <v>0.46</v>
      </c>
    </row>
    <row r="1344" customFormat="false" ht="28.8" hidden="false" customHeight="false" outlineLevel="0" collapsed="false">
      <c r="A1344" s="223" t="s">
        <v>491</v>
      </c>
      <c r="B1344" s="0" t="s">
        <v>459</v>
      </c>
      <c r="C1344" s="0" t="n">
        <v>0.00071636</v>
      </c>
      <c r="D1344" s="221" t="n">
        <v>580</v>
      </c>
      <c r="E1344" s="221" t="n">
        <f aca="false">TRUNC((C1344*D1344),2)</f>
        <v>0.41</v>
      </c>
    </row>
    <row r="1345" customFormat="false" ht="28.8" hidden="false" customHeight="false" outlineLevel="0" collapsed="false">
      <c r="A1345" s="223" t="s">
        <v>684</v>
      </c>
      <c r="B1345" s="0" t="s">
        <v>459</v>
      </c>
      <c r="C1345" s="0" t="n">
        <v>0.0003007</v>
      </c>
      <c r="D1345" s="221" t="n">
        <v>1926.94</v>
      </c>
      <c r="E1345" s="221" t="n">
        <f aca="false">TRUNC((C1345*D1345),2)</f>
        <v>0.57</v>
      </c>
    </row>
    <row r="1346" customFormat="false" ht="14.4" hidden="false" customHeight="false" outlineLevel="0" collapsed="false">
      <c r="A1346" s="223" t="s">
        <v>453</v>
      </c>
      <c r="B1346" s="0" t="s">
        <v>398</v>
      </c>
      <c r="C1346" s="0" t="s">
        <v>398</v>
      </c>
      <c r="D1346" s="221" t="s">
        <v>398</v>
      </c>
      <c r="E1346" s="221" t="n">
        <f aca="false">SUM(E1343:E1345)</f>
        <v>1.44</v>
      </c>
    </row>
    <row r="1347" customFormat="false" ht="14.4" hidden="false" customHeight="false" outlineLevel="0" collapsed="false">
      <c r="A1347" s="0"/>
      <c r="C1347" s="0"/>
      <c r="D1347" s="0"/>
      <c r="E1347" s="0"/>
    </row>
    <row r="1348" customFormat="false" ht="14.4" hidden="false" customHeight="false" outlineLevel="0" collapsed="false">
      <c r="A1348" s="223" t="s">
        <v>446</v>
      </c>
      <c r="B1348" s="0" t="s">
        <v>447</v>
      </c>
      <c r="C1348" s="0" t="s">
        <v>448</v>
      </c>
      <c r="D1348" s="221" t="s">
        <v>449</v>
      </c>
      <c r="E1348" s="221" t="s">
        <v>450</v>
      </c>
    </row>
    <row r="1349" customFormat="false" ht="14.4" hidden="false" customHeight="false" outlineLevel="0" collapsed="false">
      <c r="A1349" s="223" t="s">
        <v>531</v>
      </c>
      <c r="B1349" s="0" t="s">
        <v>493</v>
      </c>
      <c r="C1349" s="0" t="n">
        <v>4.9898926</v>
      </c>
      <c r="D1349" s="221" t="n">
        <v>13.3</v>
      </c>
      <c r="E1349" s="221" t="n">
        <f aca="false">TRUNC((C1349*D1349),2)</f>
        <v>66.36</v>
      </c>
    </row>
    <row r="1350" customFormat="false" ht="14.4" hidden="false" customHeight="false" outlineLevel="0" collapsed="false">
      <c r="A1350" s="223" t="s">
        <v>494</v>
      </c>
      <c r="B1350" s="0" t="s">
        <v>493</v>
      </c>
      <c r="C1350" s="0" t="n">
        <v>5.77234763</v>
      </c>
      <c r="D1350" s="221" t="n">
        <v>8.14</v>
      </c>
      <c r="E1350" s="221" t="n">
        <f aca="false">TRUNC((C1350*D1350),2)</f>
        <v>46.98</v>
      </c>
    </row>
    <row r="1351" customFormat="false" ht="14.4" hidden="false" customHeight="false" outlineLevel="0" collapsed="false">
      <c r="A1351" s="223" t="s">
        <v>495</v>
      </c>
      <c r="B1351" s="0" t="s">
        <v>493</v>
      </c>
      <c r="C1351" s="0" t="n">
        <v>1.51387546</v>
      </c>
      <c r="D1351" s="221" t="n">
        <v>17.8</v>
      </c>
      <c r="E1351" s="221" t="n">
        <f aca="false">TRUNC((C1351*D1351),2)</f>
        <v>26.94</v>
      </c>
    </row>
    <row r="1352" customFormat="false" ht="14.4" hidden="false" customHeight="false" outlineLevel="0" collapsed="false">
      <c r="A1352" s="223" t="s">
        <v>453</v>
      </c>
      <c r="B1352" s="0" t="s">
        <v>398</v>
      </c>
      <c r="C1352" s="0" t="s">
        <v>398</v>
      </c>
      <c r="D1352" s="221" t="s">
        <v>398</v>
      </c>
      <c r="E1352" s="221" t="n">
        <f aca="false">SUM(E1349:E1351)</f>
        <v>140.28</v>
      </c>
    </row>
    <row r="1353" customFormat="false" ht="14.4" hidden="false" customHeight="false" outlineLevel="0" collapsed="false">
      <c r="A1353" s="0"/>
      <c r="C1353" s="0"/>
      <c r="D1353" s="0"/>
      <c r="E1353" s="0"/>
    </row>
    <row r="1354" customFormat="false" ht="14.4" hidden="false" customHeight="false" outlineLevel="0" collapsed="false">
      <c r="A1354" s="223" t="s">
        <v>454</v>
      </c>
      <c r="B1354" s="0" t="s">
        <v>447</v>
      </c>
      <c r="C1354" s="0" t="s">
        <v>448</v>
      </c>
      <c r="D1354" s="221" t="s">
        <v>449</v>
      </c>
      <c r="E1354" s="221" t="s">
        <v>450</v>
      </c>
    </row>
    <row r="1355" customFormat="false" ht="14.4" hidden="false" customHeight="false" outlineLevel="0" collapsed="false">
      <c r="A1355" s="223" t="s">
        <v>496</v>
      </c>
      <c r="B1355" s="0" t="s">
        <v>497</v>
      </c>
      <c r="C1355" s="0" t="n">
        <v>0.77353</v>
      </c>
      <c r="D1355" s="221" t="n">
        <v>60</v>
      </c>
      <c r="E1355" s="221" t="n">
        <f aca="false">TRUNC((C1355*D1355),2)</f>
        <v>46.41</v>
      </c>
    </row>
    <row r="1356" customFormat="false" ht="14.4" hidden="false" customHeight="false" outlineLevel="0" collapsed="false">
      <c r="A1356" s="223" t="s">
        <v>498</v>
      </c>
      <c r="B1356" s="0" t="s">
        <v>459</v>
      </c>
      <c r="C1356" s="0" t="n">
        <v>0.08483239</v>
      </c>
      <c r="D1356" s="221" t="n">
        <v>9.79</v>
      </c>
      <c r="E1356" s="221" t="n">
        <f aca="false">TRUNC((C1356*D1356),2)</f>
        <v>0.83</v>
      </c>
    </row>
    <row r="1357" customFormat="false" ht="14.4" hidden="false" customHeight="false" outlineLevel="0" collapsed="false">
      <c r="A1357" s="223" t="s">
        <v>455</v>
      </c>
      <c r="B1357" s="0" t="s">
        <v>456</v>
      </c>
      <c r="C1357" s="0" t="n">
        <v>0.01934825</v>
      </c>
      <c r="D1357" s="221" t="n">
        <v>47.76</v>
      </c>
      <c r="E1357" s="221" t="n">
        <f aca="false">TRUNC((C1357*D1357),2)</f>
        <v>0.92</v>
      </c>
    </row>
    <row r="1358" customFormat="false" ht="14.4" hidden="false" customHeight="false" outlineLevel="0" collapsed="false">
      <c r="A1358" s="223" t="s">
        <v>499</v>
      </c>
      <c r="B1358" s="0" t="s">
        <v>459</v>
      </c>
      <c r="C1358" s="0" t="n">
        <v>0.00703233</v>
      </c>
      <c r="D1358" s="221" t="n">
        <v>109.4</v>
      </c>
      <c r="E1358" s="221" t="n">
        <f aca="false">TRUNC((C1358*D1358),2)</f>
        <v>0.76</v>
      </c>
    </row>
    <row r="1359" customFormat="false" ht="14.4" hidden="false" customHeight="false" outlineLevel="0" collapsed="false">
      <c r="A1359" s="223" t="s">
        <v>500</v>
      </c>
      <c r="B1359" s="0" t="s">
        <v>501</v>
      </c>
      <c r="C1359" s="0" t="n">
        <v>370.25408571</v>
      </c>
      <c r="D1359" s="221" t="n">
        <v>0.35</v>
      </c>
      <c r="E1359" s="221" t="n">
        <f aca="false">TRUNC((C1359*D1359),2)</f>
        <v>129.58</v>
      </c>
    </row>
    <row r="1360" customFormat="false" ht="14.4" hidden="false" customHeight="false" outlineLevel="0" collapsed="false">
      <c r="A1360" s="223" t="s">
        <v>502</v>
      </c>
      <c r="B1360" s="0" t="s">
        <v>459</v>
      </c>
      <c r="C1360" s="0" t="n">
        <v>0.09596286</v>
      </c>
      <c r="D1360" s="221" t="n">
        <v>6.04</v>
      </c>
      <c r="E1360" s="221" t="n">
        <f aca="false">TRUNC((C1360*D1360),2)</f>
        <v>0.57</v>
      </c>
    </row>
    <row r="1361" customFormat="false" ht="14.4" hidden="false" customHeight="false" outlineLevel="0" collapsed="false">
      <c r="A1361" s="223" t="s">
        <v>457</v>
      </c>
      <c r="B1361" s="0" t="s">
        <v>456</v>
      </c>
      <c r="C1361" s="0" t="n">
        <v>0.16598401</v>
      </c>
      <c r="D1361" s="221" t="n">
        <v>8.95</v>
      </c>
      <c r="E1361" s="221" t="n">
        <f aca="false">TRUNC((C1361*D1361),2)</f>
        <v>1.48</v>
      </c>
    </row>
    <row r="1362" customFormat="false" ht="14.4" hidden="false" customHeight="false" outlineLevel="0" collapsed="false">
      <c r="A1362" s="223" t="s">
        <v>506</v>
      </c>
      <c r="B1362" s="0" t="s">
        <v>497</v>
      </c>
      <c r="C1362" s="0" t="n">
        <v>0.61079</v>
      </c>
      <c r="D1362" s="221" t="n">
        <v>53.6</v>
      </c>
      <c r="E1362" s="221" t="n">
        <f aca="false">TRUNC((C1362*D1362),2)</f>
        <v>32.73</v>
      </c>
    </row>
    <row r="1363" customFormat="false" ht="14.4" hidden="false" customHeight="false" outlineLevel="0" collapsed="false">
      <c r="A1363" s="223" t="s">
        <v>510</v>
      </c>
      <c r="B1363" s="0" t="s">
        <v>511</v>
      </c>
      <c r="C1363" s="0" t="n">
        <v>0.01599363</v>
      </c>
      <c r="D1363" s="221" t="n">
        <v>14.25</v>
      </c>
      <c r="E1363" s="221" t="n">
        <f aca="false">TRUNC((C1363*D1363),2)</f>
        <v>0.22</v>
      </c>
    </row>
    <row r="1364" customFormat="false" ht="14.4" hidden="false" customHeight="false" outlineLevel="0" collapsed="false">
      <c r="A1364" s="223" t="s">
        <v>512</v>
      </c>
      <c r="B1364" s="0" t="s">
        <v>493</v>
      </c>
      <c r="C1364" s="0" t="n">
        <v>12.0851</v>
      </c>
      <c r="D1364" s="221" t="n">
        <v>1.87</v>
      </c>
      <c r="E1364" s="221" t="n">
        <f aca="false">TRUNC((C1364*D1364),2)</f>
        <v>22.59</v>
      </c>
    </row>
    <row r="1365" customFormat="false" ht="14.4" hidden="false" customHeight="false" outlineLevel="0" collapsed="false">
      <c r="A1365" s="223" t="s">
        <v>513</v>
      </c>
      <c r="B1365" s="0" t="s">
        <v>493</v>
      </c>
      <c r="C1365" s="0" t="n">
        <v>12.0851</v>
      </c>
      <c r="D1365" s="221" t="n">
        <v>0.71</v>
      </c>
      <c r="E1365" s="221" t="n">
        <f aca="false">TRUNC((C1365*D1365),2)</f>
        <v>8.58</v>
      </c>
    </row>
    <row r="1366" customFormat="false" ht="14.4" hidden="false" customHeight="false" outlineLevel="0" collapsed="false">
      <c r="A1366" s="223" t="s">
        <v>514</v>
      </c>
      <c r="B1366" s="0" t="s">
        <v>493</v>
      </c>
      <c r="C1366" s="0" t="n">
        <v>12.0851</v>
      </c>
      <c r="D1366" s="221" t="n">
        <v>0.34</v>
      </c>
      <c r="E1366" s="221" t="n">
        <f aca="false">TRUNC((C1366*D1366),2)</f>
        <v>4.1</v>
      </c>
    </row>
    <row r="1367" customFormat="false" ht="14.4" hidden="false" customHeight="false" outlineLevel="0" collapsed="false">
      <c r="A1367" s="223" t="s">
        <v>515</v>
      </c>
      <c r="B1367" s="0" t="s">
        <v>493</v>
      </c>
      <c r="C1367" s="0" t="n">
        <v>12.0851</v>
      </c>
      <c r="D1367" s="221" t="n">
        <v>0.05</v>
      </c>
      <c r="E1367" s="221" t="n">
        <f aca="false">TRUNC((C1367*D1367),2)</f>
        <v>0.6</v>
      </c>
    </row>
    <row r="1368" customFormat="false" ht="14.4" hidden="false" customHeight="false" outlineLevel="0" collapsed="false">
      <c r="A1368" s="223" t="s">
        <v>458</v>
      </c>
      <c r="B1368" s="0" t="s">
        <v>459</v>
      </c>
      <c r="C1368" s="0" t="n">
        <v>0.0319808</v>
      </c>
      <c r="D1368" s="221" t="n">
        <v>29.55</v>
      </c>
      <c r="E1368" s="221" t="n">
        <f aca="false">TRUNC((C1368*D1368),2)</f>
        <v>0.94</v>
      </c>
    </row>
    <row r="1369" customFormat="false" ht="14.4" hidden="false" customHeight="false" outlineLevel="0" collapsed="false">
      <c r="A1369" s="223" t="s">
        <v>460</v>
      </c>
      <c r="B1369" s="0" t="s">
        <v>459</v>
      </c>
      <c r="C1369" s="0" t="n">
        <v>0.01498915</v>
      </c>
      <c r="D1369" s="221" t="n">
        <v>169.15</v>
      </c>
      <c r="E1369" s="221" t="n">
        <f aca="false">TRUNC((C1369*D1369),2)</f>
        <v>2.53</v>
      </c>
    </row>
    <row r="1370" customFormat="false" ht="14.4" hidden="false" customHeight="false" outlineLevel="0" collapsed="false">
      <c r="A1370" s="223" t="s">
        <v>461</v>
      </c>
      <c r="B1370" s="0" t="s">
        <v>459</v>
      </c>
      <c r="C1370" s="0" t="n">
        <v>1.34733396</v>
      </c>
      <c r="D1370" s="221" t="n">
        <v>1.11</v>
      </c>
      <c r="E1370" s="221" t="n">
        <f aca="false">TRUNC((C1370*D1370),2)</f>
        <v>1.49</v>
      </c>
    </row>
    <row r="1371" customFormat="false" ht="28.8" hidden="false" customHeight="false" outlineLevel="0" collapsed="false">
      <c r="A1371" s="223" t="s">
        <v>462</v>
      </c>
      <c r="B1371" s="0" t="s">
        <v>459</v>
      </c>
      <c r="C1371" s="0" t="n">
        <v>0.01299149</v>
      </c>
      <c r="D1371" s="221" t="n">
        <v>133.08</v>
      </c>
      <c r="E1371" s="221" t="n">
        <f aca="false">TRUNC((C1371*D1371),2)</f>
        <v>1.72</v>
      </c>
    </row>
    <row r="1372" customFormat="false" ht="28.8" hidden="false" customHeight="false" outlineLevel="0" collapsed="false">
      <c r="A1372" s="223" t="s">
        <v>463</v>
      </c>
      <c r="B1372" s="0" t="s">
        <v>459</v>
      </c>
      <c r="C1372" s="0" t="n">
        <v>0.00870128</v>
      </c>
      <c r="D1372" s="221" t="n">
        <v>116.91</v>
      </c>
      <c r="E1372" s="221" t="n">
        <f aca="false">TRUNC((C1372*D1372),2)</f>
        <v>1.01</v>
      </c>
    </row>
    <row r="1373" customFormat="false" ht="28.8" hidden="false" customHeight="false" outlineLevel="0" collapsed="false">
      <c r="A1373" s="223" t="s">
        <v>516</v>
      </c>
      <c r="B1373" s="0" t="s">
        <v>459</v>
      </c>
      <c r="C1373" s="0" t="n">
        <v>0.00046663</v>
      </c>
      <c r="D1373" s="221" t="n">
        <v>597.97</v>
      </c>
      <c r="E1373" s="221" t="n">
        <f aca="false">TRUNC((C1373*D1373),2)</f>
        <v>0.27</v>
      </c>
    </row>
    <row r="1374" customFormat="false" ht="14.4" hidden="false" customHeight="false" outlineLevel="0" collapsed="false">
      <c r="A1374" s="223" t="s">
        <v>517</v>
      </c>
      <c r="B1374" s="0" t="s">
        <v>459</v>
      </c>
      <c r="C1374" s="0" t="n">
        <v>0.00286541</v>
      </c>
      <c r="D1374" s="221" t="n">
        <v>135.18</v>
      </c>
      <c r="E1374" s="221" t="n">
        <f aca="false">TRUNC((C1374*D1374),2)</f>
        <v>0.38</v>
      </c>
    </row>
    <row r="1375" customFormat="false" ht="14.4" hidden="false" customHeight="false" outlineLevel="0" collapsed="false">
      <c r="A1375" s="223" t="s">
        <v>518</v>
      </c>
      <c r="B1375" s="0" t="s">
        <v>459</v>
      </c>
      <c r="C1375" s="0" t="n">
        <v>0.00217657</v>
      </c>
      <c r="D1375" s="221" t="n">
        <v>203.68</v>
      </c>
      <c r="E1375" s="221" t="n">
        <f aca="false">TRUNC((C1375*D1375),2)</f>
        <v>0.44</v>
      </c>
    </row>
    <row r="1376" customFormat="false" ht="14.4" hidden="false" customHeight="false" outlineLevel="0" collapsed="false">
      <c r="A1376" s="223" t="s">
        <v>519</v>
      </c>
      <c r="B1376" s="0" t="s">
        <v>459</v>
      </c>
      <c r="C1376" s="0" t="n">
        <v>0.00046663</v>
      </c>
      <c r="D1376" s="221" t="n">
        <v>576.84</v>
      </c>
      <c r="E1376" s="221" t="n">
        <f aca="false">TRUNC((C1376*D1376),2)</f>
        <v>0.26</v>
      </c>
    </row>
    <row r="1377" customFormat="false" ht="14.4" hidden="false" customHeight="false" outlineLevel="0" collapsed="false">
      <c r="A1377" s="223" t="s">
        <v>520</v>
      </c>
      <c r="B1377" s="0" t="s">
        <v>459</v>
      </c>
      <c r="C1377" s="0" t="n">
        <v>0.00057351</v>
      </c>
      <c r="D1377" s="221" t="n">
        <v>281.79</v>
      </c>
      <c r="E1377" s="221" t="n">
        <f aca="false">TRUNC((C1377*D1377),2)</f>
        <v>0.16</v>
      </c>
    </row>
    <row r="1378" customFormat="false" ht="14.4" hidden="false" customHeight="false" outlineLevel="0" collapsed="false">
      <c r="A1378" s="223" t="s">
        <v>521</v>
      </c>
      <c r="B1378" s="0" t="s">
        <v>459</v>
      </c>
      <c r="C1378" s="0" t="n">
        <v>0.02888695</v>
      </c>
      <c r="D1378" s="221" t="n">
        <v>7.88</v>
      </c>
      <c r="E1378" s="221" t="n">
        <f aca="false">TRUNC((C1378*D1378),2)</f>
        <v>0.22</v>
      </c>
    </row>
    <row r="1379" customFormat="false" ht="14.4" hidden="false" customHeight="false" outlineLevel="0" collapsed="false">
      <c r="A1379" s="223" t="s">
        <v>522</v>
      </c>
      <c r="B1379" s="0" t="s">
        <v>459</v>
      </c>
      <c r="C1379" s="0" t="n">
        <v>0.01599363</v>
      </c>
      <c r="D1379" s="221" t="n">
        <v>10.71</v>
      </c>
      <c r="E1379" s="221" t="n">
        <f aca="false">TRUNC((C1379*D1379),2)</f>
        <v>0.17</v>
      </c>
    </row>
    <row r="1380" customFormat="false" ht="14.4" hidden="false" customHeight="false" outlineLevel="0" collapsed="false">
      <c r="A1380" s="223" t="s">
        <v>523</v>
      </c>
      <c r="B1380" s="0" t="s">
        <v>459</v>
      </c>
      <c r="C1380" s="0" t="n">
        <v>0.01599363</v>
      </c>
      <c r="D1380" s="221" t="n">
        <v>23.75</v>
      </c>
      <c r="E1380" s="221" t="n">
        <f aca="false">TRUNC((C1380*D1380),2)</f>
        <v>0.37</v>
      </c>
    </row>
    <row r="1381" customFormat="false" ht="14.4" hidden="false" customHeight="false" outlineLevel="0" collapsed="false">
      <c r="A1381" s="223" t="s">
        <v>524</v>
      </c>
      <c r="B1381" s="0" t="s">
        <v>525</v>
      </c>
      <c r="C1381" s="0" t="n">
        <v>1.494375</v>
      </c>
      <c r="D1381" s="221" t="n">
        <v>0.67</v>
      </c>
      <c r="E1381" s="221" t="n">
        <f aca="false">TRUNC((C1381*D1381),2)</f>
        <v>1</v>
      </c>
    </row>
    <row r="1382" customFormat="false" ht="14.4" hidden="false" customHeight="false" outlineLevel="0" collapsed="false">
      <c r="A1382" s="223" t="s">
        <v>453</v>
      </c>
      <c r="B1382" s="0" t="s">
        <v>398</v>
      </c>
      <c r="C1382" s="0" t="s">
        <v>398</v>
      </c>
      <c r="D1382" s="221" t="s">
        <v>398</v>
      </c>
      <c r="E1382" s="221" t="n">
        <f aca="false">SUM(E1355:E1381)</f>
        <v>260.33</v>
      </c>
    </row>
    <row r="1383" customFormat="false" ht="14.4" hidden="false" customHeight="false" outlineLevel="0" collapsed="false">
      <c r="A1383" s="0"/>
      <c r="C1383" s="0"/>
      <c r="D1383" s="0"/>
      <c r="E1383" s="0"/>
    </row>
    <row r="1384" customFormat="false" ht="14.4" hidden="false" customHeight="false" outlineLevel="0" collapsed="false">
      <c r="A1384" s="223" t="s">
        <v>466</v>
      </c>
      <c r="B1384" s="0" t="s">
        <v>398</v>
      </c>
      <c r="C1384" s="0" t="s">
        <v>398</v>
      </c>
      <c r="D1384" s="221" t="s">
        <v>398</v>
      </c>
      <c r="E1384" s="221" t="n">
        <f aca="false">E1346+E1352+E1382</f>
        <v>402.05</v>
      </c>
    </row>
    <row r="1385" customFormat="false" ht="14.4" hidden="false" customHeight="false" outlineLevel="0" collapsed="false">
      <c r="A1385" s="0"/>
      <c r="C1385" s="0"/>
      <c r="D1385" s="0"/>
      <c r="E1385" s="0"/>
    </row>
    <row r="1386" customFormat="false" ht="14.4" hidden="false" customHeight="false" outlineLevel="0" collapsed="false">
      <c r="A1386" s="0"/>
      <c r="C1386" s="0"/>
      <c r="D1386" s="0"/>
      <c r="E1386" s="0"/>
    </row>
    <row r="1387" customFormat="false" ht="14.4" hidden="false" customHeight="false" outlineLevel="0" collapsed="false">
      <c r="A1387" s="0"/>
      <c r="C1387" s="0"/>
      <c r="D1387" s="0"/>
      <c r="E1387" s="0"/>
    </row>
    <row r="1388" customFormat="false" ht="14.4" hidden="false" customHeight="false" outlineLevel="0" collapsed="false">
      <c r="A1388" s="223" t="s">
        <v>685</v>
      </c>
      <c r="B1388" s="224" t="s">
        <v>686</v>
      </c>
      <c r="C1388" s="0" t="s">
        <v>687</v>
      </c>
      <c r="D1388" s="0"/>
      <c r="E1388" s="0"/>
    </row>
    <row r="1389" customFormat="false" ht="14.4" hidden="false" customHeight="false" outlineLevel="0" collapsed="false">
      <c r="A1389" s="223" t="s">
        <v>688</v>
      </c>
      <c r="C1389" s="0"/>
      <c r="D1389" s="0"/>
      <c r="E1389" s="0"/>
    </row>
    <row r="1390" customFormat="false" ht="14.4" hidden="false" customHeight="false" outlineLevel="0" collapsed="false">
      <c r="A1390" s="223" t="s">
        <v>488</v>
      </c>
      <c r="C1390" s="0"/>
      <c r="D1390" s="0"/>
      <c r="E1390" s="0"/>
    </row>
    <row r="1391" customFormat="false" ht="14.4" hidden="false" customHeight="false" outlineLevel="0" collapsed="false">
      <c r="A1391" s="0"/>
      <c r="C1391" s="0"/>
      <c r="D1391" s="0"/>
      <c r="E1391" s="0"/>
    </row>
    <row r="1392" customFormat="false" ht="14.4" hidden="false" customHeight="false" outlineLevel="0" collapsed="false">
      <c r="A1392" s="223" t="s">
        <v>489</v>
      </c>
      <c r="B1392" s="0" t="s">
        <v>447</v>
      </c>
      <c r="C1392" s="0" t="s">
        <v>448</v>
      </c>
      <c r="D1392" s="221" t="s">
        <v>449</v>
      </c>
      <c r="E1392" s="221" t="s">
        <v>450</v>
      </c>
    </row>
    <row r="1393" customFormat="false" ht="28.8" hidden="false" customHeight="false" outlineLevel="0" collapsed="false">
      <c r="A1393" s="223" t="s">
        <v>491</v>
      </c>
      <c r="B1393" s="0" t="s">
        <v>459</v>
      </c>
      <c r="C1393" s="0" t="n">
        <v>3.432E-005</v>
      </c>
      <c r="D1393" s="221" t="n">
        <v>580</v>
      </c>
      <c r="E1393" s="221" t="n">
        <f aca="false">TRUNC((C1393*D1393),2)</f>
        <v>0.01</v>
      </c>
    </row>
    <row r="1394" customFormat="false" ht="14.4" hidden="false" customHeight="false" outlineLevel="0" collapsed="false">
      <c r="A1394" s="223" t="s">
        <v>453</v>
      </c>
      <c r="B1394" s="0" t="s">
        <v>398</v>
      </c>
      <c r="C1394" s="0" t="s">
        <v>398</v>
      </c>
      <c r="D1394" s="221" t="s">
        <v>398</v>
      </c>
      <c r="E1394" s="221" t="n">
        <f aca="false">SUM(E1393:E1393)</f>
        <v>0.01</v>
      </c>
    </row>
    <row r="1395" customFormat="false" ht="14.4" hidden="false" customHeight="false" outlineLevel="0" collapsed="false">
      <c r="A1395" s="0"/>
      <c r="C1395" s="0"/>
      <c r="D1395" s="0"/>
      <c r="E1395" s="0"/>
    </row>
    <row r="1396" customFormat="false" ht="14.4" hidden="false" customHeight="false" outlineLevel="0" collapsed="false">
      <c r="A1396" s="223" t="s">
        <v>446</v>
      </c>
      <c r="B1396" s="0" t="s">
        <v>447</v>
      </c>
      <c r="C1396" s="0" t="s">
        <v>448</v>
      </c>
      <c r="D1396" s="221" t="s">
        <v>449</v>
      </c>
      <c r="E1396" s="221" t="s">
        <v>450</v>
      </c>
    </row>
    <row r="1397" customFormat="false" ht="14.4" hidden="false" customHeight="false" outlineLevel="0" collapsed="false">
      <c r="A1397" s="223" t="s">
        <v>689</v>
      </c>
      <c r="B1397" s="0" t="s">
        <v>493</v>
      </c>
      <c r="C1397" s="0" t="n">
        <v>0.0857905</v>
      </c>
      <c r="D1397" s="221" t="n">
        <v>10.56</v>
      </c>
      <c r="E1397" s="221" t="n">
        <f aca="false">TRUNC((C1397*D1397),2)</f>
        <v>0.9</v>
      </c>
    </row>
    <row r="1398" customFormat="false" ht="14.4" hidden="false" customHeight="false" outlineLevel="0" collapsed="false">
      <c r="A1398" s="223" t="s">
        <v>690</v>
      </c>
      <c r="B1398" s="0" t="s">
        <v>493</v>
      </c>
      <c r="C1398" s="0" t="n">
        <v>0.4292162</v>
      </c>
      <c r="D1398" s="221" t="n">
        <v>14.35</v>
      </c>
      <c r="E1398" s="221" t="n">
        <f aca="false">TRUNC((C1398*D1398),2)</f>
        <v>6.15</v>
      </c>
    </row>
    <row r="1399" customFormat="false" ht="14.4" hidden="false" customHeight="false" outlineLevel="0" collapsed="false">
      <c r="A1399" s="223" t="s">
        <v>453</v>
      </c>
      <c r="B1399" s="0" t="s">
        <v>398</v>
      </c>
      <c r="C1399" s="0" t="s">
        <v>398</v>
      </c>
      <c r="D1399" s="221" t="s">
        <v>398</v>
      </c>
      <c r="E1399" s="221" t="n">
        <f aca="false">SUM(E1397:E1398)</f>
        <v>7.05</v>
      </c>
    </row>
    <row r="1400" customFormat="false" ht="14.4" hidden="false" customHeight="false" outlineLevel="0" collapsed="false">
      <c r="A1400" s="0"/>
      <c r="C1400" s="0"/>
      <c r="D1400" s="0"/>
      <c r="E1400" s="0"/>
    </row>
    <row r="1401" customFormat="false" ht="14.4" hidden="false" customHeight="false" outlineLevel="0" collapsed="false">
      <c r="A1401" s="223" t="s">
        <v>454</v>
      </c>
      <c r="B1401" s="0" t="s">
        <v>447</v>
      </c>
      <c r="C1401" s="0" t="s">
        <v>448</v>
      </c>
      <c r="D1401" s="221" t="s">
        <v>449</v>
      </c>
      <c r="E1401" s="221" t="s">
        <v>450</v>
      </c>
    </row>
    <row r="1402" customFormat="false" ht="28.8" hidden="false" customHeight="false" outlineLevel="0" collapsed="false">
      <c r="A1402" s="223" t="s">
        <v>691</v>
      </c>
      <c r="B1402" s="0" t="s">
        <v>501</v>
      </c>
      <c r="C1402" s="0" t="n">
        <v>1.50905433</v>
      </c>
      <c r="D1402" s="221" t="n">
        <v>9.94</v>
      </c>
      <c r="E1402" s="221" t="n">
        <f aca="false">TRUNC((C1402*D1402),2)</f>
        <v>15</v>
      </c>
    </row>
    <row r="1403" customFormat="false" ht="14.4" hidden="false" customHeight="false" outlineLevel="0" collapsed="false">
      <c r="A1403" s="223" t="s">
        <v>498</v>
      </c>
      <c r="B1403" s="0" t="s">
        <v>459</v>
      </c>
      <c r="C1403" s="0" t="n">
        <v>0.00406472</v>
      </c>
      <c r="D1403" s="221" t="n">
        <v>9.79</v>
      </c>
      <c r="E1403" s="221" t="n">
        <f aca="false">TRUNC((C1403*D1403),2)</f>
        <v>0.03</v>
      </c>
    </row>
    <row r="1404" customFormat="false" ht="14.4" hidden="false" customHeight="false" outlineLevel="0" collapsed="false">
      <c r="A1404" s="223" t="s">
        <v>455</v>
      </c>
      <c r="B1404" s="0" t="s">
        <v>456</v>
      </c>
      <c r="C1404" s="0" t="n">
        <v>0.00081171</v>
      </c>
      <c r="D1404" s="221" t="n">
        <v>47.76</v>
      </c>
      <c r="E1404" s="221" t="n">
        <f aca="false">TRUNC((C1404*D1404),2)</f>
        <v>0.03</v>
      </c>
    </row>
    <row r="1405" customFormat="false" ht="14.4" hidden="false" customHeight="false" outlineLevel="0" collapsed="false">
      <c r="A1405" s="223" t="s">
        <v>499</v>
      </c>
      <c r="B1405" s="0" t="s">
        <v>459</v>
      </c>
      <c r="C1405" s="0" t="n">
        <v>0.00033695</v>
      </c>
      <c r="D1405" s="221" t="n">
        <v>109.4</v>
      </c>
      <c r="E1405" s="221" t="n">
        <f aca="false">TRUNC((C1405*D1405),2)</f>
        <v>0.03</v>
      </c>
    </row>
    <row r="1406" customFormat="false" ht="14.4" hidden="false" customHeight="false" outlineLevel="0" collapsed="false">
      <c r="A1406" s="223" t="s">
        <v>502</v>
      </c>
      <c r="B1406" s="0" t="s">
        <v>459</v>
      </c>
      <c r="C1406" s="0" t="n">
        <v>0.00459803</v>
      </c>
      <c r="D1406" s="221" t="n">
        <v>6.04</v>
      </c>
      <c r="E1406" s="221" t="n">
        <f aca="false">TRUNC((C1406*D1406),2)</f>
        <v>0.02</v>
      </c>
    </row>
    <row r="1407" customFormat="false" ht="14.4" hidden="false" customHeight="false" outlineLevel="0" collapsed="false">
      <c r="A1407" s="223" t="s">
        <v>457</v>
      </c>
      <c r="B1407" s="0" t="s">
        <v>456</v>
      </c>
      <c r="C1407" s="0" t="n">
        <v>0.00696344</v>
      </c>
      <c r="D1407" s="221" t="n">
        <v>8.95</v>
      </c>
      <c r="E1407" s="221" t="n">
        <f aca="false">TRUNC((C1407*D1407),2)</f>
        <v>0.06</v>
      </c>
    </row>
    <row r="1408" customFormat="false" ht="14.4" hidden="false" customHeight="false" outlineLevel="0" collapsed="false">
      <c r="A1408" s="223" t="s">
        <v>510</v>
      </c>
      <c r="B1408" s="0" t="s">
        <v>511</v>
      </c>
      <c r="C1408" s="0" t="n">
        <v>0.00076633</v>
      </c>
      <c r="D1408" s="221" t="n">
        <v>14.25</v>
      </c>
      <c r="E1408" s="221" t="n">
        <f aca="false">TRUNC((C1408*D1408),2)</f>
        <v>0.01</v>
      </c>
    </row>
    <row r="1409" customFormat="false" ht="14.4" hidden="false" customHeight="false" outlineLevel="0" collapsed="false">
      <c r="A1409" s="223" t="s">
        <v>512</v>
      </c>
      <c r="B1409" s="0" t="s">
        <v>493</v>
      </c>
      <c r="C1409" s="0" t="n">
        <v>0.507</v>
      </c>
      <c r="D1409" s="221" t="n">
        <v>1.87</v>
      </c>
      <c r="E1409" s="221" t="n">
        <f aca="false">TRUNC((C1409*D1409),2)</f>
        <v>0.94</v>
      </c>
    </row>
    <row r="1410" customFormat="false" ht="14.4" hidden="false" customHeight="false" outlineLevel="0" collapsed="false">
      <c r="A1410" s="223" t="s">
        <v>513</v>
      </c>
      <c r="B1410" s="0" t="s">
        <v>493</v>
      </c>
      <c r="C1410" s="0" t="n">
        <v>0.507</v>
      </c>
      <c r="D1410" s="221" t="n">
        <v>0.71</v>
      </c>
      <c r="E1410" s="221" t="n">
        <f aca="false">TRUNC((C1410*D1410),2)</f>
        <v>0.35</v>
      </c>
    </row>
    <row r="1411" customFormat="false" ht="14.4" hidden="false" customHeight="false" outlineLevel="0" collapsed="false">
      <c r="A1411" s="223" t="s">
        <v>514</v>
      </c>
      <c r="B1411" s="0" t="s">
        <v>493</v>
      </c>
      <c r="C1411" s="0" t="n">
        <v>0.507</v>
      </c>
      <c r="D1411" s="221" t="n">
        <v>0.34</v>
      </c>
      <c r="E1411" s="221" t="n">
        <f aca="false">TRUNC((C1411*D1411),2)</f>
        <v>0.17</v>
      </c>
    </row>
    <row r="1412" customFormat="false" ht="14.4" hidden="false" customHeight="false" outlineLevel="0" collapsed="false">
      <c r="A1412" s="223" t="s">
        <v>515</v>
      </c>
      <c r="B1412" s="0" t="s">
        <v>493</v>
      </c>
      <c r="C1412" s="0" t="n">
        <v>0.507</v>
      </c>
      <c r="D1412" s="221" t="n">
        <v>0.05</v>
      </c>
      <c r="E1412" s="221" t="n">
        <f aca="false">TRUNC((C1412*D1412),2)</f>
        <v>0.02</v>
      </c>
    </row>
    <row r="1413" customFormat="false" ht="14.4" hidden="false" customHeight="false" outlineLevel="0" collapsed="false">
      <c r="A1413" s="223" t="s">
        <v>458</v>
      </c>
      <c r="B1413" s="0" t="s">
        <v>459</v>
      </c>
      <c r="C1413" s="0" t="n">
        <v>0.00134168</v>
      </c>
      <c r="D1413" s="221" t="n">
        <v>29.55</v>
      </c>
      <c r="E1413" s="221" t="n">
        <f aca="false">TRUNC((C1413*D1413),2)</f>
        <v>0.03</v>
      </c>
    </row>
    <row r="1414" customFormat="false" ht="14.4" hidden="false" customHeight="false" outlineLevel="0" collapsed="false">
      <c r="A1414" s="223" t="s">
        <v>460</v>
      </c>
      <c r="B1414" s="0" t="s">
        <v>459</v>
      </c>
      <c r="C1414" s="0" t="n">
        <v>0.00062884</v>
      </c>
      <c r="D1414" s="221" t="n">
        <v>169.15</v>
      </c>
      <c r="E1414" s="221" t="n">
        <f aca="false">TRUNC((C1414*D1414),2)</f>
        <v>0.1</v>
      </c>
    </row>
    <row r="1415" customFormat="false" ht="14.4" hidden="false" customHeight="false" outlineLevel="0" collapsed="false">
      <c r="A1415" s="223" t="s">
        <v>461</v>
      </c>
      <c r="B1415" s="0" t="s">
        <v>459</v>
      </c>
      <c r="C1415" s="0" t="n">
        <v>0.05652401</v>
      </c>
      <c r="D1415" s="221" t="n">
        <v>1.11</v>
      </c>
      <c r="E1415" s="221" t="n">
        <f aca="false">TRUNC((C1415*D1415),2)</f>
        <v>0.06</v>
      </c>
    </row>
    <row r="1416" customFormat="false" ht="28.8" hidden="false" customHeight="false" outlineLevel="0" collapsed="false">
      <c r="A1416" s="223" t="s">
        <v>462</v>
      </c>
      <c r="B1416" s="0" t="s">
        <v>459</v>
      </c>
      <c r="C1416" s="0" t="n">
        <v>0.00054503</v>
      </c>
      <c r="D1416" s="221" t="n">
        <v>133.08</v>
      </c>
      <c r="E1416" s="221" t="n">
        <f aca="false">TRUNC((C1416*D1416),2)</f>
        <v>0.07</v>
      </c>
    </row>
    <row r="1417" customFormat="false" ht="28.8" hidden="false" customHeight="false" outlineLevel="0" collapsed="false">
      <c r="A1417" s="223" t="s">
        <v>463</v>
      </c>
      <c r="B1417" s="0" t="s">
        <v>459</v>
      </c>
      <c r="C1417" s="0" t="n">
        <v>0.00036504</v>
      </c>
      <c r="D1417" s="221" t="n">
        <v>116.91</v>
      </c>
      <c r="E1417" s="221" t="n">
        <f aca="false">TRUNC((C1417*D1417),2)</f>
        <v>0.04</v>
      </c>
    </row>
    <row r="1418" customFormat="false" ht="28.8" hidden="false" customHeight="false" outlineLevel="0" collapsed="false">
      <c r="A1418" s="223" t="s">
        <v>516</v>
      </c>
      <c r="B1418" s="0" t="s">
        <v>459</v>
      </c>
      <c r="C1418" s="0" t="n">
        <v>2.236E-005</v>
      </c>
      <c r="D1418" s="221" t="n">
        <v>597.97</v>
      </c>
      <c r="E1418" s="221" t="n">
        <f aca="false">TRUNC((C1418*D1418),2)</f>
        <v>0.01</v>
      </c>
    </row>
    <row r="1419" customFormat="false" ht="14.4" hidden="false" customHeight="false" outlineLevel="0" collapsed="false">
      <c r="A1419" s="223" t="s">
        <v>517</v>
      </c>
      <c r="B1419" s="0" t="s">
        <v>459</v>
      </c>
      <c r="C1419" s="0" t="n">
        <v>0.0001373</v>
      </c>
      <c r="D1419" s="221" t="n">
        <v>135.18</v>
      </c>
      <c r="E1419" s="221" t="n">
        <f aca="false">TRUNC((C1419*D1419),2)</f>
        <v>0.01</v>
      </c>
    </row>
    <row r="1420" customFormat="false" ht="14.4" hidden="false" customHeight="false" outlineLevel="0" collapsed="false">
      <c r="A1420" s="223" t="s">
        <v>518</v>
      </c>
      <c r="B1420" s="0" t="s">
        <v>459</v>
      </c>
      <c r="C1420" s="0" t="n">
        <v>0.00010429</v>
      </c>
      <c r="D1420" s="221" t="n">
        <v>203.68</v>
      </c>
      <c r="E1420" s="221" t="n">
        <f aca="false">TRUNC((C1420*D1420),2)</f>
        <v>0.02</v>
      </c>
    </row>
    <row r="1421" customFormat="false" ht="14.4" hidden="false" customHeight="false" outlineLevel="0" collapsed="false">
      <c r="A1421" s="223" t="s">
        <v>519</v>
      </c>
      <c r="B1421" s="0" t="s">
        <v>459</v>
      </c>
      <c r="C1421" s="0" t="n">
        <v>2.236E-005</v>
      </c>
      <c r="D1421" s="221" t="n">
        <v>576.84</v>
      </c>
      <c r="E1421" s="221" t="n">
        <f aca="false">TRUNC((C1421*D1421),2)</f>
        <v>0.01</v>
      </c>
    </row>
    <row r="1422" customFormat="false" ht="14.4" hidden="false" customHeight="false" outlineLevel="0" collapsed="false">
      <c r="A1422" s="223" t="s">
        <v>520</v>
      </c>
      <c r="B1422" s="0" t="s">
        <v>459</v>
      </c>
      <c r="C1422" s="0" t="n">
        <v>2.748E-005</v>
      </c>
      <c r="D1422" s="221" t="n">
        <v>281.79</v>
      </c>
      <c r="E1422" s="221" t="n">
        <f aca="false">TRUNC((C1422*D1422),2)</f>
        <v>0</v>
      </c>
    </row>
    <row r="1423" customFormat="false" ht="14.4" hidden="false" customHeight="false" outlineLevel="0" collapsed="false">
      <c r="A1423" s="223" t="s">
        <v>521</v>
      </c>
      <c r="B1423" s="0" t="s">
        <v>459</v>
      </c>
      <c r="C1423" s="0" t="n">
        <v>0.00138411</v>
      </c>
      <c r="D1423" s="221" t="n">
        <v>7.88</v>
      </c>
      <c r="E1423" s="221" t="n">
        <f aca="false">TRUNC((C1423*D1423),2)</f>
        <v>0.01</v>
      </c>
    </row>
    <row r="1424" customFormat="false" ht="14.4" hidden="false" customHeight="false" outlineLevel="0" collapsed="false">
      <c r="A1424" s="223" t="s">
        <v>522</v>
      </c>
      <c r="B1424" s="0" t="s">
        <v>459</v>
      </c>
      <c r="C1424" s="0" t="n">
        <v>0.00076633</v>
      </c>
      <c r="D1424" s="221" t="n">
        <v>10.71</v>
      </c>
      <c r="E1424" s="221" t="n">
        <f aca="false">TRUNC((C1424*D1424),2)</f>
        <v>0</v>
      </c>
    </row>
    <row r="1425" customFormat="false" ht="14.4" hidden="false" customHeight="false" outlineLevel="0" collapsed="false">
      <c r="A1425" s="223" t="s">
        <v>523</v>
      </c>
      <c r="B1425" s="0" t="s">
        <v>459</v>
      </c>
      <c r="C1425" s="0" t="n">
        <v>0.00076633</v>
      </c>
      <c r="D1425" s="221" t="n">
        <v>23.75</v>
      </c>
      <c r="E1425" s="221" t="n">
        <f aca="false">TRUNC((C1425*D1425),2)</f>
        <v>0.01</v>
      </c>
    </row>
    <row r="1426" customFormat="false" ht="14.4" hidden="false" customHeight="false" outlineLevel="0" collapsed="false">
      <c r="A1426" s="223" t="s">
        <v>453</v>
      </c>
      <c r="B1426" s="0" t="s">
        <v>398</v>
      </c>
      <c r="C1426" s="0" t="s">
        <v>398</v>
      </c>
      <c r="D1426" s="221" t="s">
        <v>398</v>
      </c>
      <c r="E1426" s="221" t="n">
        <f aca="false">SUM(E1402:E1425)</f>
        <v>17.03</v>
      </c>
    </row>
    <row r="1427" customFormat="false" ht="14.4" hidden="false" customHeight="false" outlineLevel="0" collapsed="false">
      <c r="A1427" s="0"/>
      <c r="C1427" s="0"/>
      <c r="D1427" s="0"/>
      <c r="E1427" s="0"/>
    </row>
    <row r="1428" customFormat="false" ht="14.4" hidden="false" customHeight="false" outlineLevel="0" collapsed="false">
      <c r="A1428" s="223" t="s">
        <v>466</v>
      </c>
      <c r="B1428" s="0" t="s">
        <v>398</v>
      </c>
      <c r="C1428" s="0" t="s">
        <v>398</v>
      </c>
      <c r="D1428" s="221" t="s">
        <v>398</v>
      </c>
      <c r="E1428" s="221" t="n">
        <f aca="false">E1394+E1399+E1426</f>
        <v>24.09</v>
      </c>
    </row>
    <row r="1429" customFormat="false" ht="14.4" hidden="false" customHeight="false" outlineLevel="0" collapsed="false">
      <c r="A1429" s="0"/>
      <c r="C1429" s="0"/>
      <c r="D1429" s="0"/>
      <c r="E1429" s="0"/>
    </row>
    <row r="1430" customFormat="false" ht="14.4" hidden="false" customHeight="false" outlineLevel="0" collapsed="false">
      <c r="A1430" s="0"/>
      <c r="C1430" s="0"/>
      <c r="D1430" s="0"/>
      <c r="E1430" s="0"/>
    </row>
    <row r="1431" customFormat="false" ht="14.4" hidden="false" customHeight="false" outlineLevel="0" collapsed="false">
      <c r="A1431" s="0"/>
      <c r="C1431" s="0"/>
      <c r="D1431" s="0"/>
      <c r="E1431" s="0"/>
    </row>
    <row r="1432" customFormat="false" ht="14.4" hidden="false" customHeight="false" outlineLevel="0" collapsed="false">
      <c r="A1432" s="223" t="s">
        <v>692</v>
      </c>
      <c r="B1432" s="224" t="s">
        <v>693</v>
      </c>
      <c r="C1432" s="0" t="s">
        <v>694</v>
      </c>
      <c r="D1432" s="0"/>
      <c r="E1432" s="0"/>
    </row>
    <row r="1433" customFormat="false" ht="14.4" hidden="false" customHeight="false" outlineLevel="0" collapsed="false">
      <c r="A1433" s="223" t="s">
        <v>695</v>
      </c>
      <c r="C1433" s="0"/>
      <c r="D1433" s="0"/>
      <c r="E1433" s="0"/>
    </row>
    <row r="1434" customFormat="false" ht="14.4" hidden="false" customHeight="false" outlineLevel="0" collapsed="false">
      <c r="A1434" s="223" t="s">
        <v>675</v>
      </c>
      <c r="C1434" s="0"/>
      <c r="D1434" s="0"/>
      <c r="E1434" s="0"/>
    </row>
    <row r="1435" customFormat="false" ht="14.4" hidden="false" customHeight="false" outlineLevel="0" collapsed="false">
      <c r="A1435" s="0"/>
      <c r="C1435" s="0"/>
      <c r="D1435" s="0"/>
      <c r="E1435" s="0"/>
    </row>
    <row r="1436" customFormat="false" ht="14.4" hidden="false" customHeight="false" outlineLevel="0" collapsed="false">
      <c r="A1436" s="223" t="s">
        <v>489</v>
      </c>
      <c r="B1436" s="0" t="s">
        <v>447</v>
      </c>
      <c r="C1436" s="0" t="s">
        <v>448</v>
      </c>
      <c r="D1436" s="221" t="s">
        <v>449</v>
      </c>
      <c r="E1436" s="221" t="s">
        <v>450</v>
      </c>
    </row>
    <row r="1437" customFormat="false" ht="28.8" hidden="false" customHeight="false" outlineLevel="0" collapsed="false">
      <c r="A1437" s="223" t="s">
        <v>491</v>
      </c>
      <c r="B1437" s="0" t="s">
        <v>459</v>
      </c>
      <c r="C1437" s="0" t="n">
        <v>2.341E-005</v>
      </c>
      <c r="D1437" s="221" t="n">
        <v>580</v>
      </c>
      <c r="E1437" s="221" t="n">
        <f aca="false">TRUNC((C1437*D1437),2)</f>
        <v>0.01</v>
      </c>
    </row>
    <row r="1438" customFormat="false" ht="14.4" hidden="false" customHeight="false" outlineLevel="0" collapsed="false">
      <c r="A1438" s="223" t="s">
        <v>453</v>
      </c>
      <c r="B1438" s="0" t="s">
        <v>398</v>
      </c>
      <c r="C1438" s="0" t="s">
        <v>398</v>
      </c>
      <c r="D1438" s="221" t="s">
        <v>398</v>
      </c>
      <c r="E1438" s="221" t="n">
        <f aca="false">SUM(E1437:E1437)</f>
        <v>0.01</v>
      </c>
    </row>
    <row r="1439" customFormat="false" ht="14.4" hidden="false" customHeight="false" outlineLevel="0" collapsed="false">
      <c r="A1439" s="0"/>
      <c r="C1439" s="0"/>
      <c r="D1439" s="0"/>
      <c r="E1439" s="0"/>
    </row>
    <row r="1440" customFormat="false" ht="14.4" hidden="false" customHeight="false" outlineLevel="0" collapsed="false">
      <c r="A1440" s="223" t="s">
        <v>446</v>
      </c>
      <c r="B1440" s="0" t="s">
        <v>447</v>
      </c>
      <c r="C1440" s="0" t="s">
        <v>448</v>
      </c>
      <c r="D1440" s="221" t="s">
        <v>449</v>
      </c>
      <c r="E1440" s="221" t="s">
        <v>450</v>
      </c>
    </row>
    <row r="1441" customFormat="false" ht="14.4" hidden="false" customHeight="false" outlineLevel="0" collapsed="false">
      <c r="A1441" s="223" t="s">
        <v>676</v>
      </c>
      <c r="B1441" s="0" t="s">
        <v>493</v>
      </c>
      <c r="C1441" s="0" t="n">
        <v>0.07499099</v>
      </c>
      <c r="D1441" s="221" t="n">
        <v>9.26</v>
      </c>
      <c r="E1441" s="221" t="n">
        <f aca="false">TRUNC((C1441*D1441),2)</f>
        <v>0.69</v>
      </c>
    </row>
    <row r="1442" customFormat="false" ht="14.4" hidden="false" customHeight="false" outlineLevel="0" collapsed="false">
      <c r="A1442" s="223" t="s">
        <v>677</v>
      </c>
      <c r="B1442" s="0" t="s">
        <v>493</v>
      </c>
      <c r="C1442" s="0" t="n">
        <v>0.27392402</v>
      </c>
      <c r="D1442" s="221" t="n">
        <v>13.3</v>
      </c>
      <c r="E1442" s="221" t="n">
        <f aca="false">TRUNC((C1442*D1442),2)</f>
        <v>3.64</v>
      </c>
    </row>
    <row r="1443" customFormat="false" ht="14.4" hidden="false" customHeight="false" outlineLevel="0" collapsed="false">
      <c r="A1443" s="223" t="s">
        <v>453</v>
      </c>
      <c r="B1443" s="0" t="s">
        <v>398</v>
      </c>
      <c r="C1443" s="0" t="s">
        <v>398</v>
      </c>
      <c r="D1443" s="221" t="s">
        <v>398</v>
      </c>
      <c r="E1443" s="221" t="n">
        <f aca="false">SUM(E1441:E1442)</f>
        <v>4.33</v>
      </c>
    </row>
    <row r="1444" customFormat="false" ht="14.4" hidden="false" customHeight="false" outlineLevel="0" collapsed="false">
      <c r="A1444" s="0"/>
      <c r="C1444" s="0"/>
      <c r="D1444" s="0"/>
      <c r="E1444" s="0"/>
    </row>
    <row r="1445" customFormat="false" ht="14.4" hidden="false" customHeight="false" outlineLevel="0" collapsed="false">
      <c r="A1445" s="223" t="s">
        <v>454</v>
      </c>
      <c r="B1445" s="0" t="s">
        <v>447</v>
      </c>
      <c r="C1445" s="0" t="s">
        <v>448</v>
      </c>
      <c r="D1445" s="221" t="s">
        <v>449</v>
      </c>
      <c r="E1445" s="221" t="s">
        <v>450</v>
      </c>
    </row>
    <row r="1446" customFormat="false" ht="14.4" hidden="false" customHeight="false" outlineLevel="0" collapsed="false">
      <c r="A1446" s="223" t="s">
        <v>696</v>
      </c>
      <c r="B1446" s="0" t="s">
        <v>501</v>
      </c>
      <c r="C1446" s="0" t="n">
        <v>1.07</v>
      </c>
      <c r="D1446" s="221" t="n">
        <v>3.77</v>
      </c>
      <c r="E1446" s="221" t="n">
        <f aca="false">TRUNC((C1446*D1446),2)</f>
        <v>4.03</v>
      </c>
    </row>
    <row r="1447" customFormat="false" ht="14.4" hidden="false" customHeight="false" outlineLevel="0" collapsed="false">
      <c r="A1447" s="223" t="s">
        <v>623</v>
      </c>
      <c r="B1447" s="0" t="s">
        <v>501</v>
      </c>
      <c r="C1447" s="0" t="n">
        <v>0.025</v>
      </c>
      <c r="D1447" s="221" t="n">
        <v>8.08</v>
      </c>
      <c r="E1447" s="221" t="n">
        <f aca="false">TRUNC((C1447*D1447),2)</f>
        <v>0.2</v>
      </c>
    </row>
    <row r="1448" customFormat="false" ht="14.4" hidden="false" customHeight="false" outlineLevel="0" collapsed="false">
      <c r="A1448" s="223" t="s">
        <v>498</v>
      </c>
      <c r="B1448" s="0" t="s">
        <v>459</v>
      </c>
      <c r="C1448" s="0" t="n">
        <v>0.00277155</v>
      </c>
      <c r="D1448" s="221" t="n">
        <v>9.79</v>
      </c>
      <c r="E1448" s="221" t="n">
        <f aca="false">TRUNC((C1448*D1448),2)</f>
        <v>0.02</v>
      </c>
    </row>
    <row r="1449" customFormat="false" ht="14.4" hidden="false" customHeight="false" outlineLevel="0" collapsed="false">
      <c r="A1449" s="223" t="s">
        <v>455</v>
      </c>
      <c r="B1449" s="0" t="s">
        <v>456</v>
      </c>
      <c r="C1449" s="0" t="n">
        <v>0.00055346</v>
      </c>
      <c r="D1449" s="221" t="n">
        <v>47.76</v>
      </c>
      <c r="E1449" s="221" t="n">
        <f aca="false">TRUNC((C1449*D1449),2)</f>
        <v>0.02</v>
      </c>
    </row>
    <row r="1450" customFormat="false" ht="14.4" hidden="false" customHeight="false" outlineLevel="0" collapsed="false">
      <c r="A1450" s="223" t="s">
        <v>499</v>
      </c>
      <c r="B1450" s="0" t="s">
        <v>459</v>
      </c>
      <c r="C1450" s="0" t="n">
        <v>0.00022975</v>
      </c>
      <c r="D1450" s="221" t="n">
        <v>109.4</v>
      </c>
      <c r="E1450" s="221" t="n">
        <f aca="false">TRUNC((C1450*D1450),2)</f>
        <v>0.02</v>
      </c>
    </row>
    <row r="1451" customFormat="false" ht="14.4" hidden="false" customHeight="false" outlineLevel="0" collapsed="false">
      <c r="A1451" s="223" t="s">
        <v>502</v>
      </c>
      <c r="B1451" s="0" t="s">
        <v>459</v>
      </c>
      <c r="C1451" s="0" t="n">
        <v>0.00313519</v>
      </c>
      <c r="D1451" s="221" t="n">
        <v>6.04</v>
      </c>
      <c r="E1451" s="221" t="n">
        <f aca="false">TRUNC((C1451*D1451),2)</f>
        <v>0.01</v>
      </c>
    </row>
    <row r="1452" customFormat="false" ht="14.4" hidden="false" customHeight="false" outlineLevel="0" collapsed="false">
      <c r="A1452" s="223" t="s">
        <v>457</v>
      </c>
      <c r="B1452" s="0" t="s">
        <v>456</v>
      </c>
      <c r="C1452" s="0" t="n">
        <v>0.00474805</v>
      </c>
      <c r="D1452" s="221" t="n">
        <v>8.95</v>
      </c>
      <c r="E1452" s="221" t="n">
        <f aca="false">TRUNC((C1452*D1452),2)</f>
        <v>0.04</v>
      </c>
    </row>
    <row r="1453" customFormat="false" ht="14.4" hidden="false" customHeight="false" outlineLevel="0" collapsed="false">
      <c r="A1453" s="223" t="s">
        <v>510</v>
      </c>
      <c r="B1453" s="0" t="s">
        <v>511</v>
      </c>
      <c r="C1453" s="0" t="n">
        <v>0.00052252</v>
      </c>
      <c r="D1453" s="221" t="n">
        <v>14.25</v>
      </c>
      <c r="E1453" s="221" t="n">
        <f aca="false">TRUNC((C1453*D1453),2)</f>
        <v>0</v>
      </c>
    </row>
    <row r="1454" customFormat="false" ht="14.4" hidden="false" customHeight="false" outlineLevel="0" collapsed="false">
      <c r="A1454" s="223" t="s">
        <v>512</v>
      </c>
      <c r="B1454" s="0" t="s">
        <v>493</v>
      </c>
      <c r="C1454" s="0" t="n">
        <v>0.3457</v>
      </c>
      <c r="D1454" s="221" t="n">
        <v>1.87</v>
      </c>
      <c r="E1454" s="221" t="n">
        <f aca="false">TRUNC((C1454*D1454),2)</f>
        <v>0.64</v>
      </c>
    </row>
    <row r="1455" customFormat="false" ht="14.4" hidden="false" customHeight="false" outlineLevel="0" collapsed="false">
      <c r="A1455" s="223" t="s">
        <v>513</v>
      </c>
      <c r="B1455" s="0" t="s">
        <v>493</v>
      </c>
      <c r="C1455" s="0" t="n">
        <v>0.3457</v>
      </c>
      <c r="D1455" s="221" t="n">
        <v>0.71</v>
      </c>
      <c r="E1455" s="221" t="n">
        <f aca="false">TRUNC((C1455*D1455),2)</f>
        <v>0.24</v>
      </c>
    </row>
    <row r="1456" customFormat="false" ht="14.4" hidden="false" customHeight="false" outlineLevel="0" collapsed="false">
      <c r="A1456" s="223" t="s">
        <v>514</v>
      </c>
      <c r="B1456" s="0" t="s">
        <v>493</v>
      </c>
      <c r="C1456" s="0" t="n">
        <v>0.3457</v>
      </c>
      <c r="D1456" s="221" t="n">
        <v>0.34</v>
      </c>
      <c r="E1456" s="221" t="n">
        <f aca="false">TRUNC((C1456*D1456),2)</f>
        <v>0.11</v>
      </c>
    </row>
    <row r="1457" customFormat="false" ht="14.4" hidden="false" customHeight="false" outlineLevel="0" collapsed="false">
      <c r="A1457" s="223" t="s">
        <v>515</v>
      </c>
      <c r="B1457" s="0" t="s">
        <v>493</v>
      </c>
      <c r="C1457" s="0" t="n">
        <v>0.3457</v>
      </c>
      <c r="D1457" s="221" t="n">
        <v>0.05</v>
      </c>
      <c r="E1457" s="221" t="n">
        <f aca="false">TRUNC((C1457*D1457),2)</f>
        <v>0.01</v>
      </c>
    </row>
    <row r="1458" customFormat="false" ht="14.4" hidden="false" customHeight="false" outlineLevel="0" collapsed="false">
      <c r="A1458" s="223" t="s">
        <v>458</v>
      </c>
      <c r="B1458" s="0" t="s">
        <v>459</v>
      </c>
      <c r="C1458" s="0" t="n">
        <v>0.00091483</v>
      </c>
      <c r="D1458" s="221" t="n">
        <v>29.55</v>
      </c>
      <c r="E1458" s="221" t="n">
        <f aca="false">TRUNC((C1458*D1458),2)</f>
        <v>0.02</v>
      </c>
    </row>
    <row r="1459" customFormat="false" ht="14.4" hidden="false" customHeight="false" outlineLevel="0" collapsed="false">
      <c r="A1459" s="223" t="s">
        <v>460</v>
      </c>
      <c r="B1459" s="0" t="s">
        <v>459</v>
      </c>
      <c r="C1459" s="0" t="n">
        <v>0.00042878</v>
      </c>
      <c r="D1459" s="221" t="n">
        <v>169.15</v>
      </c>
      <c r="E1459" s="221" t="n">
        <f aca="false">TRUNC((C1459*D1459),2)</f>
        <v>0.07</v>
      </c>
    </row>
    <row r="1460" customFormat="false" ht="14.4" hidden="false" customHeight="false" outlineLevel="0" collapsed="false">
      <c r="A1460" s="223" t="s">
        <v>461</v>
      </c>
      <c r="B1460" s="0" t="s">
        <v>459</v>
      </c>
      <c r="C1460" s="0" t="n">
        <v>0.03854113</v>
      </c>
      <c r="D1460" s="221" t="n">
        <v>1.11</v>
      </c>
      <c r="E1460" s="221" t="n">
        <f aca="false">TRUNC((C1460*D1460),2)</f>
        <v>0.04</v>
      </c>
    </row>
    <row r="1461" customFormat="false" ht="28.8" hidden="false" customHeight="false" outlineLevel="0" collapsed="false">
      <c r="A1461" s="223" t="s">
        <v>462</v>
      </c>
      <c r="B1461" s="0" t="s">
        <v>459</v>
      </c>
      <c r="C1461" s="0" t="n">
        <v>0.00037163</v>
      </c>
      <c r="D1461" s="221" t="n">
        <v>133.08</v>
      </c>
      <c r="E1461" s="221" t="n">
        <f aca="false">TRUNC((C1461*D1461),2)</f>
        <v>0.04</v>
      </c>
    </row>
    <row r="1462" customFormat="false" ht="28.8" hidden="false" customHeight="false" outlineLevel="0" collapsed="false">
      <c r="A1462" s="223" t="s">
        <v>463</v>
      </c>
      <c r="B1462" s="0" t="s">
        <v>459</v>
      </c>
      <c r="C1462" s="0" t="n">
        <v>0.00024891</v>
      </c>
      <c r="D1462" s="221" t="n">
        <v>116.91</v>
      </c>
      <c r="E1462" s="221" t="n">
        <f aca="false">TRUNC((C1462*D1462),2)</f>
        <v>0.02</v>
      </c>
    </row>
    <row r="1463" customFormat="false" ht="28.8" hidden="false" customHeight="false" outlineLevel="0" collapsed="false">
      <c r="A1463" s="223" t="s">
        <v>516</v>
      </c>
      <c r="B1463" s="0" t="s">
        <v>459</v>
      </c>
      <c r="C1463" s="0" t="n">
        <v>1.525E-005</v>
      </c>
      <c r="D1463" s="221" t="n">
        <v>597.97</v>
      </c>
      <c r="E1463" s="221" t="n">
        <f aca="false">TRUNC((C1463*D1463),2)</f>
        <v>0</v>
      </c>
    </row>
    <row r="1464" customFormat="false" ht="14.4" hidden="false" customHeight="false" outlineLevel="0" collapsed="false">
      <c r="A1464" s="223" t="s">
        <v>517</v>
      </c>
      <c r="B1464" s="0" t="s">
        <v>459</v>
      </c>
      <c r="C1464" s="0" t="n">
        <v>9.361E-005</v>
      </c>
      <c r="D1464" s="221" t="n">
        <v>135.18</v>
      </c>
      <c r="E1464" s="221" t="n">
        <f aca="false">TRUNC((C1464*D1464),2)</f>
        <v>0.01</v>
      </c>
    </row>
    <row r="1465" customFormat="false" ht="14.4" hidden="false" customHeight="false" outlineLevel="0" collapsed="false">
      <c r="A1465" s="223" t="s">
        <v>518</v>
      </c>
      <c r="B1465" s="0" t="s">
        <v>459</v>
      </c>
      <c r="C1465" s="0" t="n">
        <v>7.111E-005</v>
      </c>
      <c r="D1465" s="221" t="n">
        <v>203.68</v>
      </c>
      <c r="E1465" s="221" t="n">
        <f aca="false">TRUNC((C1465*D1465),2)</f>
        <v>0.01</v>
      </c>
    </row>
    <row r="1466" customFormat="false" ht="14.4" hidden="false" customHeight="false" outlineLevel="0" collapsed="false">
      <c r="A1466" s="223" t="s">
        <v>519</v>
      </c>
      <c r="B1466" s="0" t="s">
        <v>459</v>
      </c>
      <c r="C1466" s="0" t="n">
        <v>1.525E-005</v>
      </c>
      <c r="D1466" s="221" t="n">
        <v>576.84</v>
      </c>
      <c r="E1466" s="221" t="n">
        <f aca="false">TRUNC((C1466*D1466),2)</f>
        <v>0</v>
      </c>
    </row>
    <row r="1467" customFormat="false" ht="14.4" hidden="false" customHeight="false" outlineLevel="0" collapsed="false">
      <c r="A1467" s="223" t="s">
        <v>520</v>
      </c>
      <c r="B1467" s="0" t="s">
        <v>459</v>
      </c>
      <c r="C1467" s="0" t="n">
        <v>1.874E-005</v>
      </c>
      <c r="D1467" s="221" t="n">
        <v>281.79</v>
      </c>
      <c r="E1467" s="221" t="n">
        <f aca="false">TRUNC((C1467*D1467),2)</f>
        <v>0</v>
      </c>
    </row>
    <row r="1468" customFormat="false" ht="14.4" hidden="false" customHeight="false" outlineLevel="0" collapsed="false">
      <c r="A1468" s="223" t="s">
        <v>521</v>
      </c>
      <c r="B1468" s="0" t="s">
        <v>459</v>
      </c>
      <c r="C1468" s="0" t="n">
        <v>0.00094377</v>
      </c>
      <c r="D1468" s="221" t="n">
        <v>7.88</v>
      </c>
      <c r="E1468" s="221" t="n">
        <f aca="false">TRUNC((C1468*D1468),2)</f>
        <v>0</v>
      </c>
    </row>
    <row r="1469" customFormat="false" ht="14.4" hidden="false" customHeight="false" outlineLevel="0" collapsed="false">
      <c r="A1469" s="223" t="s">
        <v>522</v>
      </c>
      <c r="B1469" s="0" t="s">
        <v>459</v>
      </c>
      <c r="C1469" s="0" t="n">
        <v>0.00052252</v>
      </c>
      <c r="D1469" s="221" t="n">
        <v>10.71</v>
      </c>
      <c r="E1469" s="221" t="n">
        <f aca="false">TRUNC((C1469*D1469),2)</f>
        <v>0</v>
      </c>
    </row>
    <row r="1470" customFormat="false" ht="14.4" hidden="false" customHeight="false" outlineLevel="0" collapsed="false">
      <c r="A1470" s="223" t="s">
        <v>523</v>
      </c>
      <c r="B1470" s="0" t="s">
        <v>459</v>
      </c>
      <c r="C1470" s="0" t="n">
        <v>0.00052252</v>
      </c>
      <c r="D1470" s="221" t="n">
        <v>23.75</v>
      </c>
      <c r="E1470" s="221" t="n">
        <f aca="false">TRUNC((C1470*D1470),2)</f>
        <v>0.01</v>
      </c>
    </row>
    <row r="1471" customFormat="false" ht="28.8" hidden="false" customHeight="false" outlineLevel="0" collapsed="false">
      <c r="A1471" s="223" t="s">
        <v>679</v>
      </c>
      <c r="B1471" s="0" t="s">
        <v>459</v>
      </c>
      <c r="C1471" s="0" t="n">
        <v>3.0915</v>
      </c>
      <c r="D1471" s="221" t="n">
        <v>0.08</v>
      </c>
      <c r="E1471" s="221" t="n">
        <f aca="false">TRUNC((C1471*D1471),2)</f>
        <v>0.24</v>
      </c>
    </row>
    <row r="1472" customFormat="false" ht="14.4" hidden="false" customHeight="false" outlineLevel="0" collapsed="false">
      <c r="A1472" s="223" t="s">
        <v>453</v>
      </c>
      <c r="B1472" s="0" t="s">
        <v>398</v>
      </c>
      <c r="C1472" s="0" t="s">
        <v>398</v>
      </c>
      <c r="D1472" s="221" t="s">
        <v>398</v>
      </c>
      <c r="E1472" s="221" t="n">
        <f aca="false">SUM(E1446:E1471)</f>
        <v>5.8</v>
      </c>
    </row>
    <row r="1473" customFormat="false" ht="14.4" hidden="false" customHeight="false" outlineLevel="0" collapsed="false">
      <c r="A1473" s="0"/>
      <c r="C1473" s="0"/>
      <c r="D1473" s="0"/>
      <c r="E1473" s="0"/>
    </row>
    <row r="1474" customFormat="false" ht="14.4" hidden="false" customHeight="false" outlineLevel="0" collapsed="false">
      <c r="A1474" s="223" t="s">
        <v>466</v>
      </c>
      <c r="B1474" s="0" t="s">
        <v>398</v>
      </c>
      <c r="C1474" s="0" t="s">
        <v>398</v>
      </c>
      <c r="D1474" s="221" t="s">
        <v>398</v>
      </c>
      <c r="E1474" s="221" t="n">
        <f aca="false">E1438+E1443+E1472</f>
        <v>10.14</v>
      </c>
    </row>
    <row r="1475" customFormat="false" ht="14.4" hidden="false" customHeight="false" outlineLevel="0" collapsed="false">
      <c r="A1475" s="0"/>
      <c r="C1475" s="0"/>
      <c r="D1475" s="0"/>
      <c r="E1475" s="0"/>
    </row>
    <row r="1476" customFormat="false" ht="14.4" hidden="false" customHeight="false" outlineLevel="0" collapsed="false">
      <c r="A1476" s="0"/>
      <c r="C1476" s="0"/>
      <c r="D1476" s="0"/>
      <c r="E1476" s="0"/>
    </row>
    <row r="1477" customFormat="false" ht="14.4" hidden="false" customHeight="false" outlineLevel="0" collapsed="false">
      <c r="A1477" s="0"/>
      <c r="C1477" s="0"/>
      <c r="D1477" s="0"/>
      <c r="E1477" s="0"/>
    </row>
    <row r="1478" customFormat="false" ht="14.4" hidden="false" customHeight="false" outlineLevel="0" collapsed="false">
      <c r="A1478" s="223" t="s">
        <v>697</v>
      </c>
      <c r="B1478" s="224" t="s">
        <v>698</v>
      </c>
      <c r="C1478" s="0" t="s">
        <v>699</v>
      </c>
      <c r="D1478" s="0"/>
      <c r="E1478" s="0"/>
    </row>
    <row r="1479" customFormat="false" ht="14.4" hidden="false" customHeight="false" outlineLevel="0" collapsed="false">
      <c r="A1479" s="223" t="s">
        <v>700</v>
      </c>
      <c r="C1479" s="0"/>
      <c r="D1479" s="0"/>
      <c r="E1479" s="0"/>
    </row>
    <row r="1480" customFormat="false" ht="14.4" hidden="false" customHeight="false" outlineLevel="0" collapsed="false">
      <c r="A1480" s="223" t="s">
        <v>675</v>
      </c>
      <c r="C1480" s="0"/>
      <c r="D1480" s="0"/>
      <c r="E1480" s="0"/>
    </row>
    <row r="1481" customFormat="false" ht="14.4" hidden="false" customHeight="false" outlineLevel="0" collapsed="false">
      <c r="A1481" s="0"/>
      <c r="C1481" s="0"/>
      <c r="D1481" s="0"/>
      <c r="E1481" s="0"/>
    </row>
    <row r="1482" customFormat="false" ht="14.4" hidden="false" customHeight="false" outlineLevel="0" collapsed="false">
      <c r="A1482" s="223" t="s">
        <v>489</v>
      </c>
      <c r="B1482" s="0" t="s">
        <v>447</v>
      </c>
      <c r="C1482" s="0" t="s">
        <v>448</v>
      </c>
      <c r="D1482" s="221" t="s">
        <v>449</v>
      </c>
      <c r="E1482" s="221" t="s">
        <v>450</v>
      </c>
    </row>
    <row r="1483" customFormat="false" ht="28.8" hidden="false" customHeight="false" outlineLevel="0" collapsed="false">
      <c r="A1483" s="223" t="s">
        <v>491</v>
      </c>
      <c r="B1483" s="0" t="s">
        <v>459</v>
      </c>
      <c r="C1483" s="0" t="n">
        <v>1.678E-005</v>
      </c>
      <c r="D1483" s="221" t="n">
        <v>580</v>
      </c>
      <c r="E1483" s="221" t="n">
        <f aca="false">TRUNC((C1483*D1483),2)</f>
        <v>0</v>
      </c>
    </row>
    <row r="1484" customFormat="false" ht="14.4" hidden="false" customHeight="false" outlineLevel="0" collapsed="false">
      <c r="A1484" s="223" t="s">
        <v>453</v>
      </c>
      <c r="B1484" s="0" t="s">
        <v>398</v>
      </c>
      <c r="C1484" s="0" t="s">
        <v>398</v>
      </c>
      <c r="D1484" s="221" t="s">
        <v>398</v>
      </c>
      <c r="E1484" s="221" t="n">
        <f aca="false">SUM(E1483:E1483)</f>
        <v>0</v>
      </c>
    </row>
    <row r="1485" customFormat="false" ht="14.4" hidden="false" customHeight="false" outlineLevel="0" collapsed="false">
      <c r="A1485" s="0"/>
      <c r="C1485" s="0"/>
      <c r="D1485" s="0"/>
      <c r="E1485" s="0"/>
    </row>
    <row r="1486" customFormat="false" ht="14.4" hidden="false" customHeight="false" outlineLevel="0" collapsed="false">
      <c r="A1486" s="223" t="s">
        <v>446</v>
      </c>
      <c r="B1486" s="0" t="s">
        <v>447</v>
      </c>
      <c r="C1486" s="0" t="s">
        <v>448</v>
      </c>
      <c r="D1486" s="221" t="s">
        <v>449</v>
      </c>
      <c r="E1486" s="221" t="s">
        <v>450</v>
      </c>
    </row>
    <row r="1487" customFormat="false" ht="14.4" hidden="false" customHeight="false" outlineLevel="0" collapsed="false">
      <c r="A1487" s="223" t="s">
        <v>676</v>
      </c>
      <c r="B1487" s="0" t="s">
        <v>493</v>
      </c>
      <c r="C1487" s="0" t="n">
        <v>0.05541057</v>
      </c>
      <c r="D1487" s="221" t="n">
        <v>9.26</v>
      </c>
      <c r="E1487" s="221" t="n">
        <f aca="false">TRUNC((C1487*D1487),2)</f>
        <v>0.51</v>
      </c>
    </row>
    <row r="1488" customFormat="false" ht="14.4" hidden="false" customHeight="false" outlineLevel="0" collapsed="false">
      <c r="A1488" s="223" t="s">
        <v>677</v>
      </c>
      <c r="B1488" s="0" t="s">
        <v>493</v>
      </c>
      <c r="C1488" s="0" t="n">
        <v>0.1947949</v>
      </c>
      <c r="D1488" s="221" t="n">
        <v>13.3</v>
      </c>
      <c r="E1488" s="221" t="n">
        <f aca="false">TRUNC((C1488*D1488),2)</f>
        <v>2.59</v>
      </c>
    </row>
    <row r="1489" customFormat="false" ht="14.4" hidden="false" customHeight="false" outlineLevel="0" collapsed="false">
      <c r="A1489" s="223" t="s">
        <v>453</v>
      </c>
      <c r="B1489" s="0" t="s">
        <v>398</v>
      </c>
      <c r="C1489" s="0" t="s">
        <v>398</v>
      </c>
      <c r="D1489" s="221" t="s">
        <v>398</v>
      </c>
      <c r="E1489" s="221" t="n">
        <f aca="false">SUM(E1487:E1488)</f>
        <v>3.1</v>
      </c>
    </row>
    <row r="1490" customFormat="false" ht="14.4" hidden="false" customHeight="false" outlineLevel="0" collapsed="false">
      <c r="A1490" s="0"/>
      <c r="C1490" s="0"/>
      <c r="D1490" s="0"/>
      <c r="E1490" s="0"/>
    </row>
    <row r="1491" customFormat="false" ht="14.4" hidden="false" customHeight="false" outlineLevel="0" collapsed="false">
      <c r="A1491" s="223" t="s">
        <v>454</v>
      </c>
      <c r="B1491" s="0" t="s">
        <v>447</v>
      </c>
      <c r="C1491" s="0" t="s">
        <v>448</v>
      </c>
      <c r="D1491" s="221" t="s">
        <v>449</v>
      </c>
      <c r="E1491" s="221" t="s">
        <v>450</v>
      </c>
    </row>
    <row r="1492" customFormat="false" ht="14.4" hidden="false" customHeight="false" outlineLevel="0" collapsed="false">
      <c r="A1492" s="223" t="s">
        <v>701</v>
      </c>
      <c r="B1492" s="0" t="s">
        <v>501</v>
      </c>
      <c r="C1492" s="0" t="n">
        <v>1.07</v>
      </c>
      <c r="D1492" s="221" t="n">
        <v>5.22</v>
      </c>
      <c r="E1492" s="221" t="n">
        <f aca="false">TRUNC((C1492*D1492),2)</f>
        <v>5.58</v>
      </c>
    </row>
    <row r="1493" customFormat="false" ht="14.4" hidden="false" customHeight="false" outlineLevel="0" collapsed="false">
      <c r="A1493" s="223" t="s">
        <v>623</v>
      </c>
      <c r="B1493" s="0" t="s">
        <v>501</v>
      </c>
      <c r="C1493" s="0" t="n">
        <v>0.025</v>
      </c>
      <c r="D1493" s="221" t="n">
        <v>8.08</v>
      </c>
      <c r="E1493" s="221" t="n">
        <f aca="false">TRUNC((C1493*D1493),2)</f>
        <v>0.2</v>
      </c>
    </row>
    <row r="1494" customFormat="false" ht="14.4" hidden="false" customHeight="false" outlineLevel="0" collapsed="false">
      <c r="A1494" s="223" t="s">
        <v>498</v>
      </c>
      <c r="B1494" s="0" t="s">
        <v>459</v>
      </c>
      <c r="C1494" s="0" t="n">
        <v>0.00198746</v>
      </c>
      <c r="D1494" s="221" t="n">
        <v>9.79</v>
      </c>
      <c r="E1494" s="221" t="n">
        <f aca="false">TRUNC((C1494*D1494),2)</f>
        <v>0.01</v>
      </c>
    </row>
    <row r="1495" customFormat="false" ht="14.4" hidden="false" customHeight="false" outlineLevel="0" collapsed="false">
      <c r="A1495" s="223" t="s">
        <v>455</v>
      </c>
      <c r="B1495" s="0" t="s">
        <v>456</v>
      </c>
      <c r="C1495" s="0" t="n">
        <v>0.00039689</v>
      </c>
      <c r="D1495" s="221" t="n">
        <v>47.76</v>
      </c>
      <c r="E1495" s="221" t="n">
        <f aca="false">TRUNC((C1495*D1495),2)</f>
        <v>0.01</v>
      </c>
    </row>
    <row r="1496" customFormat="false" ht="14.4" hidden="false" customHeight="false" outlineLevel="0" collapsed="false">
      <c r="A1496" s="223" t="s">
        <v>499</v>
      </c>
      <c r="B1496" s="0" t="s">
        <v>459</v>
      </c>
      <c r="C1496" s="0" t="n">
        <v>0.00016475</v>
      </c>
      <c r="D1496" s="221" t="n">
        <v>109.4</v>
      </c>
      <c r="E1496" s="221" t="n">
        <f aca="false">TRUNC((C1496*D1496),2)</f>
        <v>0.01</v>
      </c>
    </row>
    <row r="1497" customFormat="false" ht="14.4" hidden="false" customHeight="false" outlineLevel="0" collapsed="false">
      <c r="A1497" s="223" t="s">
        <v>502</v>
      </c>
      <c r="B1497" s="0" t="s">
        <v>459</v>
      </c>
      <c r="C1497" s="0" t="n">
        <v>0.00224823</v>
      </c>
      <c r="D1497" s="221" t="n">
        <v>6.04</v>
      </c>
      <c r="E1497" s="221" t="n">
        <f aca="false">TRUNC((C1497*D1497),2)</f>
        <v>0.01</v>
      </c>
    </row>
    <row r="1498" customFormat="false" ht="14.4" hidden="false" customHeight="false" outlineLevel="0" collapsed="false">
      <c r="A1498" s="223" t="s">
        <v>457</v>
      </c>
      <c r="B1498" s="0" t="s">
        <v>456</v>
      </c>
      <c r="C1498" s="0" t="n">
        <v>0.0034048</v>
      </c>
      <c r="D1498" s="221" t="n">
        <v>8.95</v>
      </c>
      <c r="E1498" s="221" t="n">
        <f aca="false">TRUNC((C1498*D1498),2)</f>
        <v>0.03</v>
      </c>
    </row>
    <row r="1499" customFormat="false" ht="14.4" hidden="false" customHeight="false" outlineLevel="0" collapsed="false">
      <c r="A1499" s="223" t="s">
        <v>510</v>
      </c>
      <c r="B1499" s="0" t="s">
        <v>511</v>
      </c>
      <c r="C1499" s="0" t="n">
        <v>0.0003747</v>
      </c>
      <c r="D1499" s="221" t="n">
        <v>14.25</v>
      </c>
      <c r="E1499" s="221" t="n">
        <f aca="false">TRUNC((C1499*D1499),2)</f>
        <v>0</v>
      </c>
    </row>
    <row r="1500" customFormat="false" ht="14.4" hidden="false" customHeight="false" outlineLevel="0" collapsed="false">
      <c r="A1500" s="223" t="s">
        <v>512</v>
      </c>
      <c r="B1500" s="0" t="s">
        <v>493</v>
      </c>
      <c r="C1500" s="0" t="n">
        <v>0.2479</v>
      </c>
      <c r="D1500" s="221" t="n">
        <v>1.87</v>
      </c>
      <c r="E1500" s="221" t="n">
        <f aca="false">TRUNC((C1500*D1500),2)</f>
        <v>0.46</v>
      </c>
    </row>
    <row r="1501" customFormat="false" ht="14.4" hidden="false" customHeight="false" outlineLevel="0" collapsed="false">
      <c r="A1501" s="223" t="s">
        <v>513</v>
      </c>
      <c r="B1501" s="0" t="s">
        <v>493</v>
      </c>
      <c r="C1501" s="0" t="n">
        <v>0.2479</v>
      </c>
      <c r="D1501" s="221" t="n">
        <v>0.71</v>
      </c>
      <c r="E1501" s="221" t="n">
        <f aca="false">TRUNC((C1501*D1501),2)</f>
        <v>0.17</v>
      </c>
    </row>
    <row r="1502" customFormat="false" ht="14.4" hidden="false" customHeight="false" outlineLevel="0" collapsed="false">
      <c r="A1502" s="223" t="s">
        <v>514</v>
      </c>
      <c r="B1502" s="0" t="s">
        <v>493</v>
      </c>
      <c r="C1502" s="0" t="n">
        <v>0.2479</v>
      </c>
      <c r="D1502" s="221" t="n">
        <v>0.34</v>
      </c>
      <c r="E1502" s="221" t="n">
        <f aca="false">TRUNC((C1502*D1502),2)</f>
        <v>0.08</v>
      </c>
    </row>
    <row r="1503" customFormat="false" ht="14.4" hidden="false" customHeight="false" outlineLevel="0" collapsed="false">
      <c r="A1503" s="223" t="s">
        <v>515</v>
      </c>
      <c r="B1503" s="0" t="s">
        <v>493</v>
      </c>
      <c r="C1503" s="0" t="n">
        <v>0.2479</v>
      </c>
      <c r="D1503" s="221" t="n">
        <v>0.05</v>
      </c>
      <c r="E1503" s="221" t="n">
        <f aca="false">TRUNC((C1503*D1503),2)</f>
        <v>0.01</v>
      </c>
    </row>
    <row r="1504" customFormat="false" ht="14.4" hidden="false" customHeight="false" outlineLevel="0" collapsed="false">
      <c r="A1504" s="223" t="s">
        <v>458</v>
      </c>
      <c r="B1504" s="0" t="s">
        <v>459</v>
      </c>
      <c r="C1504" s="0" t="n">
        <v>0.00065601</v>
      </c>
      <c r="D1504" s="221" t="n">
        <v>29.55</v>
      </c>
      <c r="E1504" s="221" t="n">
        <f aca="false">TRUNC((C1504*D1504),2)</f>
        <v>0.01</v>
      </c>
    </row>
    <row r="1505" customFormat="false" ht="14.4" hidden="false" customHeight="false" outlineLevel="0" collapsed="false">
      <c r="A1505" s="223" t="s">
        <v>460</v>
      </c>
      <c r="B1505" s="0" t="s">
        <v>459</v>
      </c>
      <c r="C1505" s="0" t="n">
        <v>0.00030747</v>
      </c>
      <c r="D1505" s="221" t="n">
        <v>169.15</v>
      </c>
      <c r="E1505" s="221" t="n">
        <f aca="false">TRUNC((C1505*D1505),2)</f>
        <v>0.05</v>
      </c>
    </row>
    <row r="1506" customFormat="false" ht="14.4" hidden="false" customHeight="false" outlineLevel="0" collapsed="false">
      <c r="A1506" s="223" t="s">
        <v>461</v>
      </c>
      <c r="B1506" s="0" t="s">
        <v>459</v>
      </c>
      <c r="C1506" s="0" t="n">
        <v>0.02763767</v>
      </c>
      <c r="D1506" s="221" t="n">
        <v>1.11</v>
      </c>
      <c r="E1506" s="221" t="n">
        <f aca="false">TRUNC((C1506*D1506),2)</f>
        <v>0.03</v>
      </c>
    </row>
    <row r="1507" customFormat="false" ht="28.8" hidden="false" customHeight="false" outlineLevel="0" collapsed="false">
      <c r="A1507" s="223" t="s">
        <v>462</v>
      </c>
      <c r="B1507" s="0" t="s">
        <v>459</v>
      </c>
      <c r="C1507" s="0" t="n">
        <v>0.0002665</v>
      </c>
      <c r="D1507" s="221" t="n">
        <v>133.08</v>
      </c>
      <c r="E1507" s="221" t="n">
        <f aca="false">TRUNC((C1507*D1507),2)</f>
        <v>0.03</v>
      </c>
    </row>
    <row r="1508" customFormat="false" ht="28.8" hidden="false" customHeight="false" outlineLevel="0" collapsed="false">
      <c r="A1508" s="223" t="s">
        <v>463</v>
      </c>
      <c r="B1508" s="0" t="s">
        <v>459</v>
      </c>
      <c r="C1508" s="0" t="n">
        <v>0.00017849</v>
      </c>
      <c r="D1508" s="221" t="n">
        <v>116.91</v>
      </c>
      <c r="E1508" s="221" t="n">
        <f aca="false">TRUNC((C1508*D1508),2)</f>
        <v>0.02</v>
      </c>
    </row>
    <row r="1509" customFormat="false" ht="28.8" hidden="false" customHeight="false" outlineLevel="0" collapsed="false">
      <c r="A1509" s="223" t="s">
        <v>516</v>
      </c>
      <c r="B1509" s="0" t="s">
        <v>459</v>
      </c>
      <c r="C1509" s="0" t="n">
        <v>1.093E-005</v>
      </c>
      <c r="D1509" s="221" t="n">
        <v>597.97</v>
      </c>
      <c r="E1509" s="221" t="n">
        <f aca="false">TRUNC((C1509*D1509),2)</f>
        <v>0</v>
      </c>
    </row>
    <row r="1510" customFormat="false" ht="14.4" hidden="false" customHeight="false" outlineLevel="0" collapsed="false">
      <c r="A1510" s="223" t="s">
        <v>517</v>
      </c>
      <c r="B1510" s="0" t="s">
        <v>459</v>
      </c>
      <c r="C1510" s="0" t="n">
        <v>6.713E-005</v>
      </c>
      <c r="D1510" s="221" t="n">
        <v>135.18</v>
      </c>
      <c r="E1510" s="221" t="n">
        <f aca="false">TRUNC((C1510*D1510),2)</f>
        <v>0</v>
      </c>
    </row>
    <row r="1511" customFormat="false" ht="14.4" hidden="false" customHeight="false" outlineLevel="0" collapsed="false">
      <c r="A1511" s="223" t="s">
        <v>518</v>
      </c>
      <c r="B1511" s="0" t="s">
        <v>459</v>
      </c>
      <c r="C1511" s="0" t="n">
        <v>5.099E-005</v>
      </c>
      <c r="D1511" s="221" t="n">
        <v>203.68</v>
      </c>
      <c r="E1511" s="221" t="n">
        <f aca="false">TRUNC((C1511*D1511),2)</f>
        <v>0.01</v>
      </c>
    </row>
    <row r="1512" customFormat="false" ht="14.4" hidden="false" customHeight="false" outlineLevel="0" collapsed="false">
      <c r="A1512" s="223" t="s">
        <v>519</v>
      </c>
      <c r="B1512" s="0" t="s">
        <v>459</v>
      </c>
      <c r="C1512" s="0" t="n">
        <v>1.093E-005</v>
      </c>
      <c r="D1512" s="221" t="n">
        <v>576.84</v>
      </c>
      <c r="E1512" s="221" t="n">
        <f aca="false">TRUNC((C1512*D1512),2)</f>
        <v>0</v>
      </c>
    </row>
    <row r="1513" customFormat="false" ht="14.4" hidden="false" customHeight="false" outlineLevel="0" collapsed="false">
      <c r="A1513" s="223" t="s">
        <v>520</v>
      </c>
      <c r="B1513" s="0" t="s">
        <v>459</v>
      </c>
      <c r="C1513" s="0" t="n">
        <v>1.344E-005</v>
      </c>
      <c r="D1513" s="221" t="n">
        <v>281.79</v>
      </c>
      <c r="E1513" s="221" t="n">
        <f aca="false">TRUNC((C1513*D1513),2)</f>
        <v>0</v>
      </c>
    </row>
    <row r="1514" customFormat="false" ht="14.4" hidden="false" customHeight="false" outlineLevel="0" collapsed="false">
      <c r="A1514" s="223" t="s">
        <v>521</v>
      </c>
      <c r="B1514" s="0" t="s">
        <v>459</v>
      </c>
      <c r="C1514" s="0" t="n">
        <v>0.00067677</v>
      </c>
      <c r="D1514" s="221" t="n">
        <v>7.88</v>
      </c>
      <c r="E1514" s="221" t="n">
        <f aca="false">TRUNC((C1514*D1514),2)</f>
        <v>0</v>
      </c>
    </row>
    <row r="1515" customFormat="false" ht="14.4" hidden="false" customHeight="false" outlineLevel="0" collapsed="false">
      <c r="A1515" s="223" t="s">
        <v>522</v>
      </c>
      <c r="B1515" s="0" t="s">
        <v>459</v>
      </c>
      <c r="C1515" s="0" t="n">
        <v>0.0003747</v>
      </c>
      <c r="D1515" s="221" t="n">
        <v>10.71</v>
      </c>
      <c r="E1515" s="221" t="n">
        <f aca="false">TRUNC((C1515*D1515),2)</f>
        <v>0</v>
      </c>
    </row>
    <row r="1516" customFormat="false" ht="14.4" hidden="false" customHeight="false" outlineLevel="0" collapsed="false">
      <c r="A1516" s="223" t="s">
        <v>523</v>
      </c>
      <c r="B1516" s="0" t="s">
        <v>459</v>
      </c>
      <c r="C1516" s="0" t="n">
        <v>0.0003747</v>
      </c>
      <c r="D1516" s="221" t="n">
        <v>23.75</v>
      </c>
      <c r="E1516" s="221" t="n">
        <f aca="false">TRUNC((C1516*D1516),2)</f>
        <v>0</v>
      </c>
    </row>
    <row r="1517" customFormat="false" ht="28.8" hidden="false" customHeight="false" outlineLevel="0" collapsed="false">
      <c r="A1517" s="223" t="s">
        <v>679</v>
      </c>
      <c r="B1517" s="0" t="s">
        <v>459</v>
      </c>
      <c r="C1517" s="0" t="n">
        <v>2.065</v>
      </c>
      <c r="D1517" s="221" t="n">
        <v>0.08</v>
      </c>
      <c r="E1517" s="221" t="n">
        <f aca="false">TRUNC((C1517*D1517),2)</f>
        <v>0.16</v>
      </c>
    </row>
    <row r="1518" customFormat="false" ht="14.4" hidden="false" customHeight="false" outlineLevel="0" collapsed="false">
      <c r="A1518" s="223" t="s">
        <v>453</v>
      </c>
      <c r="B1518" s="0" t="s">
        <v>398</v>
      </c>
      <c r="C1518" s="0" t="s">
        <v>398</v>
      </c>
      <c r="D1518" s="221" t="s">
        <v>398</v>
      </c>
      <c r="E1518" s="221" t="n">
        <f aca="false">SUM(E1492:E1517)</f>
        <v>6.88</v>
      </c>
    </row>
    <row r="1519" customFormat="false" ht="14.4" hidden="false" customHeight="false" outlineLevel="0" collapsed="false">
      <c r="A1519" s="0"/>
      <c r="C1519" s="0"/>
      <c r="D1519" s="0"/>
      <c r="E1519" s="0"/>
    </row>
    <row r="1520" customFormat="false" ht="14.4" hidden="false" customHeight="false" outlineLevel="0" collapsed="false">
      <c r="A1520" s="223" t="s">
        <v>466</v>
      </c>
      <c r="B1520" s="0" t="s">
        <v>398</v>
      </c>
      <c r="C1520" s="0" t="s">
        <v>398</v>
      </c>
      <c r="D1520" s="221" t="s">
        <v>398</v>
      </c>
      <c r="E1520" s="221" t="n">
        <f aca="false">E1484+E1489+E1518</f>
        <v>9.98</v>
      </c>
    </row>
    <row r="1521" customFormat="false" ht="14.4" hidden="false" customHeight="false" outlineLevel="0" collapsed="false">
      <c r="A1521" s="0"/>
      <c r="C1521" s="0"/>
      <c r="D1521" s="0"/>
      <c r="E1521" s="0"/>
    </row>
    <row r="1522" customFormat="false" ht="14.4" hidden="false" customHeight="false" outlineLevel="0" collapsed="false">
      <c r="A1522" s="0"/>
      <c r="C1522" s="0"/>
      <c r="D1522" s="0"/>
      <c r="E1522" s="0"/>
    </row>
    <row r="1523" customFormat="false" ht="14.4" hidden="false" customHeight="false" outlineLevel="0" collapsed="false">
      <c r="A1523" s="0"/>
      <c r="C1523" s="0"/>
      <c r="D1523" s="0"/>
      <c r="E1523" s="0"/>
    </row>
    <row r="1524" customFormat="false" ht="14.4" hidden="false" customHeight="false" outlineLevel="0" collapsed="false">
      <c r="A1524" s="223" t="s">
        <v>702</v>
      </c>
      <c r="B1524" s="224" t="s">
        <v>703</v>
      </c>
      <c r="C1524" s="0" t="s">
        <v>704</v>
      </c>
      <c r="D1524" s="0"/>
      <c r="E1524" s="0"/>
    </row>
    <row r="1525" customFormat="false" ht="14.4" hidden="false" customHeight="false" outlineLevel="0" collapsed="false">
      <c r="A1525" s="223" t="s">
        <v>705</v>
      </c>
      <c r="C1525" s="0"/>
      <c r="D1525" s="0"/>
      <c r="E1525" s="0"/>
    </row>
    <row r="1526" customFormat="false" ht="14.4" hidden="false" customHeight="false" outlineLevel="0" collapsed="false">
      <c r="A1526" s="223" t="s">
        <v>675</v>
      </c>
      <c r="C1526" s="0"/>
      <c r="D1526" s="0"/>
      <c r="E1526" s="0"/>
    </row>
    <row r="1527" customFormat="false" ht="14.4" hidden="false" customHeight="false" outlineLevel="0" collapsed="false">
      <c r="A1527" s="0"/>
      <c r="C1527" s="0"/>
      <c r="D1527" s="0"/>
      <c r="E1527" s="0"/>
    </row>
    <row r="1528" customFormat="false" ht="14.4" hidden="false" customHeight="false" outlineLevel="0" collapsed="false">
      <c r="A1528" s="223" t="s">
        <v>489</v>
      </c>
      <c r="B1528" s="0" t="s">
        <v>447</v>
      </c>
      <c r="C1528" s="0" t="s">
        <v>448</v>
      </c>
      <c r="D1528" s="221" t="s">
        <v>449</v>
      </c>
      <c r="E1528" s="221" t="s">
        <v>450</v>
      </c>
    </row>
    <row r="1529" customFormat="false" ht="28.8" hidden="false" customHeight="false" outlineLevel="0" collapsed="false">
      <c r="A1529" s="223" t="s">
        <v>491</v>
      </c>
      <c r="B1529" s="0" t="s">
        <v>459</v>
      </c>
      <c r="C1529" s="0" t="n">
        <v>8.96E-006</v>
      </c>
      <c r="D1529" s="221" t="n">
        <v>580</v>
      </c>
      <c r="E1529" s="221" t="n">
        <f aca="false">TRUNC((C1529*D1529),2)</f>
        <v>0</v>
      </c>
    </row>
    <row r="1530" customFormat="false" ht="14.4" hidden="false" customHeight="false" outlineLevel="0" collapsed="false">
      <c r="A1530" s="223" t="s">
        <v>453</v>
      </c>
      <c r="B1530" s="0" t="s">
        <v>398</v>
      </c>
      <c r="C1530" s="0" t="s">
        <v>398</v>
      </c>
      <c r="D1530" s="221" t="s">
        <v>398</v>
      </c>
      <c r="E1530" s="221" t="n">
        <f aca="false">SUM(E1529:E1529)</f>
        <v>0</v>
      </c>
    </row>
    <row r="1531" customFormat="false" ht="14.4" hidden="false" customHeight="false" outlineLevel="0" collapsed="false">
      <c r="A1531" s="0"/>
      <c r="C1531" s="0"/>
      <c r="D1531" s="0"/>
      <c r="E1531" s="0"/>
    </row>
    <row r="1532" customFormat="false" ht="14.4" hidden="false" customHeight="false" outlineLevel="0" collapsed="false">
      <c r="A1532" s="223" t="s">
        <v>446</v>
      </c>
      <c r="B1532" s="0" t="s">
        <v>447</v>
      </c>
      <c r="C1532" s="0" t="s">
        <v>448</v>
      </c>
      <c r="D1532" s="221" t="s">
        <v>449</v>
      </c>
      <c r="E1532" s="221" t="s">
        <v>450</v>
      </c>
    </row>
    <row r="1533" customFormat="false" ht="14.4" hidden="false" customHeight="false" outlineLevel="0" collapsed="false">
      <c r="A1533" s="223" t="s">
        <v>676</v>
      </c>
      <c r="B1533" s="0" t="s">
        <v>493</v>
      </c>
      <c r="C1533" s="0" t="n">
        <v>0.03108644</v>
      </c>
      <c r="D1533" s="221" t="n">
        <v>9.26</v>
      </c>
      <c r="E1533" s="221" t="n">
        <f aca="false">TRUNC((C1533*D1533),2)</f>
        <v>0.28</v>
      </c>
    </row>
    <row r="1534" customFormat="false" ht="14.4" hidden="false" customHeight="false" outlineLevel="0" collapsed="false">
      <c r="A1534" s="223" t="s">
        <v>677</v>
      </c>
      <c r="B1534" s="0" t="s">
        <v>493</v>
      </c>
      <c r="C1534" s="0" t="n">
        <v>0.10244395</v>
      </c>
      <c r="D1534" s="221" t="n">
        <v>13.3</v>
      </c>
      <c r="E1534" s="221" t="n">
        <f aca="false">TRUNC((C1534*D1534),2)</f>
        <v>1.36</v>
      </c>
    </row>
    <row r="1535" customFormat="false" ht="14.4" hidden="false" customHeight="false" outlineLevel="0" collapsed="false">
      <c r="A1535" s="223" t="s">
        <v>453</v>
      </c>
      <c r="B1535" s="0" t="s">
        <v>398</v>
      </c>
      <c r="C1535" s="0" t="s">
        <v>398</v>
      </c>
      <c r="D1535" s="221" t="s">
        <v>398</v>
      </c>
      <c r="E1535" s="221" t="n">
        <f aca="false">SUM(E1533:E1534)</f>
        <v>1.64</v>
      </c>
    </row>
    <row r="1536" customFormat="false" ht="14.4" hidden="false" customHeight="false" outlineLevel="0" collapsed="false">
      <c r="A1536" s="0"/>
      <c r="C1536" s="0"/>
      <c r="D1536" s="0"/>
      <c r="E1536" s="0"/>
    </row>
    <row r="1537" customFormat="false" ht="14.4" hidden="false" customHeight="false" outlineLevel="0" collapsed="false">
      <c r="A1537" s="223" t="s">
        <v>454</v>
      </c>
      <c r="B1537" s="0" t="s">
        <v>447</v>
      </c>
      <c r="C1537" s="0" t="s">
        <v>448</v>
      </c>
      <c r="D1537" s="221" t="s">
        <v>449</v>
      </c>
      <c r="E1537" s="221" t="s">
        <v>450</v>
      </c>
    </row>
    <row r="1538" customFormat="false" ht="14.4" hidden="false" customHeight="false" outlineLevel="0" collapsed="false">
      <c r="A1538" s="223" t="s">
        <v>706</v>
      </c>
      <c r="B1538" s="0" t="s">
        <v>501</v>
      </c>
      <c r="C1538" s="0" t="n">
        <v>1.13368421</v>
      </c>
      <c r="D1538" s="221" t="n">
        <v>3.8</v>
      </c>
      <c r="E1538" s="221" t="n">
        <f aca="false">TRUNC((C1538*D1538),2)</f>
        <v>4.3</v>
      </c>
    </row>
    <row r="1539" customFormat="false" ht="14.4" hidden="false" customHeight="false" outlineLevel="0" collapsed="false">
      <c r="A1539" s="223" t="s">
        <v>623</v>
      </c>
      <c r="B1539" s="0" t="s">
        <v>501</v>
      </c>
      <c r="C1539" s="0" t="n">
        <v>0.025</v>
      </c>
      <c r="D1539" s="221" t="n">
        <v>8.08</v>
      </c>
      <c r="E1539" s="221" t="n">
        <f aca="false">TRUNC((C1539*D1539),2)</f>
        <v>0.2</v>
      </c>
    </row>
    <row r="1540" customFormat="false" ht="14.4" hidden="false" customHeight="false" outlineLevel="0" collapsed="false">
      <c r="A1540" s="223" t="s">
        <v>498</v>
      </c>
      <c r="B1540" s="0" t="s">
        <v>459</v>
      </c>
      <c r="C1540" s="0" t="n">
        <v>0.00106068</v>
      </c>
      <c r="D1540" s="221" t="n">
        <v>9.79</v>
      </c>
      <c r="E1540" s="221" t="n">
        <f aca="false">TRUNC((C1540*D1540),2)</f>
        <v>0.01</v>
      </c>
    </row>
    <row r="1541" customFormat="false" ht="14.4" hidden="false" customHeight="false" outlineLevel="0" collapsed="false">
      <c r="A1541" s="223" t="s">
        <v>455</v>
      </c>
      <c r="B1541" s="0" t="s">
        <v>456</v>
      </c>
      <c r="C1541" s="0" t="n">
        <v>0.00021181</v>
      </c>
      <c r="D1541" s="221" t="n">
        <v>47.76</v>
      </c>
      <c r="E1541" s="221" t="n">
        <f aca="false">TRUNC((C1541*D1541),2)</f>
        <v>0.01</v>
      </c>
    </row>
    <row r="1542" customFormat="false" ht="14.4" hidden="false" customHeight="false" outlineLevel="0" collapsed="false">
      <c r="A1542" s="223" t="s">
        <v>499</v>
      </c>
      <c r="B1542" s="0" t="s">
        <v>459</v>
      </c>
      <c r="C1542" s="0" t="n">
        <v>8.793E-005</v>
      </c>
      <c r="D1542" s="221" t="n">
        <v>109.4</v>
      </c>
      <c r="E1542" s="221" t="n">
        <f aca="false">TRUNC((C1542*D1542),2)</f>
        <v>0</v>
      </c>
    </row>
    <row r="1543" customFormat="false" ht="14.4" hidden="false" customHeight="false" outlineLevel="0" collapsed="false">
      <c r="A1543" s="223" t="s">
        <v>502</v>
      </c>
      <c r="B1543" s="0" t="s">
        <v>459</v>
      </c>
      <c r="C1543" s="0" t="n">
        <v>0.00119983</v>
      </c>
      <c r="D1543" s="221" t="n">
        <v>6.04</v>
      </c>
      <c r="E1543" s="221" t="n">
        <f aca="false">TRUNC((C1543*D1543),2)</f>
        <v>0</v>
      </c>
    </row>
    <row r="1544" customFormat="false" ht="14.4" hidden="false" customHeight="false" outlineLevel="0" collapsed="false">
      <c r="A1544" s="223" t="s">
        <v>457</v>
      </c>
      <c r="B1544" s="0" t="s">
        <v>456</v>
      </c>
      <c r="C1544" s="0" t="n">
        <v>0.00181708</v>
      </c>
      <c r="D1544" s="221" t="n">
        <v>8.95</v>
      </c>
      <c r="E1544" s="221" t="n">
        <f aca="false">TRUNC((C1544*D1544),2)</f>
        <v>0.01</v>
      </c>
    </row>
    <row r="1545" customFormat="false" ht="14.4" hidden="false" customHeight="false" outlineLevel="0" collapsed="false">
      <c r="A1545" s="223" t="s">
        <v>510</v>
      </c>
      <c r="B1545" s="0" t="s">
        <v>511</v>
      </c>
      <c r="C1545" s="0" t="n">
        <v>0.00019996</v>
      </c>
      <c r="D1545" s="221" t="n">
        <v>14.25</v>
      </c>
      <c r="E1545" s="221" t="n">
        <f aca="false">TRUNC((C1545*D1545),2)</f>
        <v>0</v>
      </c>
    </row>
    <row r="1546" customFormat="false" ht="14.4" hidden="false" customHeight="false" outlineLevel="0" collapsed="false">
      <c r="A1546" s="223" t="s">
        <v>512</v>
      </c>
      <c r="B1546" s="0" t="s">
        <v>493</v>
      </c>
      <c r="C1546" s="0" t="n">
        <v>0.1323</v>
      </c>
      <c r="D1546" s="221" t="n">
        <v>1.87</v>
      </c>
      <c r="E1546" s="221" t="n">
        <f aca="false">TRUNC((C1546*D1546),2)</f>
        <v>0.24</v>
      </c>
    </row>
    <row r="1547" customFormat="false" ht="14.4" hidden="false" customHeight="false" outlineLevel="0" collapsed="false">
      <c r="A1547" s="223" t="s">
        <v>513</v>
      </c>
      <c r="B1547" s="0" t="s">
        <v>493</v>
      </c>
      <c r="C1547" s="0" t="n">
        <v>0.1323</v>
      </c>
      <c r="D1547" s="221" t="n">
        <v>0.71</v>
      </c>
      <c r="E1547" s="221" t="n">
        <f aca="false">TRUNC((C1547*D1547),2)</f>
        <v>0.09</v>
      </c>
    </row>
    <row r="1548" customFormat="false" ht="14.4" hidden="false" customHeight="false" outlineLevel="0" collapsed="false">
      <c r="A1548" s="223" t="s">
        <v>514</v>
      </c>
      <c r="B1548" s="0" t="s">
        <v>493</v>
      </c>
      <c r="C1548" s="0" t="n">
        <v>0.1323</v>
      </c>
      <c r="D1548" s="221" t="n">
        <v>0.34</v>
      </c>
      <c r="E1548" s="221" t="n">
        <f aca="false">TRUNC((C1548*D1548),2)</f>
        <v>0.04</v>
      </c>
    </row>
    <row r="1549" customFormat="false" ht="14.4" hidden="false" customHeight="false" outlineLevel="0" collapsed="false">
      <c r="A1549" s="223" t="s">
        <v>515</v>
      </c>
      <c r="B1549" s="0" t="s">
        <v>493</v>
      </c>
      <c r="C1549" s="0" t="n">
        <v>0.1323</v>
      </c>
      <c r="D1549" s="221" t="n">
        <v>0.05</v>
      </c>
      <c r="E1549" s="221" t="n">
        <f aca="false">TRUNC((C1549*D1549),2)</f>
        <v>0</v>
      </c>
    </row>
    <row r="1550" customFormat="false" ht="14.4" hidden="false" customHeight="false" outlineLevel="0" collapsed="false">
      <c r="A1550" s="223" t="s">
        <v>458</v>
      </c>
      <c r="B1550" s="0" t="s">
        <v>459</v>
      </c>
      <c r="C1550" s="0" t="n">
        <v>0.0003501</v>
      </c>
      <c r="D1550" s="221" t="n">
        <v>29.55</v>
      </c>
      <c r="E1550" s="221" t="n">
        <f aca="false">TRUNC((C1550*D1550),2)</f>
        <v>0.01</v>
      </c>
    </row>
    <row r="1551" customFormat="false" ht="14.4" hidden="false" customHeight="false" outlineLevel="0" collapsed="false">
      <c r="A1551" s="223" t="s">
        <v>460</v>
      </c>
      <c r="B1551" s="0" t="s">
        <v>459</v>
      </c>
      <c r="C1551" s="0" t="n">
        <v>0.00016409</v>
      </c>
      <c r="D1551" s="221" t="n">
        <v>169.15</v>
      </c>
      <c r="E1551" s="221" t="n">
        <f aca="false">TRUNC((C1551*D1551),2)</f>
        <v>0.02</v>
      </c>
    </row>
    <row r="1552" customFormat="false" ht="14.4" hidden="false" customHeight="false" outlineLevel="0" collapsed="false">
      <c r="A1552" s="223" t="s">
        <v>461</v>
      </c>
      <c r="B1552" s="0" t="s">
        <v>459</v>
      </c>
      <c r="C1552" s="0" t="n">
        <v>0.01474976</v>
      </c>
      <c r="D1552" s="221" t="n">
        <v>1.11</v>
      </c>
      <c r="E1552" s="221" t="n">
        <f aca="false">TRUNC((C1552*D1552),2)</f>
        <v>0.01</v>
      </c>
    </row>
    <row r="1553" customFormat="false" ht="28.8" hidden="false" customHeight="false" outlineLevel="0" collapsed="false">
      <c r="A1553" s="223" t="s">
        <v>462</v>
      </c>
      <c r="B1553" s="0" t="s">
        <v>459</v>
      </c>
      <c r="C1553" s="0" t="n">
        <v>0.00014224</v>
      </c>
      <c r="D1553" s="221" t="n">
        <v>133.08</v>
      </c>
      <c r="E1553" s="221" t="n">
        <f aca="false">TRUNC((C1553*D1553),2)</f>
        <v>0.01</v>
      </c>
    </row>
    <row r="1554" customFormat="false" ht="28.8" hidden="false" customHeight="false" outlineLevel="0" collapsed="false">
      <c r="A1554" s="223" t="s">
        <v>463</v>
      </c>
      <c r="B1554" s="0" t="s">
        <v>459</v>
      </c>
      <c r="C1554" s="0" t="n">
        <v>9.526E-005</v>
      </c>
      <c r="D1554" s="221" t="n">
        <v>116.91</v>
      </c>
      <c r="E1554" s="221" t="n">
        <f aca="false">TRUNC((C1554*D1554),2)</f>
        <v>0.01</v>
      </c>
    </row>
    <row r="1555" customFormat="false" ht="28.8" hidden="false" customHeight="false" outlineLevel="0" collapsed="false">
      <c r="A1555" s="223" t="s">
        <v>516</v>
      </c>
      <c r="B1555" s="0" t="s">
        <v>459</v>
      </c>
      <c r="C1555" s="0" t="n">
        <v>5.83E-006</v>
      </c>
      <c r="D1555" s="221" t="n">
        <v>597.97</v>
      </c>
      <c r="E1555" s="221" t="n">
        <f aca="false">TRUNC((C1555*D1555),2)</f>
        <v>0</v>
      </c>
    </row>
    <row r="1556" customFormat="false" ht="14.4" hidden="false" customHeight="false" outlineLevel="0" collapsed="false">
      <c r="A1556" s="223" t="s">
        <v>517</v>
      </c>
      <c r="B1556" s="0" t="s">
        <v>459</v>
      </c>
      <c r="C1556" s="0" t="n">
        <v>3.583E-005</v>
      </c>
      <c r="D1556" s="221" t="n">
        <v>135.18</v>
      </c>
      <c r="E1556" s="221" t="n">
        <f aca="false">TRUNC((C1556*D1556),2)</f>
        <v>0</v>
      </c>
    </row>
    <row r="1557" customFormat="false" ht="14.4" hidden="false" customHeight="false" outlineLevel="0" collapsed="false">
      <c r="A1557" s="223" t="s">
        <v>518</v>
      </c>
      <c r="B1557" s="0" t="s">
        <v>459</v>
      </c>
      <c r="C1557" s="0" t="n">
        <v>2.722E-005</v>
      </c>
      <c r="D1557" s="221" t="n">
        <v>203.68</v>
      </c>
      <c r="E1557" s="221" t="n">
        <f aca="false">TRUNC((C1557*D1557),2)</f>
        <v>0</v>
      </c>
    </row>
    <row r="1558" customFormat="false" ht="14.4" hidden="false" customHeight="false" outlineLevel="0" collapsed="false">
      <c r="A1558" s="223" t="s">
        <v>519</v>
      </c>
      <c r="B1558" s="0" t="s">
        <v>459</v>
      </c>
      <c r="C1558" s="0" t="n">
        <v>5.83E-006</v>
      </c>
      <c r="D1558" s="221" t="n">
        <v>576.84</v>
      </c>
      <c r="E1558" s="221" t="n">
        <f aca="false">TRUNC((C1558*D1558),2)</f>
        <v>0</v>
      </c>
    </row>
    <row r="1559" customFormat="false" ht="14.4" hidden="false" customHeight="false" outlineLevel="0" collapsed="false">
      <c r="A1559" s="223" t="s">
        <v>520</v>
      </c>
      <c r="B1559" s="0" t="s">
        <v>459</v>
      </c>
      <c r="C1559" s="0" t="n">
        <v>7.17E-006</v>
      </c>
      <c r="D1559" s="221" t="n">
        <v>281.79</v>
      </c>
      <c r="E1559" s="221" t="n">
        <f aca="false">TRUNC((C1559*D1559),2)</f>
        <v>0</v>
      </c>
    </row>
    <row r="1560" customFormat="false" ht="14.4" hidden="false" customHeight="false" outlineLevel="0" collapsed="false">
      <c r="A1560" s="223" t="s">
        <v>521</v>
      </c>
      <c r="B1560" s="0" t="s">
        <v>459</v>
      </c>
      <c r="C1560" s="0" t="n">
        <v>0.00036118</v>
      </c>
      <c r="D1560" s="221" t="n">
        <v>7.88</v>
      </c>
      <c r="E1560" s="221" t="n">
        <f aca="false">TRUNC((C1560*D1560),2)</f>
        <v>0</v>
      </c>
    </row>
    <row r="1561" customFormat="false" ht="14.4" hidden="false" customHeight="false" outlineLevel="0" collapsed="false">
      <c r="A1561" s="223" t="s">
        <v>522</v>
      </c>
      <c r="B1561" s="0" t="s">
        <v>459</v>
      </c>
      <c r="C1561" s="0" t="n">
        <v>0.00019996</v>
      </c>
      <c r="D1561" s="221" t="n">
        <v>10.71</v>
      </c>
      <c r="E1561" s="221" t="n">
        <f aca="false">TRUNC((C1561*D1561),2)</f>
        <v>0</v>
      </c>
    </row>
    <row r="1562" customFormat="false" ht="14.4" hidden="false" customHeight="false" outlineLevel="0" collapsed="false">
      <c r="A1562" s="223" t="s">
        <v>523</v>
      </c>
      <c r="B1562" s="0" t="s">
        <v>459</v>
      </c>
      <c r="C1562" s="0" t="n">
        <v>0.00019996</v>
      </c>
      <c r="D1562" s="221" t="n">
        <v>23.75</v>
      </c>
      <c r="E1562" s="221" t="n">
        <f aca="false">TRUNC((C1562*D1562),2)</f>
        <v>0</v>
      </c>
    </row>
    <row r="1563" customFormat="false" ht="28.8" hidden="false" customHeight="false" outlineLevel="0" collapsed="false">
      <c r="A1563" s="223" t="s">
        <v>679</v>
      </c>
      <c r="B1563" s="0" t="s">
        <v>459</v>
      </c>
      <c r="C1563" s="0" t="n">
        <v>0.4655</v>
      </c>
      <c r="D1563" s="221" t="n">
        <v>0.08</v>
      </c>
      <c r="E1563" s="221" t="n">
        <f aca="false">TRUNC((C1563*D1563),2)</f>
        <v>0.03</v>
      </c>
    </row>
    <row r="1564" customFormat="false" ht="14.4" hidden="false" customHeight="false" outlineLevel="0" collapsed="false">
      <c r="A1564" s="223" t="s">
        <v>453</v>
      </c>
      <c r="B1564" s="0" t="s">
        <v>398</v>
      </c>
      <c r="C1564" s="0" t="s">
        <v>398</v>
      </c>
      <c r="D1564" s="221" t="s">
        <v>398</v>
      </c>
      <c r="E1564" s="221" t="n">
        <f aca="false">SUM(E1538:E1563)</f>
        <v>4.99</v>
      </c>
    </row>
    <row r="1565" customFormat="false" ht="14.4" hidden="false" customHeight="false" outlineLevel="0" collapsed="false">
      <c r="A1565" s="0"/>
      <c r="C1565" s="0"/>
      <c r="D1565" s="0"/>
      <c r="E1565" s="0"/>
    </row>
    <row r="1566" customFormat="false" ht="14.4" hidden="false" customHeight="false" outlineLevel="0" collapsed="false">
      <c r="A1566" s="223" t="s">
        <v>466</v>
      </c>
      <c r="B1566" s="0" t="s">
        <v>398</v>
      </c>
      <c r="C1566" s="0" t="s">
        <v>398</v>
      </c>
      <c r="D1566" s="221" t="s">
        <v>398</v>
      </c>
      <c r="E1566" s="221" t="n">
        <f aca="false">E1530+E1535+E1564</f>
        <v>6.63</v>
      </c>
    </row>
    <row r="1567" customFormat="false" ht="14.4" hidden="false" customHeight="false" outlineLevel="0" collapsed="false">
      <c r="A1567" s="0"/>
      <c r="C1567" s="0"/>
      <c r="D1567" s="0"/>
      <c r="E1567" s="0"/>
    </row>
    <row r="1568" customFormat="false" ht="14.4" hidden="false" customHeight="false" outlineLevel="0" collapsed="false">
      <c r="A1568" s="0"/>
      <c r="C1568" s="0"/>
      <c r="D1568" s="0"/>
      <c r="E1568" s="0"/>
    </row>
    <row r="1569" customFormat="false" ht="14.4" hidden="false" customHeight="false" outlineLevel="0" collapsed="false">
      <c r="A1569" s="0"/>
      <c r="C1569" s="0"/>
      <c r="D1569" s="0"/>
      <c r="E1569" s="0"/>
    </row>
    <row r="1570" customFormat="false" ht="14.4" hidden="false" customHeight="false" outlineLevel="0" collapsed="false">
      <c r="A1570" s="223" t="s">
        <v>707</v>
      </c>
      <c r="B1570" s="224" t="s">
        <v>708</v>
      </c>
      <c r="C1570" s="0" t="s">
        <v>709</v>
      </c>
      <c r="D1570" s="0"/>
      <c r="E1570" s="0"/>
    </row>
    <row r="1571" customFormat="false" ht="14.4" hidden="false" customHeight="false" outlineLevel="0" collapsed="false">
      <c r="A1571" s="223" t="s">
        <v>710</v>
      </c>
      <c r="C1571" s="0"/>
      <c r="D1571" s="0"/>
      <c r="E1571" s="0"/>
    </row>
    <row r="1572" customFormat="false" ht="14.4" hidden="false" customHeight="false" outlineLevel="0" collapsed="false">
      <c r="A1572" s="223" t="s">
        <v>675</v>
      </c>
      <c r="C1572" s="0"/>
      <c r="D1572" s="0"/>
      <c r="E1572" s="0"/>
    </row>
    <row r="1573" customFormat="false" ht="14.4" hidden="false" customHeight="false" outlineLevel="0" collapsed="false">
      <c r="A1573" s="0"/>
      <c r="C1573" s="0"/>
      <c r="D1573" s="0"/>
      <c r="E1573" s="0"/>
    </row>
    <row r="1574" customFormat="false" ht="14.4" hidden="false" customHeight="false" outlineLevel="0" collapsed="false">
      <c r="A1574" s="223" t="s">
        <v>489</v>
      </c>
      <c r="B1574" s="0" t="s">
        <v>447</v>
      </c>
      <c r="C1574" s="0" t="s">
        <v>448</v>
      </c>
      <c r="D1574" s="221" t="s">
        <v>449</v>
      </c>
      <c r="E1574" s="221" t="s">
        <v>450</v>
      </c>
    </row>
    <row r="1575" customFormat="false" ht="28.8" hidden="false" customHeight="false" outlineLevel="0" collapsed="false">
      <c r="A1575" s="223" t="s">
        <v>491</v>
      </c>
      <c r="B1575" s="0" t="s">
        <v>459</v>
      </c>
      <c r="C1575" s="0" t="n">
        <v>6.63E-006</v>
      </c>
      <c r="D1575" s="221" t="n">
        <v>580</v>
      </c>
      <c r="E1575" s="221" t="n">
        <f aca="false">TRUNC((C1575*D1575),2)</f>
        <v>0</v>
      </c>
    </row>
    <row r="1576" customFormat="false" ht="14.4" hidden="false" customHeight="false" outlineLevel="0" collapsed="false">
      <c r="A1576" s="223" t="s">
        <v>453</v>
      </c>
      <c r="B1576" s="0" t="s">
        <v>398</v>
      </c>
      <c r="C1576" s="0" t="s">
        <v>398</v>
      </c>
      <c r="D1576" s="221" t="s">
        <v>398</v>
      </c>
      <c r="E1576" s="221" t="n">
        <f aca="false">SUM(E1575:E1575)</f>
        <v>0</v>
      </c>
    </row>
    <row r="1577" customFormat="false" ht="14.4" hidden="false" customHeight="false" outlineLevel="0" collapsed="false">
      <c r="A1577" s="0"/>
      <c r="C1577" s="0"/>
      <c r="D1577" s="0"/>
      <c r="E1577" s="0"/>
    </row>
    <row r="1578" customFormat="false" ht="14.4" hidden="false" customHeight="false" outlineLevel="0" collapsed="false">
      <c r="A1578" s="223" t="s">
        <v>446</v>
      </c>
      <c r="B1578" s="0" t="s">
        <v>447</v>
      </c>
      <c r="C1578" s="0" t="s">
        <v>448</v>
      </c>
      <c r="D1578" s="221" t="s">
        <v>449</v>
      </c>
      <c r="E1578" s="221" t="s">
        <v>450</v>
      </c>
    </row>
    <row r="1579" customFormat="false" ht="14.4" hidden="false" customHeight="false" outlineLevel="0" collapsed="false">
      <c r="A1579" s="223" t="s">
        <v>676</v>
      </c>
      <c r="B1579" s="0" t="s">
        <v>493</v>
      </c>
      <c r="C1579" s="0" t="n">
        <v>0.0232139</v>
      </c>
      <c r="D1579" s="221" t="n">
        <v>9.26</v>
      </c>
      <c r="E1579" s="221" t="n">
        <f aca="false">TRUNC((C1579*D1579),2)</f>
        <v>0.21</v>
      </c>
    </row>
    <row r="1580" customFormat="false" ht="14.4" hidden="false" customHeight="false" outlineLevel="0" collapsed="false">
      <c r="A1580" s="223" t="s">
        <v>677</v>
      </c>
      <c r="B1580" s="0" t="s">
        <v>493</v>
      </c>
      <c r="C1580" s="0" t="n">
        <v>0.0756975</v>
      </c>
      <c r="D1580" s="221" t="n">
        <v>13.3</v>
      </c>
      <c r="E1580" s="221" t="n">
        <f aca="false">TRUNC((C1580*D1580),2)</f>
        <v>1</v>
      </c>
    </row>
    <row r="1581" customFormat="false" ht="14.4" hidden="false" customHeight="false" outlineLevel="0" collapsed="false">
      <c r="A1581" s="223" t="s">
        <v>453</v>
      </c>
      <c r="B1581" s="0" t="s">
        <v>398</v>
      </c>
      <c r="C1581" s="0" t="s">
        <v>398</v>
      </c>
      <c r="D1581" s="221" t="s">
        <v>398</v>
      </c>
      <c r="E1581" s="221" t="n">
        <f aca="false">SUM(E1579:E1580)</f>
        <v>1.21</v>
      </c>
    </row>
    <row r="1582" customFormat="false" ht="14.4" hidden="false" customHeight="false" outlineLevel="0" collapsed="false">
      <c r="A1582" s="0"/>
      <c r="C1582" s="0"/>
      <c r="D1582" s="0"/>
      <c r="E1582" s="0"/>
    </row>
    <row r="1583" customFormat="false" ht="14.4" hidden="false" customHeight="false" outlineLevel="0" collapsed="false">
      <c r="A1583" s="223" t="s">
        <v>454</v>
      </c>
      <c r="B1583" s="0" t="s">
        <v>447</v>
      </c>
      <c r="C1583" s="0" t="s">
        <v>448</v>
      </c>
      <c r="D1583" s="221" t="s">
        <v>449</v>
      </c>
      <c r="E1583" s="221" t="s">
        <v>450</v>
      </c>
    </row>
    <row r="1584" customFormat="false" ht="14.4" hidden="false" customHeight="false" outlineLevel="0" collapsed="false">
      <c r="A1584" s="223" t="s">
        <v>711</v>
      </c>
      <c r="B1584" s="0" t="s">
        <v>501</v>
      </c>
      <c r="C1584" s="0" t="n">
        <v>1.12687764</v>
      </c>
      <c r="D1584" s="221" t="n">
        <v>4.74</v>
      </c>
      <c r="E1584" s="221" t="n">
        <f aca="false">TRUNC((C1584*D1584),2)</f>
        <v>5.34</v>
      </c>
    </row>
    <row r="1585" customFormat="false" ht="14.4" hidden="false" customHeight="false" outlineLevel="0" collapsed="false">
      <c r="A1585" s="223" t="s">
        <v>623</v>
      </c>
      <c r="B1585" s="0" t="s">
        <v>501</v>
      </c>
      <c r="C1585" s="0" t="n">
        <v>0.025</v>
      </c>
      <c r="D1585" s="221" t="n">
        <v>8.08</v>
      </c>
      <c r="E1585" s="221" t="n">
        <f aca="false">TRUNC((C1585*D1585),2)</f>
        <v>0.2</v>
      </c>
    </row>
    <row r="1586" customFormat="false" ht="14.4" hidden="false" customHeight="false" outlineLevel="0" collapsed="false">
      <c r="A1586" s="223" t="s">
        <v>498</v>
      </c>
      <c r="B1586" s="0" t="s">
        <v>459</v>
      </c>
      <c r="C1586" s="0" t="n">
        <v>0.00078569</v>
      </c>
      <c r="D1586" s="221" t="n">
        <v>9.79</v>
      </c>
      <c r="E1586" s="221" t="n">
        <f aca="false">TRUNC((C1586*D1586),2)</f>
        <v>0</v>
      </c>
    </row>
    <row r="1587" customFormat="false" ht="14.4" hidden="false" customHeight="false" outlineLevel="0" collapsed="false">
      <c r="A1587" s="223" t="s">
        <v>455</v>
      </c>
      <c r="B1587" s="0" t="s">
        <v>456</v>
      </c>
      <c r="C1587" s="0" t="n">
        <v>0.0001569</v>
      </c>
      <c r="D1587" s="221" t="n">
        <v>47.76</v>
      </c>
      <c r="E1587" s="221" t="n">
        <f aca="false">TRUNC((C1587*D1587),2)</f>
        <v>0</v>
      </c>
    </row>
    <row r="1588" customFormat="false" ht="14.4" hidden="false" customHeight="false" outlineLevel="0" collapsed="false">
      <c r="A1588" s="223" t="s">
        <v>499</v>
      </c>
      <c r="B1588" s="0" t="s">
        <v>459</v>
      </c>
      <c r="C1588" s="0" t="n">
        <v>6.512E-005</v>
      </c>
      <c r="D1588" s="221" t="n">
        <v>109.4</v>
      </c>
      <c r="E1588" s="221" t="n">
        <f aca="false">TRUNC((C1588*D1588),2)</f>
        <v>0</v>
      </c>
    </row>
    <row r="1589" customFormat="false" ht="14.4" hidden="false" customHeight="false" outlineLevel="0" collapsed="false">
      <c r="A1589" s="223" t="s">
        <v>502</v>
      </c>
      <c r="B1589" s="0" t="s">
        <v>459</v>
      </c>
      <c r="C1589" s="0" t="n">
        <v>0.00088877</v>
      </c>
      <c r="D1589" s="221" t="n">
        <v>6.04</v>
      </c>
      <c r="E1589" s="221" t="n">
        <f aca="false">TRUNC((C1589*D1589),2)</f>
        <v>0</v>
      </c>
    </row>
    <row r="1590" customFormat="false" ht="14.4" hidden="false" customHeight="false" outlineLevel="0" collapsed="false">
      <c r="A1590" s="223" t="s">
        <v>457</v>
      </c>
      <c r="B1590" s="0" t="s">
        <v>456</v>
      </c>
      <c r="C1590" s="0" t="n">
        <v>0.00134598</v>
      </c>
      <c r="D1590" s="221" t="n">
        <v>8.95</v>
      </c>
      <c r="E1590" s="221" t="n">
        <f aca="false">TRUNC((C1590*D1590),2)</f>
        <v>0.01</v>
      </c>
    </row>
    <row r="1591" customFormat="false" ht="14.4" hidden="false" customHeight="false" outlineLevel="0" collapsed="false">
      <c r="A1591" s="223" t="s">
        <v>510</v>
      </c>
      <c r="B1591" s="0" t="s">
        <v>511</v>
      </c>
      <c r="C1591" s="0" t="n">
        <v>0.00014812</v>
      </c>
      <c r="D1591" s="221" t="n">
        <v>14.25</v>
      </c>
      <c r="E1591" s="221" t="n">
        <f aca="false">TRUNC((C1591*D1591),2)</f>
        <v>0</v>
      </c>
    </row>
    <row r="1592" customFormat="false" ht="14.4" hidden="false" customHeight="false" outlineLevel="0" collapsed="false">
      <c r="A1592" s="223" t="s">
        <v>512</v>
      </c>
      <c r="B1592" s="0" t="s">
        <v>493</v>
      </c>
      <c r="C1592" s="0" t="n">
        <v>0.098</v>
      </c>
      <c r="D1592" s="221" t="n">
        <v>1.87</v>
      </c>
      <c r="E1592" s="221" t="n">
        <f aca="false">TRUNC((C1592*D1592),2)</f>
        <v>0.18</v>
      </c>
    </row>
    <row r="1593" customFormat="false" ht="14.4" hidden="false" customHeight="false" outlineLevel="0" collapsed="false">
      <c r="A1593" s="223" t="s">
        <v>513</v>
      </c>
      <c r="B1593" s="0" t="s">
        <v>493</v>
      </c>
      <c r="C1593" s="0" t="n">
        <v>0.098</v>
      </c>
      <c r="D1593" s="221" t="n">
        <v>0.71</v>
      </c>
      <c r="E1593" s="221" t="n">
        <f aca="false">TRUNC((C1593*D1593),2)</f>
        <v>0.06</v>
      </c>
    </row>
    <row r="1594" customFormat="false" ht="14.4" hidden="false" customHeight="false" outlineLevel="0" collapsed="false">
      <c r="A1594" s="223" t="s">
        <v>514</v>
      </c>
      <c r="B1594" s="0" t="s">
        <v>493</v>
      </c>
      <c r="C1594" s="0" t="n">
        <v>0.098</v>
      </c>
      <c r="D1594" s="221" t="n">
        <v>0.34</v>
      </c>
      <c r="E1594" s="221" t="n">
        <f aca="false">TRUNC((C1594*D1594),2)</f>
        <v>0.03</v>
      </c>
    </row>
    <row r="1595" customFormat="false" ht="14.4" hidden="false" customHeight="false" outlineLevel="0" collapsed="false">
      <c r="A1595" s="223" t="s">
        <v>515</v>
      </c>
      <c r="B1595" s="0" t="s">
        <v>493</v>
      </c>
      <c r="C1595" s="0" t="n">
        <v>0.098</v>
      </c>
      <c r="D1595" s="221" t="n">
        <v>0.05</v>
      </c>
      <c r="E1595" s="221" t="n">
        <f aca="false">TRUNC((C1595*D1595),2)</f>
        <v>0</v>
      </c>
    </row>
    <row r="1596" customFormat="false" ht="14.4" hidden="false" customHeight="false" outlineLevel="0" collapsed="false">
      <c r="A1596" s="223" t="s">
        <v>458</v>
      </c>
      <c r="B1596" s="0" t="s">
        <v>459</v>
      </c>
      <c r="C1596" s="0" t="n">
        <v>0.00025934</v>
      </c>
      <c r="D1596" s="221" t="n">
        <v>29.55</v>
      </c>
      <c r="E1596" s="221" t="n">
        <f aca="false">TRUNC((C1596*D1596),2)</f>
        <v>0</v>
      </c>
    </row>
    <row r="1597" customFormat="false" ht="14.4" hidden="false" customHeight="false" outlineLevel="0" collapsed="false">
      <c r="A1597" s="223" t="s">
        <v>460</v>
      </c>
      <c r="B1597" s="0" t="s">
        <v>459</v>
      </c>
      <c r="C1597" s="0" t="n">
        <v>0.00012155</v>
      </c>
      <c r="D1597" s="221" t="n">
        <v>169.15</v>
      </c>
      <c r="E1597" s="221" t="n">
        <f aca="false">TRUNC((C1597*D1597),2)</f>
        <v>0.02</v>
      </c>
    </row>
    <row r="1598" customFormat="false" ht="14.4" hidden="false" customHeight="false" outlineLevel="0" collapsed="false">
      <c r="A1598" s="223" t="s">
        <v>461</v>
      </c>
      <c r="B1598" s="0" t="s">
        <v>459</v>
      </c>
      <c r="C1598" s="0" t="n">
        <v>0.01092575</v>
      </c>
      <c r="D1598" s="221" t="n">
        <v>1.11</v>
      </c>
      <c r="E1598" s="221" t="n">
        <f aca="false">TRUNC((C1598*D1598),2)</f>
        <v>0.01</v>
      </c>
    </row>
    <row r="1599" customFormat="false" ht="28.8" hidden="false" customHeight="false" outlineLevel="0" collapsed="false">
      <c r="A1599" s="223" t="s">
        <v>462</v>
      </c>
      <c r="B1599" s="0" t="s">
        <v>459</v>
      </c>
      <c r="C1599" s="0" t="n">
        <v>0.00010536</v>
      </c>
      <c r="D1599" s="221" t="n">
        <v>133.08</v>
      </c>
      <c r="E1599" s="221" t="n">
        <f aca="false">TRUNC((C1599*D1599),2)</f>
        <v>0.01</v>
      </c>
    </row>
    <row r="1600" customFormat="false" ht="28.8" hidden="false" customHeight="false" outlineLevel="0" collapsed="false">
      <c r="A1600" s="223" t="s">
        <v>463</v>
      </c>
      <c r="B1600" s="0" t="s">
        <v>459</v>
      </c>
      <c r="C1600" s="0" t="n">
        <v>7.056E-005</v>
      </c>
      <c r="D1600" s="221" t="n">
        <v>116.91</v>
      </c>
      <c r="E1600" s="221" t="n">
        <f aca="false">TRUNC((C1600*D1600),2)</f>
        <v>0</v>
      </c>
    </row>
    <row r="1601" customFormat="false" ht="28.8" hidden="false" customHeight="false" outlineLevel="0" collapsed="false">
      <c r="A1601" s="223" t="s">
        <v>516</v>
      </c>
      <c r="B1601" s="0" t="s">
        <v>459</v>
      </c>
      <c r="C1601" s="0" t="n">
        <v>4.32E-006</v>
      </c>
      <c r="D1601" s="221" t="n">
        <v>597.97</v>
      </c>
      <c r="E1601" s="221" t="n">
        <f aca="false">TRUNC((C1601*D1601),2)</f>
        <v>0</v>
      </c>
    </row>
    <row r="1602" customFormat="false" ht="14.4" hidden="false" customHeight="false" outlineLevel="0" collapsed="false">
      <c r="A1602" s="223" t="s">
        <v>517</v>
      </c>
      <c r="B1602" s="0" t="s">
        <v>459</v>
      </c>
      <c r="C1602" s="0" t="n">
        <v>2.654E-005</v>
      </c>
      <c r="D1602" s="221" t="n">
        <v>135.18</v>
      </c>
      <c r="E1602" s="221" t="n">
        <f aca="false">TRUNC((C1602*D1602),2)</f>
        <v>0</v>
      </c>
    </row>
    <row r="1603" customFormat="false" ht="14.4" hidden="false" customHeight="false" outlineLevel="0" collapsed="false">
      <c r="A1603" s="223" t="s">
        <v>518</v>
      </c>
      <c r="B1603" s="0" t="s">
        <v>459</v>
      </c>
      <c r="C1603" s="0" t="n">
        <v>2.017E-005</v>
      </c>
      <c r="D1603" s="221" t="n">
        <v>203.68</v>
      </c>
      <c r="E1603" s="221" t="n">
        <f aca="false">TRUNC((C1603*D1603),2)</f>
        <v>0</v>
      </c>
    </row>
    <row r="1604" customFormat="false" ht="14.4" hidden="false" customHeight="false" outlineLevel="0" collapsed="false">
      <c r="A1604" s="223" t="s">
        <v>519</v>
      </c>
      <c r="B1604" s="0" t="s">
        <v>459</v>
      </c>
      <c r="C1604" s="0" t="n">
        <v>4.32E-006</v>
      </c>
      <c r="D1604" s="221" t="n">
        <v>576.84</v>
      </c>
      <c r="E1604" s="221" t="n">
        <f aca="false">TRUNC((C1604*D1604),2)</f>
        <v>0</v>
      </c>
    </row>
    <row r="1605" customFormat="false" ht="14.4" hidden="false" customHeight="false" outlineLevel="0" collapsed="false">
      <c r="A1605" s="223" t="s">
        <v>520</v>
      </c>
      <c r="B1605" s="0" t="s">
        <v>459</v>
      </c>
      <c r="C1605" s="0" t="n">
        <v>5.31E-006</v>
      </c>
      <c r="D1605" s="221" t="n">
        <v>281.79</v>
      </c>
      <c r="E1605" s="221" t="n">
        <f aca="false">TRUNC((C1605*D1605),2)</f>
        <v>0</v>
      </c>
    </row>
    <row r="1606" customFormat="false" ht="14.4" hidden="false" customHeight="false" outlineLevel="0" collapsed="false">
      <c r="A1606" s="223" t="s">
        <v>521</v>
      </c>
      <c r="B1606" s="0" t="s">
        <v>459</v>
      </c>
      <c r="C1606" s="0" t="n">
        <v>0.00026754</v>
      </c>
      <c r="D1606" s="221" t="n">
        <v>7.88</v>
      </c>
      <c r="E1606" s="221" t="n">
        <f aca="false">TRUNC((C1606*D1606),2)</f>
        <v>0</v>
      </c>
    </row>
    <row r="1607" customFormat="false" ht="14.4" hidden="false" customHeight="false" outlineLevel="0" collapsed="false">
      <c r="A1607" s="223" t="s">
        <v>522</v>
      </c>
      <c r="B1607" s="0" t="s">
        <v>459</v>
      </c>
      <c r="C1607" s="0" t="n">
        <v>0.00014812</v>
      </c>
      <c r="D1607" s="221" t="n">
        <v>10.71</v>
      </c>
      <c r="E1607" s="221" t="n">
        <f aca="false">TRUNC((C1607*D1607),2)</f>
        <v>0</v>
      </c>
    </row>
    <row r="1608" customFormat="false" ht="14.4" hidden="false" customHeight="false" outlineLevel="0" collapsed="false">
      <c r="A1608" s="223" t="s">
        <v>523</v>
      </c>
      <c r="B1608" s="0" t="s">
        <v>459</v>
      </c>
      <c r="C1608" s="0" t="n">
        <v>0.00014812</v>
      </c>
      <c r="D1608" s="221" t="n">
        <v>23.75</v>
      </c>
      <c r="E1608" s="221" t="n">
        <f aca="false">TRUNC((C1608*D1608),2)</f>
        <v>0</v>
      </c>
    </row>
    <row r="1609" customFormat="false" ht="28.8" hidden="false" customHeight="false" outlineLevel="0" collapsed="false">
      <c r="A1609" s="223" t="s">
        <v>679</v>
      </c>
      <c r="B1609" s="0" t="s">
        <v>459</v>
      </c>
      <c r="C1609" s="0" t="n">
        <v>0.306</v>
      </c>
      <c r="D1609" s="221" t="n">
        <v>0.08</v>
      </c>
      <c r="E1609" s="221" t="n">
        <f aca="false">TRUNC((C1609*D1609),2)</f>
        <v>0.02</v>
      </c>
    </row>
    <row r="1610" customFormat="false" ht="14.4" hidden="false" customHeight="false" outlineLevel="0" collapsed="false">
      <c r="A1610" s="223" t="s">
        <v>453</v>
      </c>
      <c r="B1610" s="0" t="s">
        <v>398</v>
      </c>
      <c r="C1610" s="0" t="s">
        <v>398</v>
      </c>
      <c r="D1610" s="221" t="s">
        <v>398</v>
      </c>
      <c r="E1610" s="221" t="n">
        <f aca="false">SUM(E1584:E1609)</f>
        <v>5.88</v>
      </c>
    </row>
    <row r="1611" customFormat="false" ht="14.4" hidden="false" customHeight="false" outlineLevel="0" collapsed="false">
      <c r="A1611" s="0"/>
      <c r="C1611" s="0"/>
      <c r="D1611" s="0"/>
      <c r="E1611" s="0"/>
    </row>
    <row r="1612" customFormat="false" ht="14.4" hidden="false" customHeight="false" outlineLevel="0" collapsed="false">
      <c r="A1612" s="223" t="s">
        <v>466</v>
      </c>
      <c r="B1612" s="0" t="s">
        <v>398</v>
      </c>
      <c r="C1612" s="0" t="s">
        <v>398</v>
      </c>
      <c r="D1612" s="221" t="s">
        <v>398</v>
      </c>
      <c r="E1612" s="221" t="n">
        <f aca="false">E1576+E1581+E1610</f>
        <v>7.09</v>
      </c>
    </row>
    <row r="1613" customFormat="false" ht="14.4" hidden="false" customHeight="false" outlineLevel="0" collapsed="false">
      <c r="A1613" s="0"/>
      <c r="C1613" s="0"/>
      <c r="D1613" s="0"/>
      <c r="E1613" s="0"/>
    </row>
    <row r="1614" customFormat="false" ht="14.4" hidden="false" customHeight="false" outlineLevel="0" collapsed="false">
      <c r="A1614" s="0"/>
      <c r="C1614" s="0"/>
      <c r="D1614" s="0"/>
      <c r="E1614" s="0"/>
    </row>
    <row r="1615" customFormat="false" ht="14.4" hidden="false" customHeight="false" outlineLevel="0" collapsed="false">
      <c r="A1615" s="0"/>
      <c r="C1615" s="0"/>
      <c r="D1615" s="0"/>
      <c r="E1615" s="0"/>
    </row>
    <row r="1616" customFormat="false" ht="14.4" hidden="false" customHeight="false" outlineLevel="0" collapsed="false">
      <c r="A1616" s="223" t="s">
        <v>712</v>
      </c>
      <c r="B1616" s="224" t="s">
        <v>713</v>
      </c>
      <c r="C1616" s="0" t="s">
        <v>714</v>
      </c>
      <c r="D1616" s="0"/>
      <c r="E1616" s="0"/>
    </row>
    <row r="1617" customFormat="false" ht="14.4" hidden="false" customHeight="false" outlineLevel="0" collapsed="false">
      <c r="A1617" s="223" t="s">
        <v>715</v>
      </c>
      <c r="C1617" s="0"/>
      <c r="D1617" s="0"/>
      <c r="E1617" s="0"/>
    </row>
    <row r="1618" customFormat="false" ht="14.4" hidden="false" customHeight="false" outlineLevel="0" collapsed="false">
      <c r="A1618" s="223" t="s">
        <v>488</v>
      </c>
      <c r="C1618" s="0"/>
      <c r="D1618" s="0"/>
      <c r="E1618" s="0"/>
    </row>
    <row r="1619" customFormat="false" ht="14.4" hidden="false" customHeight="false" outlineLevel="0" collapsed="false">
      <c r="A1619" s="0"/>
      <c r="C1619" s="0"/>
      <c r="D1619" s="0"/>
      <c r="E1619" s="0"/>
    </row>
    <row r="1620" customFormat="false" ht="14.4" hidden="false" customHeight="false" outlineLevel="0" collapsed="false">
      <c r="A1620" s="223" t="s">
        <v>489</v>
      </c>
      <c r="B1620" s="0" t="s">
        <v>447</v>
      </c>
      <c r="C1620" s="0" t="s">
        <v>448</v>
      </c>
      <c r="D1620" s="221" t="s">
        <v>449</v>
      </c>
      <c r="E1620" s="221" t="s">
        <v>450</v>
      </c>
    </row>
    <row r="1621" customFormat="false" ht="28.8" hidden="false" customHeight="false" outlineLevel="0" collapsed="false">
      <c r="A1621" s="223" t="s">
        <v>491</v>
      </c>
      <c r="B1621" s="0" t="s">
        <v>459</v>
      </c>
      <c r="C1621" s="0" t="n">
        <v>1.354E-005</v>
      </c>
      <c r="D1621" s="221" t="n">
        <v>580</v>
      </c>
      <c r="E1621" s="221" t="n">
        <f aca="false">TRUNC((C1621*D1621),2)</f>
        <v>0</v>
      </c>
    </row>
    <row r="1622" customFormat="false" ht="14.4" hidden="false" customHeight="false" outlineLevel="0" collapsed="false">
      <c r="A1622" s="223" t="s">
        <v>453</v>
      </c>
      <c r="B1622" s="0" t="s">
        <v>398</v>
      </c>
      <c r="C1622" s="0" t="s">
        <v>398</v>
      </c>
      <c r="D1622" s="221" t="s">
        <v>398</v>
      </c>
      <c r="E1622" s="221" t="n">
        <f aca="false">SUM(E1621:E1621)</f>
        <v>0</v>
      </c>
    </row>
    <row r="1623" customFormat="false" ht="14.4" hidden="false" customHeight="false" outlineLevel="0" collapsed="false">
      <c r="A1623" s="0"/>
      <c r="C1623" s="0"/>
      <c r="D1623" s="0"/>
      <c r="E1623" s="0"/>
    </row>
    <row r="1624" customFormat="false" ht="14.4" hidden="false" customHeight="false" outlineLevel="0" collapsed="false">
      <c r="A1624" s="223" t="s">
        <v>446</v>
      </c>
      <c r="B1624" s="0" t="s">
        <v>447</v>
      </c>
      <c r="C1624" s="0" t="s">
        <v>448</v>
      </c>
      <c r="D1624" s="221" t="s">
        <v>449</v>
      </c>
      <c r="E1624" s="221" t="s">
        <v>450</v>
      </c>
    </row>
    <row r="1625" customFormat="false" ht="14.4" hidden="false" customHeight="false" outlineLevel="0" collapsed="false">
      <c r="A1625" s="223" t="s">
        <v>690</v>
      </c>
      <c r="B1625" s="0" t="s">
        <v>493</v>
      </c>
      <c r="C1625" s="0" t="n">
        <v>0.20342</v>
      </c>
      <c r="D1625" s="221" t="n">
        <v>14.35</v>
      </c>
      <c r="E1625" s="221" t="n">
        <f aca="false">TRUNC((C1625*D1625),2)</f>
        <v>2.91</v>
      </c>
    </row>
    <row r="1626" customFormat="false" ht="14.4" hidden="false" customHeight="false" outlineLevel="0" collapsed="false">
      <c r="A1626" s="223" t="s">
        <v>453</v>
      </c>
      <c r="B1626" s="0" t="s">
        <v>398</v>
      </c>
      <c r="C1626" s="0" t="s">
        <v>398</v>
      </c>
      <c r="D1626" s="221" t="s">
        <v>398</v>
      </c>
      <c r="E1626" s="221" t="n">
        <f aca="false">SUM(E1625:E1625)</f>
        <v>2.91</v>
      </c>
    </row>
    <row r="1627" customFormat="false" ht="14.4" hidden="false" customHeight="false" outlineLevel="0" collapsed="false">
      <c r="A1627" s="0"/>
      <c r="C1627" s="0"/>
      <c r="D1627" s="0"/>
      <c r="E1627" s="0"/>
    </row>
    <row r="1628" customFormat="false" ht="14.4" hidden="false" customHeight="false" outlineLevel="0" collapsed="false">
      <c r="A1628" s="223" t="s">
        <v>454</v>
      </c>
      <c r="B1628" s="0" t="s">
        <v>447</v>
      </c>
      <c r="C1628" s="0" t="s">
        <v>448</v>
      </c>
      <c r="D1628" s="221" t="s">
        <v>449</v>
      </c>
      <c r="E1628" s="221" t="s">
        <v>450</v>
      </c>
    </row>
    <row r="1629" customFormat="false" ht="14.4" hidden="false" customHeight="false" outlineLevel="0" collapsed="false">
      <c r="A1629" s="223" t="s">
        <v>498</v>
      </c>
      <c r="B1629" s="0" t="s">
        <v>459</v>
      </c>
      <c r="C1629" s="0" t="n">
        <v>0.00160344</v>
      </c>
      <c r="D1629" s="221" t="n">
        <v>9.79</v>
      </c>
      <c r="E1629" s="221" t="n">
        <f aca="false">TRUNC((C1629*D1629),2)</f>
        <v>0.01</v>
      </c>
    </row>
    <row r="1630" customFormat="false" ht="14.4" hidden="false" customHeight="false" outlineLevel="0" collapsed="false">
      <c r="A1630" s="223" t="s">
        <v>455</v>
      </c>
      <c r="B1630" s="0" t="s">
        <v>456</v>
      </c>
      <c r="C1630" s="0" t="n">
        <v>0.0003202</v>
      </c>
      <c r="D1630" s="221" t="n">
        <v>47.76</v>
      </c>
      <c r="E1630" s="221" t="n">
        <f aca="false">TRUNC((C1630*D1630),2)</f>
        <v>0.01</v>
      </c>
    </row>
    <row r="1631" customFormat="false" ht="14.4" hidden="false" customHeight="false" outlineLevel="0" collapsed="false">
      <c r="A1631" s="223" t="s">
        <v>499</v>
      </c>
      <c r="B1631" s="0" t="s">
        <v>459</v>
      </c>
      <c r="C1631" s="0" t="n">
        <v>0.00013292</v>
      </c>
      <c r="D1631" s="221" t="n">
        <v>109.4</v>
      </c>
      <c r="E1631" s="221" t="n">
        <f aca="false">TRUNC((C1631*D1631),2)</f>
        <v>0.01</v>
      </c>
    </row>
    <row r="1632" customFormat="false" ht="14.4" hidden="false" customHeight="false" outlineLevel="0" collapsed="false">
      <c r="A1632" s="223" t="s">
        <v>502</v>
      </c>
      <c r="B1632" s="0" t="s">
        <v>459</v>
      </c>
      <c r="C1632" s="0" t="n">
        <v>0.00181382</v>
      </c>
      <c r="D1632" s="221" t="n">
        <v>6.04</v>
      </c>
      <c r="E1632" s="221" t="n">
        <f aca="false">TRUNC((C1632*D1632),2)</f>
        <v>0.01</v>
      </c>
    </row>
    <row r="1633" customFormat="false" ht="14.4" hidden="false" customHeight="false" outlineLevel="0" collapsed="false">
      <c r="A1633" s="223" t="s">
        <v>716</v>
      </c>
      <c r="B1633" s="0" t="s">
        <v>508</v>
      </c>
      <c r="C1633" s="0" t="n">
        <v>1.2</v>
      </c>
      <c r="D1633" s="221" t="n">
        <v>1</v>
      </c>
      <c r="E1633" s="221" t="n">
        <f aca="false">TRUNC((C1633*D1633),2)</f>
        <v>1.2</v>
      </c>
    </row>
    <row r="1634" customFormat="false" ht="14.4" hidden="false" customHeight="false" outlineLevel="0" collapsed="false">
      <c r="A1634" s="223" t="s">
        <v>457</v>
      </c>
      <c r="B1634" s="0" t="s">
        <v>456</v>
      </c>
      <c r="C1634" s="0" t="n">
        <v>0.00274692</v>
      </c>
      <c r="D1634" s="221" t="n">
        <v>8.95</v>
      </c>
      <c r="E1634" s="221" t="n">
        <f aca="false">TRUNC((C1634*D1634),2)</f>
        <v>0.02</v>
      </c>
    </row>
    <row r="1635" customFormat="false" ht="14.4" hidden="false" customHeight="false" outlineLevel="0" collapsed="false">
      <c r="A1635" s="223" t="s">
        <v>510</v>
      </c>
      <c r="B1635" s="0" t="s">
        <v>511</v>
      </c>
      <c r="C1635" s="0" t="n">
        <v>0.0003023</v>
      </c>
      <c r="D1635" s="221" t="n">
        <v>14.25</v>
      </c>
      <c r="E1635" s="221" t="n">
        <f aca="false">TRUNC((C1635*D1635),2)</f>
        <v>0</v>
      </c>
    </row>
    <row r="1636" customFormat="false" ht="14.4" hidden="false" customHeight="false" outlineLevel="0" collapsed="false">
      <c r="A1636" s="223" t="s">
        <v>512</v>
      </c>
      <c r="B1636" s="0" t="s">
        <v>493</v>
      </c>
      <c r="C1636" s="0" t="n">
        <v>0.2</v>
      </c>
      <c r="D1636" s="221" t="n">
        <v>1.87</v>
      </c>
      <c r="E1636" s="221" t="n">
        <f aca="false">TRUNC((C1636*D1636),2)</f>
        <v>0.37</v>
      </c>
    </row>
    <row r="1637" customFormat="false" ht="14.4" hidden="false" customHeight="false" outlineLevel="0" collapsed="false">
      <c r="A1637" s="223" t="s">
        <v>513</v>
      </c>
      <c r="B1637" s="0" t="s">
        <v>493</v>
      </c>
      <c r="C1637" s="0" t="n">
        <v>0.2</v>
      </c>
      <c r="D1637" s="221" t="n">
        <v>0.71</v>
      </c>
      <c r="E1637" s="221" t="n">
        <f aca="false">TRUNC((C1637*D1637),2)</f>
        <v>0.14</v>
      </c>
    </row>
    <row r="1638" customFormat="false" ht="14.4" hidden="false" customHeight="false" outlineLevel="0" collapsed="false">
      <c r="A1638" s="223" t="s">
        <v>514</v>
      </c>
      <c r="B1638" s="0" t="s">
        <v>493</v>
      </c>
      <c r="C1638" s="0" t="n">
        <v>0.2</v>
      </c>
      <c r="D1638" s="221" t="n">
        <v>0.34</v>
      </c>
      <c r="E1638" s="221" t="n">
        <f aca="false">TRUNC((C1638*D1638),2)</f>
        <v>0.06</v>
      </c>
    </row>
    <row r="1639" customFormat="false" ht="14.4" hidden="false" customHeight="false" outlineLevel="0" collapsed="false">
      <c r="A1639" s="223" t="s">
        <v>515</v>
      </c>
      <c r="B1639" s="0" t="s">
        <v>493</v>
      </c>
      <c r="C1639" s="0" t="n">
        <v>0.2</v>
      </c>
      <c r="D1639" s="221" t="n">
        <v>0.05</v>
      </c>
      <c r="E1639" s="221" t="n">
        <f aca="false">TRUNC((C1639*D1639),2)</f>
        <v>0.01</v>
      </c>
    </row>
    <row r="1640" customFormat="false" ht="14.4" hidden="false" customHeight="false" outlineLevel="0" collapsed="false">
      <c r="A1640" s="223" t="s">
        <v>458</v>
      </c>
      <c r="B1640" s="0" t="s">
        <v>459</v>
      </c>
      <c r="C1640" s="0" t="n">
        <v>0.00052926</v>
      </c>
      <c r="D1640" s="221" t="n">
        <v>29.55</v>
      </c>
      <c r="E1640" s="221" t="n">
        <f aca="false">TRUNC((C1640*D1640),2)</f>
        <v>0.01</v>
      </c>
    </row>
    <row r="1641" customFormat="false" ht="14.4" hidden="false" customHeight="false" outlineLevel="0" collapsed="false">
      <c r="A1641" s="223" t="s">
        <v>460</v>
      </c>
      <c r="B1641" s="0" t="s">
        <v>459</v>
      </c>
      <c r="C1641" s="0" t="n">
        <v>0.00024806</v>
      </c>
      <c r="D1641" s="221" t="n">
        <v>169.15</v>
      </c>
      <c r="E1641" s="221" t="n">
        <f aca="false">TRUNC((C1641*D1641),2)</f>
        <v>0.04</v>
      </c>
    </row>
    <row r="1642" customFormat="false" ht="14.4" hidden="false" customHeight="false" outlineLevel="0" collapsed="false">
      <c r="A1642" s="223" t="s">
        <v>461</v>
      </c>
      <c r="B1642" s="0" t="s">
        <v>459</v>
      </c>
      <c r="C1642" s="0" t="n">
        <v>0.02229744</v>
      </c>
      <c r="D1642" s="221" t="n">
        <v>1.11</v>
      </c>
      <c r="E1642" s="221" t="n">
        <f aca="false">TRUNC((C1642*D1642),2)</f>
        <v>0.02</v>
      </c>
    </row>
    <row r="1643" customFormat="false" ht="28.8" hidden="false" customHeight="false" outlineLevel="0" collapsed="false">
      <c r="A1643" s="223" t="s">
        <v>462</v>
      </c>
      <c r="B1643" s="0" t="s">
        <v>459</v>
      </c>
      <c r="C1643" s="0" t="n">
        <v>0.000215</v>
      </c>
      <c r="D1643" s="221" t="n">
        <v>133.08</v>
      </c>
      <c r="E1643" s="221" t="n">
        <f aca="false">TRUNC((C1643*D1643),2)</f>
        <v>0.02</v>
      </c>
    </row>
    <row r="1644" customFormat="false" ht="28.8" hidden="false" customHeight="false" outlineLevel="0" collapsed="false">
      <c r="A1644" s="223" t="s">
        <v>463</v>
      </c>
      <c r="B1644" s="0" t="s">
        <v>459</v>
      </c>
      <c r="C1644" s="0" t="n">
        <v>0.000144</v>
      </c>
      <c r="D1644" s="221" t="n">
        <v>116.91</v>
      </c>
      <c r="E1644" s="221" t="n">
        <f aca="false">TRUNC((C1644*D1644),2)</f>
        <v>0.01</v>
      </c>
    </row>
    <row r="1645" customFormat="false" ht="28.8" hidden="false" customHeight="false" outlineLevel="0" collapsed="false">
      <c r="A1645" s="223" t="s">
        <v>516</v>
      </c>
      <c r="B1645" s="0" t="s">
        <v>459</v>
      </c>
      <c r="C1645" s="0" t="n">
        <v>8.82E-006</v>
      </c>
      <c r="D1645" s="221" t="n">
        <v>597.97</v>
      </c>
      <c r="E1645" s="221" t="n">
        <f aca="false">TRUNC((C1645*D1645),2)</f>
        <v>0</v>
      </c>
    </row>
    <row r="1646" customFormat="false" ht="14.4" hidden="false" customHeight="false" outlineLevel="0" collapsed="false">
      <c r="A1646" s="223" t="s">
        <v>517</v>
      </c>
      <c r="B1646" s="0" t="s">
        <v>459</v>
      </c>
      <c r="C1646" s="0" t="n">
        <v>5.416E-005</v>
      </c>
      <c r="D1646" s="221" t="n">
        <v>135.18</v>
      </c>
      <c r="E1646" s="221" t="n">
        <f aca="false">TRUNC((C1646*D1646),2)</f>
        <v>0</v>
      </c>
    </row>
    <row r="1647" customFormat="false" ht="14.4" hidden="false" customHeight="false" outlineLevel="0" collapsed="false">
      <c r="A1647" s="223" t="s">
        <v>518</v>
      </c>
      <c r="B1647" s="0" t="s">
        <v>459</v>
      </c>
      <c r="C1647" s="0" t="n">
        <v>4.114E-005</v>
      </c>
      <c r="D1647" s="221" t="n">
        <v>203.68</v>
      </c>
      <c r="E1647" s="221" t="n">
        <f aca="false">TRUNC((C1647*D1647),2)</f>
        <v>0</v>
      </c>
    </row>
    <row r="1648" customFormat="false" ht="14.4" hidden="false" customHeight="false" outlineLevel="0" collapsed="false">
      <c r="A1648" s="223" t="s">
        <v>519</v>
      </c>
      <c r="B1648" s="0" t="s">
        <v>459</v>
      </c>
      <c r="C1648" s="0" t="n">
        <v>8.82E-006</v>
      </c>
      <c r="D1648" s="221" t="n">
        <v>576.84</v>
      </c>
      <c r="E1648" s="221" t="n">
        <f aca="false">TRUNC((C1648*D1648),2)</f>
        <v>0</v>
      </c>
    </row>
    <row r="1649" customFormat="false" ht="14.4" hidden="false" customHeight="false" outlineLevel="0" collapsed="false">
      <c r="A1649" s="223" t="s">
        <v>520</v>
      </c>
      <c r="B1649" s="0" t="s">
        <v>459</v>
      </c>
      <c r="C1649" s="0" t="n">
        <v>1.084E-005</v>
      </c>
      <c r="D1649" s="221" t="n">
        <v>281.79</v>
      </c>
      <c r="E1649" s="221" t="n">
        <f aca="false">TRUNC((C1649*D1649),2)</f>
        <v>0</v>
      </c>
    </row>
    <row r="1650" customFormat="false" ht="14.4" hidden="false" customHeight="false" outlineLevel="0" collapsed="false">
      <c r="A1650" s="223" t="s">
        <v>521</v>
      </c>
      <c r="B1650" s="0" t="s">
        <v>459</v>
      </c>
      <c r="C1650" s="0" t="n">
        <v>0.000546</v>
      </c>
      <c r="D1650" s="221" t="n">
        <v>7.88</v>
      </c>
      <c r="E1650" s="221" t="n">
        <f aca="false">TRUNC((C1650*D1650),2)</f>
        <v>0</v>
      </c>
    </row>
    <row r="1651" customFormat="false" ht="14.4" hidden="false" customHeight="false" outlineLevel="0" collapsed="false">
      <c r="A1651" s="223" t="s">
        <v>522</v>
      </c>
      <c r="B1651" s="0" t="s">
        <v>459</v>
      </c>
      <c r="C1651" s="0" t="n">
        <v>0.0003023</v>
      </c>
      <c r="D1651" s="221" t="n">
        <v>10.71</v>
      </c>
      <c r="E1651" s="221" t="n">
        <f aca="false">TRUNC((C1651*D1651),2)</f>
        <v>0</v>
      </c>
    </row>
    <row r="1652" customFormat="false" ht="14.4" hidden="false" customHeight="false" outlineLevel="0" collapsed="false">
      <c r="A1652" s="223" t="s">
        <v>523</v>
      </c>
      <c r="B1652" s="0" t="s">
        <v>459</v>
      </c>
      <c r="C1652" s="0" t="n">
        <v>0.0003023</v>
      </c>
      <c r="D1652" s="221" t="n">
        <v>23.75</v>
      </c>
      <c r="E1652" s="221" t="n">
        <f aca="false">TRUNC((C1652*D1652),2)</f>
        <v>0</v>
      </c>
    </row>
    <row r="1653" customFormat="false" ht="14.4" hidden="false" customHeight="false" outlineLevel="0" collapsed="false">
      <c r="A1653" s="223" t="s">
        <v>453</v>
      </c>
      <c r="B1653" s="0" t="s">
        <v>398</v>
      </c>
      <c r="C1653" s="0" t="s">
        <v>398</v>
      </c>
      <c r="D1653" s="221" t="s">
        <v>398</v>
      </c>
      <c r="E1653" s="221" t="n">
        <f aca="false">SUM(E1629:E1652)</f>
        <v>1.94</v>
      </c>
    </row>
    <row r="1654" customFormat="false" ht="14.4" hidden="false" customHeight="false" outlineLevel="0" collapsed="false">
      <c r="A1654" s="0"/>
      <c r="C1654" s="0"/>
      <c r="D1654" s="0"/>
      <c r="E1654" s="0"/>
    </row>
    <row r="1655" customFormat="false" ht="14.4" hidden="false" customHeight="false" outlineLevel="0" collapsed="false">
      <c r="A1655" s="223" t="s">
        <v>466</v>
      </c>
      <c r="B1655" s="0" t="s">
        <v>398</v>
      </c>
      <c r="C1655" s="0" t="s">
        <v>398</v>
      </c>
      <c r="D1655" s="221" t="s">
        <v>398</v>
      </c>
      <c r="E1655" s="221" t="n">
        <f aca="false">E1622+E1626+E1653</f>
        <v>4.85</v>
      </c>
    </row>
    <row r="1656" customFormat="false" ht="14.4" hidden="false" customHeight="false" outlineLevel="0" collapsed="false">
      <c r="A1656" s="0"/>
      <c r="C1656" s="0"/>
      <c r="D1656" s="0"/>
      <c r="E1656" s="0"/>
    </row>
    <row r="1657" customFormat="false" ht="14.4" hidden="false" customHeight="false" outlineLevel="0" collapsed="false">
      <c r="A1657" s="0"/>
      <c r="C1657" s="0"/>
      <c r="D1657" s="0"/>
      <c r="E1657" s="0"/>
    </row>
    <row r="1658" customFormat="false" ht="14.4" hidden="false" customHeight="false" outlineLevel="0" collapsed="false">
      <c r="A1658" s="0"/>
      <c r="C1658" s="0"/>
      <c r="D1658" s="0"/>
      <c r="E1658" s="0"/>
    </row>
    <row r="1659" customFormat="false" ht="14.4" hidden="false" customHeight="false" outlineLevel="0" collapsed="false">
      <c r="A1659" s="223" t="s">
        <v>717</v>
      </c>
      <c r="B1659" s="224" t="s">
        <v>718</v>
      </c>
      <c r="C1659" s="0" t="s">
        <v>719</v>
      </c>
      <c r="D1659" s="0"/>
      <c r="E1659" s="0"/>
    </row>
    <row r="1660" customFormat="false" ht="14.4" hidden="false" customHeight="false" outlineLevel="0" collapsed="false">
      <c r="A1660" s="223" t="s">
        <v>720</v>
      </c>
      <c r="C1660" s="0"/>
      <c r="D1660" s="0"/>
      <c r="E1660" s="0"/>
    </row>
    <row r="1661" customFormat="false" ht="14.4" hidden="false" customHeight="false" outlineLevel="0" collapsed="false">
      <c r="A1661" s="223" t="s">
        <v>675</v>
      </c>
      <c r="C1661" s="0"/>
      <c r="D1661" s="0"/>
      <c r="E1661" s="0"/>
    </row>
    <row r="1662" customFormat="false" ht="14.4" hidden="false" customHeight="false" outlineLevel="0" collapsed="false">
      <c r="A1662" s="0"/>
      <c r="C1662" s="0"/>
      <c r="D1662" s="0"/>
      <c r="E1662" s="0"/>
    </row>
    <row r="1663" customFormat="false" ht="14.4" hidden="false" customHeight="false" outlineLevel="0" collapsed="false">
      <c r="A1663" s="223" t="s">
        <v>489</v>
      </c>
      <c r="B1663" s="0" t="s">
        <v>447</v>
      </c>
      <c r="C1663" s="0" t="s">
        <v>448</v>
      </c>
      <c r="D1663" s="221" t="s">
        <v>449</v>
      </c>
      <c r="E1663" s="221" t="s">
        <v>450</v>
      </c>
    </row>
    <row r="1664" customFormat="false" ht="28.8" hidden="false" customHeight="false" outlineLevel="0" collapsed="false">
      <c r="A1664" s="223" t="s">
        <v>491</v>
      </c>
      <c r="B1664" s="0" t="s">
        <v>459</v>
      </c>
      <c r="C1664" s="0" t="n">
        <v>4.06E-006</v>
      </c>
      <c r="D1664" s="221" t="n">
        <v>580</v>
      </c>
      <c r="E1664" s="221" t="n">
        <f aca="false">TRUNC((C1664*D1664),2)</f>
        <v>0</v>
      </c>
    </row>
    <row r="1665" customFormat="false" ht="14.4" hidden="false" customHeight="false" outlineLevel="0" collapsed="false">
      <c r="A1665" s="223" t="s">
        <v>453</v>
      </c>
      <c r="B1665" s="0" t="s">
        <v>398</v>
      </c>
      <c r="C1665" s="0" t="s">
        <v>398</v>
      </c>
      <c r="D1665" s="221" t="s">
        <v>398</v>
      </c>
      <c r="E1665" s="221" t="n">
        <f aca="false">SUM(E1664:E1664)</f>
        <v>0</v>
      </c>
    </row>
    <row r="1666" customFormat="false" ht="14.4" hidden="false" customHeight="false" outlineLevel="0" collapsed="false">
      <c r="A1666" s="0"/>
      <c r="C1666" s="0"/>
      <c r="D1666" s="0"/>
      <c r="E1666" s="0"/>
    </row>
    <row r="1667" customFormat="false" ht="14.4" hidden="false" customHeight="false" outlineLevel="0" collapsed="false">
      <c r="A1667" s="223" t="s">
        <v>446</v>
      </c>
      <c r="B1667" s="0" t="s">
        <v>447</v>
      </c>
      <c r="C1667" s="0" t="s">
        <v>448</v>
      </c>
      <c r="D1667" s="221" t="s">
        <v>449</v>
      </c>
      <c r="E1667" s="221" t="s">
        <v>450</v>
      </c>
    </row>
    <row r="1668" customFormat="false" ht="14.4" hidden="false" customHeight="false" outlineLevel="0" collapsed="false">
      <c r="A1668" s="223" t="s">
        <v>677</v>
      </c>
      <c r="B1668" s="0" t="s">
        <v>493</v>
      </c>
      <c r="C1668" s="0" t="n">
        <v>0.020186</v>
      </c>
      <c r="D1668" s="221" t="n">
        <v>13.3</v>
      </c>
      <c r="E1668" s="221" t="n">
        <f aca="false">TRUNC((C1668*D1668),2)</f>
        <v>0.26</v>
      </c>
    </row>
    <row r="1669" customFormat="false" ht="14.4" hidden="false" customHeight="false" outlineLevel="0" collapsed="false">
      <c r="A1669" s="223" t="s">
        <v>494</v>
      </c>
      <c r="B1669" s="0" t="s">
        <v>493</v>
      </c>
      <c r="C1669" s="0" t="n">
        <v>0.040684</v>
      </c>
      <c r="D1669" s="221" t="n">
        <v>8.14</v>
      </c>
      <c r="E1669" s="221" t="n">
        <f aca="false">TRUNC((C1669*D1669),2)</f>
        <v>0.33</v>
      </c>
    </row>
    <row r="1670" customFormat="false" ht="14.4" hidden="false" customHeight="false" outlineLevel="0" collapsed="false">
      <c r="A1670" s="223" t="s">
        <v>453</v>
      </c>
      <c r="B1670" s="0" t="s">
        <v>398</v>
      </c>
      <c r="C1670" s="0" t="s">
        <v>398</v>
      </c>
      <c r="D1670" s="221" t="s">
        <v>398</v>
      </c>
      <c r="E1670" s="221" t="n">
        <f aca="false">SUM(E1668:E1669)</f>
        <v>0.59</v>
      </c>
    </row>
    <row r="1671" customFormat="false" ht="14.4" hidden="false" customHeight="false" outlineLevel="0" collapsed="false">
      <c r="A1671" s="0"/>
      <c r="C1671" s="0"/>
      <c r="D1671" s="0"/>
      <c r="E1671" s="0"/>
    </row>
    <row r="1672" customFormat="false" ht="14.4" hidden="false" customHeight="false" outlineLevel="0" collapsed="false">
      <c r="A1672" s="223" t="s">
        <v>454</v>
      </c>
      <c r="B1672" s="0" t="s">
        <v>447</v>
      </c>
      <c r="C1672" s="0" t="s">
        <v>448</v>
      </c>
      <c r="D1672" s="221" t="s">
        <v>449</v>
      </c>
      <c r="E1672" s="221" t="s">
        <v>450</v>
      </c>
    </row>
    <row r="1673" customFormat="false" ht="14.4" hidden="false" customHeight="false" outlineLevel="0" collapsed="false">
      <c r="A1673" s="223" t="s">
        <v>623</v>
      </c>
      <c r="B1673" s="0" t="s">
        <v>501</v>
      </c>
      <c r="C1673" s="0" t="n">
        <v>0.0103</v>
      </c>
      <c r="D1673" s="221" t="n">
        <v>8.08</v>
      </c>
      <c r="E1673" s="221" t="n">
        <f aca="false">TRUNC((C1673*D1673),2)</f>
        <v>0.08</v>
      </c>
    </row>
    <row r="1674" customFormat="false" ht="14.4" hidden="false" customHeight="false" outlineLevel="0" collapsed="false">
      <c r="A1674" s="223" t="s">
        <v>498</v>
      </c>
      <c r="B1674" s="0" t="s">
        <v>459</v>
      </c>
      <c r="C1674" s="0" t="n">
        <v>0.00048103</v>
      </c>
      <c r="D1674" s="221" t="n">
        <v>9.79</v>
      </c>
      <c r="E1674" s="221" t="n">
        <f aca="false">TRUNC((C1674*D1674),2)</f>
        <v>0</v>
      </c>
    </row>
    <row r="1675" customFormat="false" ht="14.4" hidden="false" customHeight="false" outlineLevel="0" collapsed="false">
      <c r="A1675" s="223" t="s">
        <v>455</v>
      </c>
      <c r="B1675" s="0" t="s">
        <v>456</v>
      </c>
      <c r="C1675" s="0" t="n">
        <v>9.606E-005</v>
      </c>
      <c r="D1675" s="221" t="n">
        <v>47.76</v>
      </c>
      <c r="E1675" s="221" t="n">
        <f aca="false">TRUNC((C1675*D1675),2)</f>
        <v>0</v>
      </c>
    </row>
    <row r="1676" customFormat="false" ht="14.4" hidden="false" customHeight="false" outlineLevel="0" collapsed="false">
      <c r="A1676" s="223" t="s">
        <v>499</v>
      </c>
      <c r="B1676" s="0" t="s">
        <v>459</v>
      </c>
      <c r="C1676" s="0" t="n">
        <v>3.987E-005</v>
      </c>
      <c r="D1676" s="221" t="n">
        <v>109.4</v>
      </c>
      <c r="E1676" s="221" t="n">
        <f aca="false">TRUNC((C1676*D1676),2)</f>
        <v>0</v>
      </c>
    </row>
    <row r="1677" customFormat="false" ht="14.4" hidden="false" customHeight="false" outlineLevel="0" collapsed="false">
      <c r="A1677" s="223" t="s">
        <v>502</v>
      </c>
      <c r="B1677" s="0" t="s">
        <v>459</v>
      </c>
      <c r="C1677" s="0" t="n">
        <v>0.00054414</v>
      </c>
      <c r="D1677" s="221" t="n">
        <v>6.04</v>
      </c>
      <c r="E1677" s="221" t="n">
        <f aca="false">TRUNC((C1677*D1677),2)</f>
        <v>0</v>
      </c>
    </row>
    <row r="1678" customFormat="false" ht="14.4" hidden="false" customHeight="false" outlineLevel="0" collapsed="false">
      <c r="A1678" s="223" t="s">
        <v>457</v>
      </c>
      <c r="B1678" s="0" t="s">
        <v>456</v>
      </c>
      <c r="C1678" s="0" t="n">
        <v>0.00082407</v>
      </c>
      <c r="D1678" s="221" t="n">
        <v>8.95</v>
      </c>
      <c r="E1678" s="221" t="n">
        <f aca="false">TRUNC((C1678*D1678),2)</f>
        <v>0</v>
      </c>
    </row>
    <row r="1679" customFormat="false" ht="14.4" hidden="false" customHeight="false" outlineLevel="0" collapsed="false">
      <c r="A1679" s="223" t="s">
        <v>510</v>
      </c>
      <c r="B1679" s="0" t="s">
        <v>511</v>
      </c>
      <c r="C1679" s="0" t="n">
        <v>9.069E-005</v>
      </c>
      <c r="D1679" s="221" t="n">
        <v>14.25</v>
      </c>
      <c r="E1679" s="221" t="n">
        <f aca="false">TRUNC((C1679*D1679),2)</f>
        <v>0</v>
      </c>
    </row>
    <row r="1680" customFormat="false" ht="28.8" hidden="false" customHeight="false" outlineLevel="0" collapsed="false">
      <c r="A1680" s="223" t="s">
        <v>721</v>
      </c>
      <c r="B1680" s="0" t="s">
        <v>501</v>
      </c>
      <c r="C1680" s="0" t="n">
        <v>1.04298701</v>
      </c>
      <c r="D1680" s="221" t="n">
        <v>5.39</v>
      </c>
      <c r="E1680" s="221" t="n">
        <f aca="false">TRUNC((C1680*D1680),2)</f>
        <v>5.62</v>
      </c>
    </row>
    <row r="1681" customFormat="false" ht="14.4" hidden="false" customHeight="false" outlineLevel="0" collapsed="false">
      <c r="A1681" s="223" t="s">
        <v>512</v>
      </c>
      <c r="B1681" s="0" t="s">
        <v>493</v>
      </c>
      <c r="C1681" s="0" t="n">
        <v>0.06</v>
      </c>
      <c r="D1681" s="221" t="n">
        <v>1.87</v>
      </c>
      <c r="E1681" s="221" t="n">
        <f aca="false">TRUNC((C1681*D1681),2)</f>
        <v>0.11</v>
      </c>
    </row>
    <row r="1682" customFormat="false" ht="14.4" hidden="false" customHeight="false" outlineLevel="0" collapsed="false">
      <c r="A1682" s="223" t="s">
        <v>513</v>
      </c>
      <c r="B1682" s="0" t="s">
        <v>493</v>
      </c>
      <c r="C1682" s="0" t="n">
        <v>0.06</v>
      </c>
      <c r="D1682" s="221" t="n">
        <v>0.71</v>
      </c>
      <c r="E1682" s="221" t="n">
        <f aca="false">TRUNC((C1682*D1682),2)</f>
        <v>0.04</v>
      </c>
    </row>
    <row r="1683" customFormat="false" ht="14.4" hidden="false" customHeight="false" outlineLevel="0" collapsed="false">
      <c r="A1683" s="223" t="s">
        <v>514</v>
      </c>
      <c r="B1683" s="0" t="s">
        <v>493</v>
      </c>
      <c r="C1683" s="0" t="n">
        <v>0.06</v>
      </c>
      <c r="D1683" s="221" t="n">
        <v>0.34</v>
      </c>
      <c r="E1683" s="221" t="n">
        <f aca="false">TRUNC((C1683*D1683),2)</f>
        <v>0.02</v>
      </c>
    </row>
    <row r="1684" customFormat="false" ht="14.4" hidden="false" customHeight="false" outlineLevel="0" collapsed="false">
      <c r="A1684" s="223" t="s">
        <v>515</v>
      </c>
      <c r="B1684" s="0" t="s">
        <v>493</v>
      </c>
      <c r="C1684" s="0" t="n">
        <v>0.06</v>
      </c>
      <c r="D1684" s="221" t="n">
        <v>0.05</v>
      </c>
      <c r="E1684" s="221" t="n">
        <f aca="false">TRUNC((C1684*D1684),2)</f>
        <v>0</v>
      </c>
    </row>
    <row r="1685" customFormat="false" ht="14.4" hidden="false" customHeight="false" outlineLevel="0" collapsed="false">
      <c r="A1685" s="223" t="s">
        <v>458</v>
      </c>
      <c r="B1685" s="0" t="s">
        <v>459</v>
      </c>
      <c r="C1685" s="0" t="n">
        <v>0.00015878</v>
      </c>
      <c r="D1685" s="221" t="n">
        <v>29.55</v>
      </c>
      <c r="E1685" s="221" t="n">
        <f aca="false">TRUNC((C1685*D1685),2)</f>
        <v>0</v>
      </c>
    </row>
    <row r="1686" customFormat="false" ht="14.4" hidden="false" customHeight="false" outlineLevel="0" collapsed="false">
      <c r="A1686" s="223" t="s">
        <v>460</v>
      </c>
      <c r="B1686" s="0" t="s">
        <v>459</v>
      </c>
      <c r="C1686" s="0" t="n">
        <v>7.442E-005</v>
      </c>
      <c r="D1686" s="221" t="n">
        <v>169.15</v>
      </c>
      <c r="E1686" s="221" t="n">
        <f aca="false">TRUNC((C1686*D1686),2)</f>
        <v>0.01</v>
      </c>
    </row>
    <row r="1687" customFormat="false" ht="14.4" hidden="false" customHeight="false" outlineLevel="0" collapsed="false">
      <c r="A1687" s="223" t="s">
        <v>461</v>
      </c>
      <c r="B1687" s="0" t="s">
        <v>459</v>
      </c>
      <c r="C1687" s="0" t="n">
        <v>0.00668923</v>
      </c>
      <c r="D1687" s="221" t="n">
        <v>1.11</v>
      </c>
      <c r="E1687" s="221" t="n">
        <f aca="false">TRUNC((C1687*D1687),2)</f>
        <v>0</v>
      </c>
    </row>
    <row r="1688" customFormat="false" ht="28.8" hidden="false" customHeight="false" outlineLevel="0" collapsed="false">
      <c r="A1688" s="223" t="s">
        <v>462</v>
      </c>
      <c r="B1688" s="0" t="s">
        <v>459</v>
      </c>
      <c r="C1688" s="0" t="n">
        <v>6.45E-005</v>
      </c>
      <c r="D1688" s="221" t="n">
        <v>133.08</v>
      </c>
      <c r="E1688" s="221" t="n">
        <f aca="false">TRUNC((C1688*D1688),2)</f>
        <v>0</v>
      </c>
    </row>
    <row r="1689" customFormat="false" ht="28.8" hidden="false" customHeight="false" outlineLevel="0" collapsed="false">
      <c r="A1689" s="223" t="s">
        <v>463</v>
      </c>
      <c r="B1689" s="0" t="s">
        <v>459</v>
      </c>
      <c r="C1689" s="0" t="n">
        <v>4.32E-005</v>
      </c>
      <c r="D1689" s="221" t="n">
        <v>116.91</v>
      </c>
      <c r="E1689" s="221" t="n">
        <f aca="false">TRUNC((C1689*D1689),2)</f>
        <v>0</v>
      </c>
    </row>
    <row r="1690" customFormat="false" ht="28.8" hidden="false" customHeight="false" outlineLevel="0" collapsed="false">
      <c r="A1690" s="223" t="s">
        <v>516</v>
      </c>
      <c r="B1690" s="0" t="s">
        <v>459</v>
      </c>
      <c r="C1690" s="0" t="n">
        <v>2.64E-006</v>
      </c>
      <c r="D1690" s="221" t="n">
        <v>597.97</v>
      </c>
      <c r="E1690" s="221" t="n">
        <f aca="false">TRUNC((C1690*D1690),2)</f>
        <v>0</v>
      </c>
    </row>
    <row r="1691" customFormat="false" ht="14.4" hidden="false" customHeight="false" outlineLevel="0" collapsed="false">
      <c r="A1691" s="223" t="s">
        <v>517</v>
      </c>
      <c r="B1691" s="0" t="s">
        <v>459</v>
      </c>
      <c r="C1691" s="0" t="n">
        <v>1.625E-005</v>
      </c>
      <c r="D1691" s="221" t="n">
        <v>135.18</v>
      </c>
      <c r="E1691" s="221" t="n">
        <f aca="false">TRUNC((C1691*D1691),2)</f>
        <v>0</v>
      </c>
    </row>
    <row r="1692" customFormat="false" ht="14.4" hidden="false" customHeight="false" outlineLevel="0" collapsed="false">
      <c r="A1692" s="223" t="s">
        <v>518</v>
      </c>
      <c r="B1692" s="0" t="s">
        <v>459</v>
      </c>
      <c r="C1692" s="0" t="n">
        <v>1.234E-005</v>
      </c>
      <c r="D1692" s="221" t="n">
        <v>203.68</v>
      </c>
      <c r="E1692" s="221" t="n">
        <f aca="false">TRUNC((C1692*D1692),2)</f>
        <v>0</v>
      </c>
    </row>
    <row r="1693" customFormat="false" ht="14.4" hidden="false" customHeight="false" outlineLevel="0" collapsed="false">
      <c r="A1693" s="223" t="s">
        <v>519</v>
      </c>
      <c r="B1693" s="0" t="s">
        <v>459</v>
      </c>
      <c r="C1693" s="0" t="n">
        <v>2.64E-006</v>
      </c>
      <c r="D1693" s="221" t="n">
        <v>576.84</v>
      </c>
      <c r="E1693" s="221" t="n">
        <f aca="false">TRUNC((C1693*D1693),2)</f>
        <v>0</v>
      </c>
    </row>
    <row r="1694" customFormat="false" ht="14.4" hidden="false" customHeight="false" outlineLevel="0" collapsed="false">
      <c r="A1694" s="223" t="s">
        <v>520</v>
      </c>
      <c r="B1694" s="0" t="s">
        <v>459</v>
      </c>
      <c r="C1694" s="0" t="n">
        <v>3.25E-006</v>
      </c>
      <c r="D1694" s="221" t="n">
        <v>281.79</v>
      </c>
      <c r="E1694" s="221" t="n">
        <f aca="false">TRUNC((C1694*D1694),2)</f>
        <v>0</v>
      </c>
    </row>
    <row r="1695" customFormat="false" ht="14.4" hidden="false" customHeight="false" outlineLevel="0" collapsed="false">
      <c r="A1695" s="223" t="s">
        <v>521</v>
      </c>
      <c r="B1695" s="0" t="s">
        <v>459</v>
      </c>
      <c r="C1695" s="0" t="n">
        <v>0.0001638</v>
      </c>
      <c r="D1695" s="221" t="n">
        <v>7.88</v>
      </c>
      <c r="E1695" s="221" t="n">
        <f aca="false">TRUNC((C1695*D1695),2)</f>
        <v>0</v>
      </c>
    </row>
    <row r="1696" customFormat="false" ht="14.4" hidden="false" customHeight="false" outlineLevel="0" collapsed="false">
      <c r="A1696" s="223" t="s">
        <v>522</v>
      </c>
      <c r="B1696" s="0" t="s">
        <v>459</v>
      </c>
      <c r="C1696" s="0" t="n">
        <v>9.069E-005</v>
      </c>
      <c r="D1696" s="221" t="n">
        <v>10.71</v>
      </c>
      <c r="E1696" s="221" t="n">
        <f aca="false">TRUNC((C1696*D1696),2)</f>
        <v>0</v>
      </c>
    </row>
    <row r="1697" customFormat="false" ht="14.4" hidden="false" customHeight="false" outlineLevel="0" collapsed="false">
      <c r="A1697" s="223" t="s">
        <v>523</v>
      </c>
      <c r="B1697" s="0" t="s">
        <v>459</v>
      </c>
      <c r="C1697" s="0" t="n">
        <v>9.069E-005</v>
      </c>
      <c r="D1697" s="221" t="n">
        <v>23.75</v>
      </c>
      <c r="E1697" s="221" t="n">
        <f aca="false">TRUNC((C1697*D1697),2)</f>
        <v>0</v>
      </c>
    </row>
    <row r="1698" customFormat="false" ht="14.4" hidden="false" customHeight="false" outlineLevel="0" collapsed="false">
      <c r="A1698" s="223" t="s">
        <v>453</v>
      </c>
      <c r="B1698" s="0" t="s">
        <v>398</v>
      </c>
      <c r="C1698" s="0" t="s">
        <v>398</v>
      </c>
      <c r="D1698" s="221" t="s">
        <v>398</v>
      </c>
      <c r="E1698" s="221" t="n">
        <f aca="false">SUM(E1673:E1697)</f>
        <v>5.88</v>
      </c>
    </row>
    <row r="1699" customFormat="false" ht="14.4" hidden="false" customHeight="false" outlineLevel="0" collapsed="false">
      <c r="A1699" s="0"/>
      <c r="C1699" s="0"/>
      <c r="D1699" s="0"/>
      <c r="E1699" s="0"/>
    </row>
    <row r="1700" customFormat="false" ht="14.4" hidden="false" customHeight="false" outlineLevel="0" collapsed="false">
      <c r="A1700" s="223" t="s">
        <v>466</v>
      </c>
      <c r="B1700" s="0" t="s">
        <v>398</v>
      </c>
      <c r="C1700" s="0" t="s">
        <v>398</v>
      </c>
      <c r="D1700" s="221" t="s">
        <v>398</v>
      </c>
      <c r="E1700" s="221" t="n">
        <f aca="false">E1665+E1670+E1698</f>
        <v>6.47</v>
      </c>
    </row>
    <row r="1701" customFormat="false" ht="14.4" hidden="false" customHeight="false" outlineLevel="0" collapsed="false">
      <c r="A1701" s="0"/>
      <c r="C1701" s="0"/>
      <c r="D1701" s="0"/>
      <c r="E1701" s="0"/>
    </row>
    <row r="1702" customFormat="false" ht="14.4" hidden="false" customHeight="false" outlineLevel="0" collapsed="false">
      <c r="A1702" s="0"/>
      <c r="C1702" s="0"/>
      <c r="D1702" s="0"/>
      <c r="E1702" s="0"/>
    </row>
    <row r="1703" customFormat="false" ht="14.4" hidden="false" customHeight="false" outlineLevel="0" collapsed="false">
      <c r="A1703" s="0"/>
      <c r="C1703" s="0"/>
      <c r="D1703" s="0"/>
      <c r="E1703" s="0"/>
    </row>
    <row r="1704" customFormat="false" ht="14.4" hidden="false" customHeight="false" outlineLevel="0" collapsed="false">
      <c r="A1704" s="223" t="s">
        <v>722</v>
      </c>
      <c r="B1704" s="224" t="s">
        <v>723</v>
      </c>
      <c r="C1704" s="0" t="s">
        <v>724</v>
      </c>
      <c r="D1704" s="0"/>
      <c r="E1704" s="0"/>
    </row>
    <row r="1705" customFormat="false" ht="14.4" hidden="false" customHeight="false" outlineLevel="0" collapsed="false">
      <c r="A1705" s="223" t="s">
        <v>725</v>
      </c>
      <c r="C1705" s="0"/>
      <c r="D1705" s="0"/>
      <c r="E1705" s="0"/>
    </row>
    <row r="1706" customFormat="false" ht="14.4" hidden="false" customHeight="false" outlineLevel="0" collapsed="false">
      <c r="A1706" s="223" t="s">
        <v>488</v>
      </c>
      <c r="C1706" s="0"/>
      <c r="D1706" s="0"/>
      <c r="E1706" s="0"/>
    </row>
    <row r="1707" customFormat="false" ht="14.4" hidden="false" customHeight="false" outlineLevel="0" collapsed="false">
      <c r="A1707" s="0"/>
      <c r="C1707" s="0"/>
      <c r="D1707" s="0"/>
      <c r="E1707" s="0"/>
    </row>
    <row r="1708" customFormat="false" ht="14.4" hidden="false" customHeight="false" outlineLevel="0" collapsed="false">
      <c r="A1708" s="223" t="s">
        <v>489</v>
      </c>
      <c r="B1708" s="0" t="s">
        <v>447</v>
      </c>
      <c r="C1708" s="0" t="s">
        <v>448</v>
      </c>
      <c r="D1708" s="221" t="s">
        <v>449</v>
      </c>
      <c r="E1708" s="221" t="s">
        <v>450</v>
      </c>
    </row>
    <row r="1709" customFormat="false" ht="28.8" hidden="false" customHeight="false" outlineLevel="0" collapsed="false">
      <c r="A1709" s="223" t="s">
        <v>491</v>
      </c>
      <c r="B1709" s="0" t="s">
        <v>459</v>
      </c>
      <c r="C1709" s="0" t="n">
        <v>0.00016722</v>
      </c>
      <c r="D1709" s="221" t="n">
        <v>580</v>
      </c>
      <c r="E1709" s="221" t="n">
        <f aca="false">TRUNC((C1709*D1709),2)</f>
        <v>0.09</v>
      </c>
    </row>
    <row r="1710" customFormat="false" ht="14.4" hidden="false" customHeight="false" outlineLevel="0" collapsed="false">
      <c r="A1710" s="223" t="s">
        <v>453</v>
      </c>
      <c r="B1710" s="0" t="s">
        <v>398</v>
      </c>
      <c r="C1710" s="0" t="s">
        <v>398</v>
      </c>
      <c r="D1710" s="221" t="s">
        <v>398</v>
      </c>
      <c r="E1710" s="221" t="n">
        <f aca="false">SUM(E1709:E1709)</f>
        <v>0.09</v>
      </c>
    </row>
    <row r="1711" customFormat="false" ht="14.4" hidden="false" customHeight="false" outlineLevel="0" collapsed="false">
      <c r="A1711" s="0"/>
      <c r="C1711" s="0"/>
      <c r="D1711" s="0"/>
      <c r="E1711" s="0"/>
    </row>
    <row r="1712" customFormat="false" ht="14.4" hidden="false" customHeight="false" outlineLevel="0" collapsed="false">
      <c r="A1712" s="223" t="s">
        <v>446</v>
      </c>
      <c r="B1712" s="0" t="s">
        <v>447</v>
      </c>
      <c r="C1712" s="0" t="s">
        <v>448</v>
      </c>
      <c r="D1712" s="221" t="s">
        <v>449</v>
      </c>
      <c r="E1712" s="221" t="s">
        <v>450</v>
      </c>
    </row>
    <row r="1713" customFormat="false" ht="14.4" hidden="false" customHeight="false" outlineLevel="0" collapsed="false">
      <c r="A1713" s="223" t="s">
        <v>584</v>
      </c>
      <c r="B1713" s="0" t="s">
        <v>493</v>
      </c>
      <c r="C1713" s="0" t="n">
        <v>1.2496965</v>
      </c>
      <c r="D1713" s="221" t="n">
        <v>10.46</v>
      </c>
      <c r="E1713" s="221" t="n">
        <f aca="false">TRUNC((C1713*D1713),2)</f>
        <v>13.07</v>
      </c>
    </row>
    <row r="1714" customFormat="false" ht="14.4" hidden="false" customHeight="false" outlineLevel="0" collapsed="false">
      <c r="A1714" s="223" t="s">
        <v>492</v>
      </c>
      <c r="B1714" s="0" t="s">
        <v>493</v>
      </c>
      <c r="C1714" s="0" t="n">
        <v>1.2464855</v>
      </c>
      <c r="D1714" s="221" t="n">
        <v>13.3</v>
      </c>
      <c r="E1714" s="221" t="n">
        <f aca="false">TRUNC((C1714*D1714),2)</f>
        <v>16.57</v>
      </c>
    </row>
    <row r="1715" customFormat="false" ht="14.4" hidden="false" customHeight="false" outlineLevel="0" collapsed="false">
      <c r="A1715" s="223" t="s">
        <v>453</v>
      </c>
      <c r="B1715" s="0" t="s">
        <v>398</v>
      </c>
      <c r="C1715" s="0" t="s">
        <v>398</v>
      </c>
      <c r="D1715" s="221" t="s">
        <v>398</v>
      </c>
      <c r="E1715" s="221" t="n">
        <f aca="false">SUM(E1713:E1714)</f>
        <v>29.64</v>
      </c>
    </row>
    <row r="1716" customFormat="false" ht="14.4" hidden="false" customHeight="false" outlineLevel="0" collapsed="false">
      <c r="A1716" s="0"/>
      <c r="C1716" s="0"/>
      <c r="D1716" s="0"/>
      <c r="E1716" s="0"/>
    </row>
    <row r="1717" customFormat="false" ht="14.4" hidden="false" customHeight="false" outlineLevel="0" collapsed="false">
      <c r="A1717" s="223" t="s">
        <v>454</v>
      </c>
      <c r="B1717" s="0" t="s">
        <v>447</v>
      </c>
      <c r="C1717" s="0" t="s">
        <v>448</v>
      </c>
      <c r="D1717" s="221" t="s">
        <v>449</v>
      </c>
      <c r="E1717" s="221" t="s">
        <v>450</v>
      </c>
    </row>
    <row r="1718" customFormat="false" ht="14.4" hidden="false" customHeight="false" outlineLevel="0" collapsed="false">
      <c r="A1718" s="223" t="s">
        <v>498</v>
      </c>
      <c r="B1718" s="0" t="s">
        <v>459</v>
      </c>
      <c r="C1718" s="0" t="n">
        <v>0.01980248</v>
      </c>
      <c r="D1718" s="221" t="n">
        <v>9.79</v>
      </c>
      <c r="E1718" s="221" t="n">
        <f aca="false">TRUNC((C1718*D1718),2)</f>
        <v>0.19</v>
      </c>
    </row>
    <row r="1719" customFormat="false" ht="14.4" hidden="false" customHeight="false" outlineLevel="0" collapsed="false">
      <c r="A1719" s="223" t="s">
        <v>455</v>
      </c>
      <c r="B1719" s="0" t="s">
        <v>456</v>
      </c>
      <c r="C1719" s="0" t="n">
        <v>0.00395448</v>
      </c>
      <c r="D1719" s="221" t="n">
        <v>47.76</v>
      </c>
      <c r="E1719" s="221" t="n">
        <f aca="false">TRUNC((C1719*D1719),2)</f>
        <v>0.18</v>
      </c>
    </row>
    <row r="1720" customFormat="false" ht="14.4" hidden="false" customHeight="false" outlineLevel="0" collapsed="false">
      <c r="A1720" s="223" t="s">
        <v>499</v>
      </c>
      <c r="B1720" s="0" t="s">
        <v>459</v>
      </c>
      <c r="C1720" s="0" t="n">
        <v>0.00164156</v>
      </c>
      <c r="D1720" s="221" t="n">
        <v>109.4</v>
      </c>
      <c r="E1720" s="221" t="n">
        <f aca="false">TRUNC((C1720*D1720),2)</f>
        <v>0.17</v>
      </c>
    </row>
    <row r="1721" customFormat="false" ht="28.8" hidden="false" customHeight="false" outlineLevel="0" collapsed="false">
      <c r="A1721" s="223" t="s">
        <v>726</v>
      </c>
      <c r="B1721" s="0" t="s">
        <v>459</v>
      </c>
      <c r="C1721" s="0" t="n">
        <v>0.178</v>
      </c>
      <c r="D1721" s="221" t="n">
        <v>33.56</v>
      </c>
      <c r="E1721" s="221" t="n">
        <f aca="false">TRUNC((C1721*D1721),2)</f>
        <v>5.97</v>
      </c>
    </row>
    <row r="1722" customFormat="false" ht="14.4" hidden="false" customHeight="false" outlineLevel="0" collapsed="false">
      <c r="A1722" s="223" t="s">
        <v>666</v>
      </c>
      <c r="B1722" s="0" t="s">
        <v>511</v>
      </c>
      <c r="C1722" s="0" t="n">
        <v>0.1</v>
      </c>
      <c r="D1722" s="221" t="n">
        <v>5.18</v>
      </c>
      <c r="E1722" s="221" t="n">
        <f aca="false">TRUNC((C1722*D1722),2)</f>
        <v>0.51</v>
      </c>
    </row>
    <row r="1723" customFormat="false" ht="14.4" hidden="false" customHeight="false" outlineLevel="0" collapsed="false">
      <c r="A1723" s="223" t="s">
        <v>502</v>
      </c>
      <c r="B1723" s="0" t="s">
        <v>459</v>
      </c>
      <c r="C1723" s="0" t="n">
        <v>0.02240068</v>
      </c>
      <c r="D1723" s="221" t="n">
        <v>6.04</v>
      </c>
      <c r="E1723" s="221" t="n">
        <f aca="false">TRUNC((C1723*D1723),2)</f>
        <v>0.13</v>
      </c>
    </row>
    <row r="1724" customFormat="false" ht="14.4" hidden="false" customHeight="false" outlineLevel="0" collapsed="false">
      <c r="A1724" s="223" t="s">
        <v>457</v>
      </c>
      <c r="B1724" s="0" t="s">
        <v>456</v>
      </c>
      <c r="C1724" s="0" t="n">
        <v>0.03392446</v>
      </c>
      <c r="D1724" s="221" t="n">
        <v>8.95</v>
      </c>
      <c r="E1724" s="221" t="n">
        <f aca="false">TRUNC((C1724*D1724),2)</f>
        <v>0.3</v>
      </c>
    </row>
    <row r="1725" customFormat="false" ht="28.8" hidden="false" customHeight="false" outlineLevel="0" collapsed="false">
      <c r="A1725" s="223" t="s">
        <v>727</v>
      </c>
      <c r="B1725" s="0" t="s">
        <v>504</v>
      </c>
      <c r="C1725" s="0" t="n">
        <v>1.0996</v>
      </c>
      <c r="D1725" s="221" t="n">
        <v>4.31</v>
      </c>
      <c r="E1725" s="221" t="n">
        <f aca="false">TRUNC((C1725*D1725),2)</f>
        <v>4.73</v>
      </c>
    </row>
    <row r="1726" customFormat="false" ht="28.8" hidden="false" customHeight="false" outlineLevel="0" collapsed="false">
      <c r="A1726" s="223" t="s">
        <v>728</v>
      </c>
      <c r="B1726" s="0" t="s">
        <v>504</v>
      </c>
      <c r="C1726" s="0" t="n">
        <v>1.33</v>
      </c>
      <c r="D1726" s="221" t="n">
        <v>1.5</v>
      </c>
      <c r="E1726" s="221" t="n">
        <f aca="false">TRUNC((C1726*D1726),2)</f>
        <v>1.99</v>
      </c>
    </row>
    <row r="1727" customFormat="false" ht="14.4" hidden="false" customHeight="false" outlineLevel="0" collapsed="false">
      <c r="A1727" s="223" t="s">
        <v>729</v>
      </c>
      <c r="B1727" s="0" t="s">
        <v>501</v>
      </c>
      <c r="C1727" s="0" t="n">
        <v>0.25</v>
      </c>
      <c r="D1727" s="221" t="n">
        <v>11.53</v>
      </c>
      <c r="E1727" s="221" t="n">
        <f aca="false">TRUNC((C1727*D1727),2)</f>
        <v>2.88</v>
      </c>
    </row>
    <row r="1728" customFormat="false" ht="14.4" hidden="false" customHeight="false" outlineLevel="0" collapsed="false">
      <c r="A1728" s="223" t="s">
        <v>510</v>
      </c>
      <c r="B1728" s="0" t="s">
        <v>511</v>
      </c>
      <c r="C1728" s="0" t="n">
        <v>0.0037334</v>
      </c>
      <c r="D1728" s="221" t="n">
        <v>14.25</v>
      </c>
      <c r="E1728" s="221" t="n">
        <f aca="false">TRUNC((C1728*D1728),2)</f>
        <v>0.05</v>
      </c>
    </row>
    <row r="1729" customFormat="false" ht="14.4" hidden="false" customHeight="false" outlineLevel="0" collapsed="false">
      <c r="A1729" s="223" t="s">
        <v>669</v>
      </c>
      <c r="B1729" s="0" t="s">
        <v>504</v>
      </c>
      <c r="C1729" s="0" t="n">
        <v>1.15</v>
      </c>
      <c r="D1729" s="221" t="n">
        <v>8.6</v>
      </c>
      <c r="E1729" s="221" t="n">
        <f aca="false">TRUNC((C1729*D1729),2)</f>
        <v>9.89</v>
      </c>
    </row>
    <row r="1730" customFormat="false" ht="14.4" hidden="false" customHeight="false" outlineLevel="0" collapsed="false">
      <c r="A1730" s="223" t="s">
        <v>512</v>
      </c>
      <c r="B1730" s="0" t="s">
        <v>493</v>
      </c>
      <c r="C1730" s="0" t="n">
        <v>2.40048128</v>
      </c>
      <c r="D1730" s="221" t="n">
        <v>1.87</v>
      </c>
      <c r="E1730" s="221" t="n">
        <f aca="false">TRUNC((C1730*D1730),2)</f>
        <v>4.48</v>
      </c>
    </row>
    <row r="1731" customFormat="false" ht="14.4" hidden="false" customHeight="false" outlineLevel="0" collapsed="false">
      <c r="A1731" s="223" t="s">
        <v>513</v>
      </c>
      <c r="B1731" s="0" t="s">
        <v>493</v>
      </c>
      <c r="C1731" s="0" t="n">
        <v>2.47</v>
      </c>
      <c r="D1731" s="221" t="n">
        <v>0.71</v>
      </c>
      <c r="E1731" s="221" t="n">
        <f aca="false">TRUNC((C1731*D1731),2)</f>
        <v>1.75</v>
      </c>
    </row>
    <row r="1732" customFormat="false" ht="14.4" hidden="false" customHeight="false" outlineLevel="0" collapsed="false">
      <c r="A1732" s="223" t="s">
        <v>514</v>
      </c>
      <c r="B1732" s="0" t="s">
        <v>493</v>
      </c>
      <c r="C1732" s="0" t="n">
        <v>2.47</v>
      </c>
      <c r="D1732" s="221" t="n">
        <v>0.34</v>
      </c>
      <c r="E1732" s="221" t="n">
        <f aca="false">TRUNC((C1732*D1732),2)</f>
        <v>0.83</v>
      </c>
    </row>
    <row r="1733" customFormat="false" ht="14.4" hidden="false" customHeight="false" outlineLevel="0" collapsed="false">
      <c r="A1733" s="223" t="s">
        <v>515</v>
      </c>
      <c r="B1733" s="0" t="s">
        <v>493</v>
      </c>
      <c r="C1733" s="0" t="n">
        <v>2.47</v>
      </c>
      <c r="D1733" s="221" t="n">
        <v>0.05</v>
      </c>
      <c r="E1733" s="221" t="n">
        <f aca="false">TRUNC((C1733*D1733),2)</f>
        <v>0.12</v>
      </c>
    </row>
    <row r="1734" customFormat="false" ht="14.4" hidden="false" customHeight="false" outlineLevel="0" collapsed="false">
      <c r="A1734" s="223" t="s">
        <v>458</v>
      </c>
      <c r="B1734" s="0" t="s">
        <v>459</v>
      </c>
      <c r="C1734" s="0" t="n">
        <v>0.00653636</v>
      </c>
      <c r="D1734" s="221" t="n">
        <v>29.55</v>
      </c>
      <c r="E1734" s="221" t="n">
        <f aca="false">TRUNC((C1734*D1734),2)</f>
        <v>0.19</v>
      </c>
    </row>
    <row r="1735" customFormat="false" ht="14.4" hidden="false" customHeight="false" outlineLevel="0" collapsed="false">
      <c r="A1735" s="223" t="s">
        <v>460</v>
      </c>
      <c r="B1735" s="0" t="s">
        <v>459</v>
      </c>
      <c r="C1735" s="0" t="n">
        <v>0.00306354</v>
      </c>
      <c r="D1735" s="221" t="n">
        <v>169.15</v>
      </c>
      <c r="E1735" s="221" t="n">
        <f aca="false">TRUNC((C1735*D1735),2)</f>
        <v>0.51</v>
      </c>
    </row>
    <row r="1736" customFormat="false" ht="14.4" hidden="false" customHeight="false" outlineLevel="0" collapsed="false">
      <c r="A1736" s="223" t="s">
        <v>461</v>
      </c>
      <c r="B1736" s="0" t="s">
        <v>459</v>
      </c>
      <c r="C1736" s="0" t="n">
        <v>0.27537338</v>
      </c>
      <c r="D1736" s="221" t="n">
        <v>1.11</v>
      </c>
      <c r="E1736" s="221" t="n">
        <f aca="false">TRUNC((C1736*D1736),2)</f>
        <v>0.3</v>
      </c>
    </row>
    <row r="1737" customFormat="false" ht="28.8" hidden="false" customHeight="false" outlineLevel="0" collapsed="false">
      <c r="A1737" s="223" t="s">
        <v>462</v>
      </c>
      <c r="B1737" s="0" t="s">
        <v>459</v>
      </c>
      <c r="C1737" s="0" t="n">
        <v>0.00265526</v>
      </c>
      <c r="D1737" s="221" t="n">
        <v>133.08</v>
      </c>
      <c r="E1737" s="221" t="n">
        <f aca="false">TRUNC((C1737*D1737),2)</f>
        <v>0.35</v>
      </c>
    </row>
    <row r="1738" customFormat="false" ht="28.8" hidden="false" customHeight="false" outlineLevel="0" collapsed="false">
      <c r="A1738" s="223" t="s">
        <v>463</v>
      </c>
      <c r="B1738" s="0" t="s">
        <v>459</v>
      </c>
      <c r="C1738" s="0" t="n">
        <v>0.0017784</v>
      </c>
      <c r="D1738" s="221" t="n">
        <v>116.91</v>
      </c>
      <c r="E1738" s="221" t="n">
        <f aca="false">TRUNC((C1738*D1738),2)</f>
        <v>0.2</v>
      </c>
    </row>
    <row r="1739" customFormat="false" ht="28.8" hidden="false" customHeight="false" outlineLevel="0" collapsed="false">
      <c r="A1739" s="223" t="s">
        <v>516</v>
      </c>
      <c r="B1739" s="0" t="s">
        <v>459</v>
      </c>
      <c r="C1739" s="0" t="n">
        <v>0.00010892</v>
      </c>
      <c r="D1739" s="221" t="n">
        <v>597.97</v>
      </c>
      <c r="E1739" s="221" t="n">
        <f aca="false">TRUNC((C1739*D1739),2)</f>
        <v>0.06</v>
      </c>
    </row>
    <row r="1740" customFormat="false" ht="14.4" hidden="false" customHeight="false" outlineLevel="0" collapsed="false">
      <c r="A1740" s="223" t="s">
        <v>517</v>
      </c>
      <c r="B1740" s="0" t="s">
        <v>459</v>
      </c>
      <c r="C1740" s="0" t="n">
        <v>0.00066888</v>
      </c>
      <c r="D1740" s="221" t="n">
        <v>135.18</v>
      </c>
      <c r="E1740" s="221" t="n">
        <f aca="false">TRUNC((C1740*D1740),2)</f>
        <v>0.09</v>
      </c>
    </row>
    <row r="1741" customFormat="false" ht="14.4" hidden="false" customHeight="false" outlineLevel="0" collapsed="false">
      <c r="A1741" s="223" t="s">
        <v>518</v>
      </c>
      <c r="B1741" s="0" t="s">
        <v>459</v>
      </c>
      <c r="C1741" s="0" t="n">
        <v>0.00050808</v>
      </c>
      <c r="D1741" s="221" t="n">
        <v>203.68</v>
      </c>
      <c r="E1741" s="221" t="n">
        <f aca="false">TRUNC((C1741*D1741),2)</f>
        <v>0.1</v>
      </c>
    </row>
    <row r="1742" customFormat="false" ht="14.4" hidden="false" customHeight="false" outlineLevel="0" collapsed="false">
      <c r="A1742" s="223" t="s">
        <v>519</v>
      </c>
      <c r="B1742" s="0" t="s">
        <v>459</v>
      </c>
      <c r="C1742" s="0" t="n">
        <v>0.00010892</v>
      </c>
      <c r="D1742" s="221" t="n">
        <v>576.84</v>
      </c>
      <c r="E1742" s="221" t="n">
        <f aca="false">TRUNC((C1742*D1742),2)</f>
        <v>0.06</v>
      </c>
    </row>
    <row r="1743" customFormat="false" ht="14.4" hidden="false" customHeight="false" outlineLevel="0" collapsed="false">
      <c r="A1743" s="223" t="s">
        <v>520</v>
      </c>
      <c r="B1743" s="0" t="s">
        <v>459</v>
      </c>
      <c r="C1743" s="0" t="n">
        <v>0.00013388</v>
      </c>
      <c r="D1743" s="221" t="n">
        <v>281.79</v>
      </c>
      <c r="E1743" s="221" t="n">
        <f aca="false">TRUNC((C1743*D1743),2)</f>
        <v>0.03</v>
      </c>
    </row>
    <row r="1744" customFormat="false" ht="14.4" hidden="false" customHeight="false" outlineLevel="0" collapsed="false">
      <c r="A1744" s="223" t="s">
        <v>521</v>
      </c>
      <c r="B1744" s="0" t="s">
        <v>459</v>
      </c>
      <c r="C1744" s="0" t="n">
        <v>0.0067431</v>
      </c>
      <c r="D1744" s="221" t="n">
        <v>7.88</v>
      </c>
      <c r="E1744" s="221" t="n">
        <f aca="false">TRUNC((C1744*D1744),2)</f>
        <v>0.05</v>
      </c>
    </row>
    <row r="1745" customFormat="false" ht="14.4" hidden="false" customHeight="false" outlineLevel="0" collapsed="false">
      <c r="A1745" s="223" t="s">
        <v>522</v>
      </c>
      <c r="B1745" s="0" t="s">
        <v>459</v>
      </c>
      <c r="C1745" s="0" t="n">
        <v>0.0037334</v>
      </c>
      <c r="D1745" s="221" t="n">
        <v>10.71</v>
      </c>
      <c r="E1745" s="221" t="n">
        <f aca="false">TRUNC((C1745*D1745),2)</f>
        <v>0.03</v>
      </c>
    </row>
    <row r="1746" customFormat="false" ht="14.4" hidden="false" customHeight="false" outlineLevel="0" collapsed="false">
      <c r="A1746" s="223" t="s">
        <v>523</v>
      </c>
      <c r="B1746" s="0" t="s">
        <v>459</v>
      </c>
      <c r="C1746" s="0" t="n">
        <v>0.0037334</v>
      </c>
      <c r="D1746" s="221" t="n">
        <v>23.75</v>
      </c>
      <c r="E1746" s="221" t="n">
        <f aca="false">TRUNC((C1746*D1746),2)</f>
        <v>0.08</v>
      </c>
    </row>
    <row r="1747" customFormat="false" ht="14.4" hidden="false" customHeight="false" outlineLevel="0" collapsed="false">
      <c r="A1747" s="223" t="s">
        <v>453</v>
      </c>
      <c r="B1747" s="0" t="s">
        <v>398</v>
      </c>
      <c r="C1747" s="0" t="s">
        <v>398</v>
      </c>
      <c r="D1747" s="221" t="s">
        <v>398</v>
      </c>
      <c r="E1747" s="221" t="n">
        <f aca="false">SUM(E1718:E1746)</f>
        <v>36.22</v>
      </c>
    </row>
    <row r="1748" customFormat="false" ht="14.4" hidden="false" customHeight="false" outlineLevel="0" collapsed="false">
      <c r="A1748" s="0"/>
      <c r="C1748" s="0"/>
      <c r="D1748" s="0"/>
      <c r="E1748" s="0"/>
    </row>
    <row r="1749" customFormat="false" ht="14.4" hidden="false" customHeight="false" outlineLevel="0" collapsed="false">
      <c r="A1749" s="223" t="s">
        <v>466</v>
      </c>
      <c r="B1749" s="0" t="s">
        <v>398</v>
      </c>
      <c r="C1749" s="0" t="s">
        <v>398</v>
      </c>
      <c r="D1749" s="221" t="s">
        <v>398</v>
      </c>
      <c r="E1749" s="221" t="n">
        <f aca="false">E1710+E1715+E1747</f>
        <v>65.95</v>
      </c>
    </row>
    <row r="1750" customFormat="false" ht="14.4" hidden="false" customHeight="false" outlineLevel="0" collapsed="false">
      <c r="A1750" s="0"/>
      <c r="C1750" s="0"/>
      <c r="D1750" s="0"/>
      <c r="E1750" s="0"/>
    </row>
    <row r="1751" customFormat="false" ht="14.4" hidden="false" customHeight="false" outlineLevel="0" collapsed="false">
      <c r="A1751" s="0"/>
      <c r="C1751" s="0"/>
      <c r="D1751" s="0"/>
      <c r="E1751" s="0"/>
    </row>
    <row r="1752" customFormat="false" ht="14.4" hidden="false" customHeight="false" outlineLevel="0" collapsed="false">
      <c r="A1752" s="0"/>
      <c r="C1752" s="0"/>
      <c r="D1752" s="0"/>
      <c r="E1752" s="0"/>
    </row>
    <row r="1753" customFormat="false" ht="14.4" hidden="false" customHeight="false" outlineLevel="0" collapsed="false">
      <c r="A1753" s="223" t="s">
        <v>730</v>
      </c>
      <c r="B1753" s="224" t="s">
        <v>731</v>
      </c>
      <c r="C1753" s="0" t="s">
        <v>732</v>
      </c>
      <c r="D1753" s="0"/>
      <c r="E1753" s="0"/>
    </row>
    <row r="1754" customFormat="false" ht="14.4" hidden="false" customHeight="false" outlineLevel="0" collapsed="false">
      <c r="A1754" s="223" t="s">
        <v>733</v>
      </c>
      <c r="C1754" s="0"/>
      <c r="D1754" s="0"/>
      <c r="E1754" s="0"/>
    </row>
    <row r="1755" customFormat="false" ht="14.4" hidden="false" customHeight="false" outlineLevel="0" collapsed="false">
      <c r="A1755" s="223" t="s">
        <v>604</v>
      </c>
      <c r="C1755" s="0"/>
      <c r="D1755" s="0"/>
      <c r="E1755" s="0"/>
    </row>
    <row r="1756" customFormat="false" ht="14.4" hidden="false" customHeight="false" outlineLevel="0" collapsed="false">
      <c r="A1756" s="0"/>
      <c r="C1756" s="0"/>
      <c r="D1756" s="0"/>
      <c r="E1756" s="0"/>
    </row>
    <row r="1757" customFormat="false" ht="14.4" hidden="false" customHeight="false" outlineLevel="0" collapsed="false">
      <c r="A1757" s="223" t="s">
        <v>489</v>
      </c>
      <c r="B1757" s="0" t="s">
        <v>447</v>
      </c>
      <c r="C1757" s="0" t="s">
        <v>448</v>
      </c>
      <c r="D1757" s="221" t="s">
        <v>449</v>
      </c>
      <c r="E1757" s="221" t="s">
        <v>450</v>
      </c>
    </row>
    <row r="1758" customFormat="false" ht="28.8" hidden="false" customHeight="false" outlineLevel="0" collapsed="false">
      <c r="A1758" s="223" t="s">
        <v>491</v>
      </c>
      <c r="B1758" s="0" t="s">
        <v>459</v>
      </c>
      <c r="C1758" s="0" t="n">
        <v>2.302E-005</v>
      </c>
      <c r="D1758" s="221" t="n">
        <v>580</v>
      </c>
      <c r="E1758" s="221" t="n">
        <f aca="false">TRUNC((C1758*D1758),2)</f>
        <v>0.01</v>
      </c>
    </row>
    <row r="1759" customFormat="false" ht="14.4" hidden="false" customHeight="false" outlineLevel="0" collapsed="false">
      <c r="A1759" s="223" t="s">
        <v>453</v>
      </c>
      <c r="B1759" s="0" t="s">
        <v>398</v>
      </c>
      <c r="C1759" s="0" t="s">
        <v>398</v>
      </c>
      <c r="D1759" s="221" t="s">
        <v>398</v>
      </c>
      <c r="E1759" s="221" t="n">
        <f aca="false">SUM(E1758:E1758)</f>
        <v>0.01</v>
      </c>
    </row>
    <row r="1760" customFormat="false" ht="14.4" hidden="false" customHeight="false" outlineLevel="0" collapsed="false">
      <c r="A1760" s="0"/>
      <c r="C1760" s="0"/>
      <c r="D1760" s="0"/>
      <c r="E1760" s="0"/>
    </row>
    <row r="1761" customFormat="false" ht="14.4" hidden="false" customHeight="false" outlineLevel="0" collapsed="false">
      <c r="A1761" s="223" t="s">
        <v>446</v>
      </c>
      <c r="B1761" s="0" t="s">
        <v>447</v>
      </c>
      <c r="C1761" s="0" t="s">
        <v>448</v>
      </c>
      <c r="D1761" s="221" t="s">
        <v>449</v>
      </c>
      <c r="E1761" s="221" t="s">
        <v>450</v>
      </c>
    </row>
    <row r="1762" customFormat="false" ht="14.4" hidden="false" customHeight="false" outlineLevel="0" collapsed="false">
      <c r="A1762" s="223" t="s">
        <v>492</v>
      </c>
      <c r="B1762" s="0" t="s">
        <v>493</v>
      </c>
      <c r="C1762" s="0" t="n">
        <v>0.171581</v>
      </c>
      <c r="D1762" s="221" t="n">
        <v>13.3</v>
      </c>
      <c r="E1762" s="221" t="n">
        <f aca="false">TRUNC((C1762*D1762),2)</f>
        <v>2.28</v>
      </c>
    </row>
    <row r="1763" customFormat="false" ht="14.4" hidden="false" customHeight="false" outlineLevel="0" collapsed="false">
      <c r="A1763" s="223" t="s">
        <v>494</v>
      </c>
      <c r="B1763" s="0" t="s">
        <v>493</v>
      </c>
      <c r="C1763" s="0" t="n">
        <v>0.172907</v>
      </c>
      <c r="D1763" s="221" t="n">
        <v>8.14</v>
      </c>
      <c r="E1763" s="221" t="n">
        <f aca="false">TRUNC((C1763*D1763),2)</f>
        <v>1.4</v>
      </c>
    </row>
    <row r="1764" customFormat="false" ht="14.4" hidden="false" customHeight="false" outlineLevel="0" collapsed="false">
      <c r="A1764" s="223" t="s">
        <v>453</v>
      </c>
      <c r="B1764" s="0" t="s">
        <v>398</v>
      </c>
      <c r="C1764" s="0" t="s">
        <v>398</v>
      </c>
      <c r="D1764" s="221" t="s">
        <v>398</v>
      </c>
      <c r="E1764" s="221" t="n">
        <f aca="false">SUM(E1762:E1763)</f>
        <v>3.68</v>
      </c>
    </row>
    <row r="1765" customFormat="false" ht="14.4" hidden="false" customHeight="false" outlineLevel="0" collapsed="false">
      <c r="A1765" s="0"/>
      <c r="C1765" s="0"/>
      <c r="D1765" s="0"/>
      <c r="E1765" s="0"/>
    </row>
    <row r="1766" customFormat="false" ht="14.4" hidden="false" customHeight="false" outlineLevel="0" collapsed="false">
      <c r="A1766" s="223" t="s">
        <v>454</v>
      </c>
      <c r="B1766" s="0" t="s">
        <v>447</v>
      </c>
      <c r="C1766" s="0" t="s">
        <v>448</v>
      </c>
      <c r="D1766" s="221" t="s">
        <v>449</v>
      </c>
      <c r="E1766" s="221" t="s">
        <v>450</v>
      </c>
    </row>
    <row r="1767" customFormat="false" ht="14.4" hidden="false" customHeight="false" outlineLevel="0" collapsed="false">
      <c r="A1767" s="223" t="s">
        <v>498</v>
      </c>
      <c r="B1767" s="0" t="s">
        <v>459</v>
      </c>
      <c r="C1767" s="0" t="n">
        <v>0.00272584</v>
      </c>
      <c r="D1767" s="221" t="n">
        <v>9.79</v>
      </c>
      <c r="E1767" s="221" t="n">
        <f aca="false">TRUNC((C1767*D1767),2)</f>
        <v>0.02</v>
      </c>
    </row>
    <row r="1768" customFormat="false" ht="14.4" hidden="false" customHeight="false" outlineLevel="0" collapsed="false">
      <c r="A1768" s="223" t="s">
        <v>455</v>
      </c>
      <c r="B1768" s="0" t="s">
        <v>456</v>
      </c>
      <c r="C1768" s="0" t="n">
        <v>0.00054434</v>
      </c>
      <c r="D1768" s="221" t="n">
        <v>47.76</v>
      </c>
      <c r="E1768" s="221" t="n">
        <f aca="false">TRUNC((C1768*D1768),2)</f>
        <v>0.02</v>
      </c>
    </row>
    <row r="1769" customFormat="false" ht="14.4" hidden="false" customHeight="false" outlineLevel="0" collapsed="false">
      <c r="A1769" s="223" t="s">
        <v>499</v>
      </c>
      <c r="B1769" s="0" t="s">
        <v>459</v>
      </c>
      <c r="C1769" s="0" t="n">
        <v>0.00022596</v>
      </c>
      <c r="D1769" s="221" t="n">
        <v>109.4</v>
      </c>
      <c r="E1769" s="221" t="n">
        <f aca="false">TRUNC((C1769*D1769),2)</f>
        <v>0.02</v>
      </c>
    </row>
    <row r="1770" customFormat="false" ht="14.4" hidden="false" customHeight="false" outlineLevel="0" collapsed="false">
      <c r="A1770" s="223" t="s">
        <v>502</v>
      </c>
      <c r="B1770" s="0" t="s">
        <v>459</v>
      </c>
      <c r="C1770" s="0" t="n">
        <v>0.0030835</v>
      </c>
      <c r="D1770" s="221" t="n">
        <v>6.04</v>
      </c>
      <c r="E1770" s="221" t="n">
        <f aca="false">TRUNC((C1770*D1770),2)</f>
        <v>0.01</v>
      </c>
    </row>
    <row r="1771" customFormat="false" ht="14.4" hidden="false" customHeight="false" outlineLevel="0" collapsed="false">
      <c r="A1771" s="223" t="s">
        <v>457</v>
      </c>
      <c r="B1771" s="0" t="s">
        <v>456</v>
      </c>
      <c r="C1771" s="0" t="n">
        <v>0.00466976</v>
      </c>
      <c r="D1771" s="221" t="n">
        <v>8.95</v>
      </c>
      <c r="E1771" s="221" t="n">
        <f aca="false">TRUNC((C1771*D1771),2)</f>
        <v>0.04</v>
      </c>
    </row>
    <row r="1772" customFormat="false" ht="14.4" hidden="false" customHeight="false" outlineLevel="0" collapsed="false">
      <c r="A1772" s="223" t="s">
        <v>505</v>
      </c>
      <c r="B1772" s="0" t="s">
        <v>504</v>
      </c>
      <c r="C1772" s="0" t="n">
        <v>0.42513966</v>
      </c>
      <c r="D1772" s="221" t="n">
        <v>3.58</v>
      </c>
      <c r="E1772" s="221" t="n">
        <f aca="false">TRUNC((C1772*D1772),2)</f>
        <v>1.52</v>
      </c>
    </row>
    <row r="1773" customFormat="false" ht="14.4" hidden="false" customHeight="false" outlineLevel="0" collapsed="false">
      <c r="A1773" s="223" t="s">
        <v>509</v>
      </c>
      <c r="B1773" s="0" t="s">
        <v>501</v>
      </c>
      <c r="C1773" s="0" t="n">
        <v>0.033</v>
      </c>
      <c r="D1773" s="221" t="n">
        <v>8.29</v>
      </c>
      <c r="E1773" s="221" t="n">
        <f aca="false">TRUNC((C1773*D1773),2)</f>
        <v>0.27</v>
      </c>
    </row>
    <row r="1774" customFormat="false" ht="14.4" hidden="false" customHeight="false" outlineLevel="0" collapsed="false">
      <c r="A1774" s="223" t="s">
        <v>510</v>
      </c>
      <c r="B1774" s="0" t="s">
        <v>511</v>
      </c>
      <c r="C1774" s="0" t="n">
        <v>0.00051392</v>
      </c>
      <c r="D1774" s="221" t="n">
        <v>14.25</v>
      </c>
      <c r="E1774" s="221" t="n">
        <f aca="false">TRUNC((C1774*D1774),2)</f>
        <v>0</v>
      </c>
    </row>
    <row r="1775" customFormat="false" ht="14.4" hidden="false" customHeight="false" outlineLevel="0" collapsed="false">
      <c r="A1775" s="223" t="s">
        <v>624</v>
      </c>
      <c r="B1775" s="0" t="s">
        <v>504</v>
      </c>
      <c r="C1775" s="0" t="n">
        <v>0.244</v>
      </c>
      <c r="D1775" s="221" t="n">
        <v>4.41</v>
      </c>
      <c r="E1775" s="221" t="n">
        <f aca="false">TRUNC((C1775*D1775),2)</f>
        <v>1.07</v>
      </c>
    </row>
    <row r="1776" customFormat="false" ht="14.4" hidden="false" customHeight="false" outlineLevel="0" collapsed="false">
      <c r="A1776" s="223" t="s">
        <v>512</v>
      </c>
      <c r="B1776" s="0" t="s">
        <v>493</v>
      </c>
      <c r="C1776" s="0" t="n">
        <v>0.34</v>
      </c>
      <c r="D1776" s="221" t="n">
        <v>1.87</v>
      </c>
      <c r="E1776" s="221" t="n">
        <f aca="false">TRUNC((C1776*D1776),2)</f>
        <v>0.63</v>
      </c>
    </row>
    <row r="1777" customFormat="false" ht="14.4" hidden="false" customHeight="false" outlineLevel="0" collapsed="false">
      <c r="A1777" s="223" t="s">
        <v>513</v>
      </c>
      <c r="B1777" s="0" t="s">
        <v>493</v>
      </c>
      <c r="C1777" s="0" t="n">
        <v>0.34</v>
      </c>
      <c r="D1777" s="221" t="n">
        <v>0.71</v>
      </c>
      <c r="E1777" s="221" t="n">
        <f aca="false">TRUNC((C1777*D1777),2)</f>
        <v>0.24</v>
      </c>
    </row>
    <row r="1778" customFormat="false" ht="14.4" hidden="false" customHeight="false" outlineLevel="0" collapsed="false">
      <c r="A1778" s="223" t="s">
        <v>514</v>
      </c>
      <c r="B1778" s="0" t="s">
        <v>493</v>
      </c>
      <c r="C1778" s="0" t="n">
        <v>0.34</v>
      </c>
      <c r="D1778" s="221" t="n">
        <v>0.34</v>
      </c>
      <c r="E1778" s="221" t="n">
        <f aca="false">TRUNC((C1778*D1778),2)</f>
        <v>0.11</v>
      </c>
    </row>
    <row r="1779" customFormat="false" ht="14.4" hidden="false" customHeight="false" outlineLevel="0" collapsed="false">
      <c r="A1779" s="223" t="s">
        <v>515</v>
      </c>
      <c r="B1779" s="0" t="s">
        <v>493</v>
      </c>
      <c r="C1779" s="0" t="n">
        <v>0.34</v>
      </c>
      <c r="D1779" s="221" t="n">
        <v>0.05</v>
      </c>
      <c r="E1779" s="221" t="n">
        <f aca="false">TRUNC((C1779*D1779),2)</f>
        <v>0.01</v>
      </c>
    </row>
    <row r="1780" customFormat="false" ht="14.4" hidden="false" customHeight="false" outlineLevel="0" collapsed="false">
      <c r="A1780" s="223" t="s">
        <v>458</v>
      </c>
      <c r="B1780" s="0" t="s">
        <v>459</v>
      </c>
      <c r="C1780" s="0" t="n">
        <v>0.00089974</v>
      </c>
      <c r="D1780" s="221" t="n">
        <v>29.55</v>
      </c>
      <c r="E1780" s="221" t="n">
        <f aca="false">TRUNC((C1780*D1780),2)</f>
        <v>0.02</v>
      </c>
    </row>
    <row r="1781" customFormat="false" ht="14.4" hidden="false" customHeight="false" outlineLevel="0" collapsed="false">
      <c r="A1781" s="223" t="s">
        <v>460</v>
      </c>
      <c r="B1781" s="0" t="s">
        <v>459</v>
      </c>
      <c r="C1781" s="0" t="n">
        <v>0.0004217</v>
      </c>
      <c r="D1781" s="221" t="n">
        <v>169.15</v>
      </c>
      <c r="E1781" s="221" t="n">
        <f aca="false">TRUNC((C1781*D1781),2)</f>
        <v>0.07</v>
      </c>
    </row>
    <row r="1782" customFormat="false" ht="14.4" hidden="false" customHeight="false" outlineLevel="0" collapsed="false">
      <c r="A1782" s="223" t="s">
        <v>461</v>
      </c>
      <c r="B1782" s="0" t="s">
        <v>459</v>
      </c>
      <c r="C1782" s="0" t="n">
        <v>0.03790564</v>
      </c>
      <c r="D1782" s="221" t="n">
        <v>1.11</v>
      </c>
      <c r="E1782" s="221" t="n">
        <f aca="false">TRUNC((C1782*D1782),2)</f>
        <v>0.04</v>
      </c>
    </row>
    <row r="1783" customFormat="false" ht="28.8" hidden="false" customHeight="false" outlineLevel="0" collapsed="false">
      <c r="A1783" s="223" t="s">
        <v>462</v>
      </c>
      <c r="B1783" s="0" t="s">
        <v>459</v>
      </c>
      <c r="C1783" s="0" t="n">
        <v>0.0003655</v>
      </c>
      <c r="D1783" s="221" t="n">
        <v>133.08</v>
      </c>
      <c r="E1783" s="221" t="n">
        <f aca="false">TRUNC((C1783*D1783),2)</f>
        <v>0.04</v>
      </c>
    </row>
    <row r="1784" customFormat="false" ht="28.8" hidden="false" customHeight="false" outlineLevel="0" collapsed="false">
      <c r="A1784" s="223" t="s">
        <v>463</v>
      </c>
      <c r="B1784" s="0" t="s">
        <v>459</v>
      </c>
      <c r="C1784" s="0" t="n">
        <v>0.0002448</v>
      </c>
      <c r="D1784" s="221" t="n">
        <v>116.91</v>
      </c>
      <c r="E1784" s="221" t="n">
        <f aca="false">TRUNC((C1784*D1784),2)</f>
        <v>0.02</v>
      </c>
    </row>
    <row r="1785" customFormat="false" ht="28.8" hidden="false" customHeight="false" outlineLevel="0" collapsed="false">
      <c r="A1785" s="223" t="s">
        <v>516</v>
      </c>
      <c r="B1785" s="0" t="s">
        <v>459</v>
      </c>
      <c r="C1785" s="0" t="n">
        <v>1.5E-005</v>
      </c>
      <c r="D1785" s="221" t="n">
        <v>597.97</v>
      </c>
      <c r="E1785" s="221" t="n">
        <f aca="false">TRUNC((C1785*D1785),2)</f>
        <v>0</v>
      </c>
    </row>
    <row r="1786" customFormat="false" ht="14.4" hidden="false" customHeight="false" outlineLevel="0" collapsed="false">
      <c r="A1786" s="223" t="s">
        <v>517</v>
      </c>
      <c r="B1786" s="0" t="s">
        <v>459</v>
      </c>
      <c r="C1786" s="0" t="n">
        <v>9.208E-005</v>
      </c>
      <c r="D1786" s="221" t="n">
        <v>135.18</v>
      </c>
      <c r="E1786" s="221" t="n">
        <f aca="false">TRUNC((C1786*D1786),2)</f>
        <v>0.01</v>
      </c>
    </row>
    <row r="1787" customFormat="false" ht="14.4" hidden="false" customHeight="false" outlineLevel="0" collapsed="false">
      <c r="A1787" s="223" t="s">
        <v>518</v>
      </c>
      <c r="B1787" s="0" t="s">
        <v>459</v>
      </c>
      <c r="C1787" s="0" t="n">
        <v>6.994E-005</v>
      </c>
      <c r="D1787" s="221" t="n">
        <v>203.68</v>
      </c>
      <c r="E1787" s="221" t="n">
        <f aca="false">TRUNC((C1787*D1787),2)</f>
        <v>0.01</v>
      </c>
    </row>
    <row r="1788" customFormat="false" ht="14.4" hidden="false" customHeight="false" outlineLevel="0" collapsed="false">
      <c r="A1788" s="223" t="s">
        <v>519</v>
      </c>
      <c r="B1788" s="0" t="s">
        <v>459</v>
      </c>
      <c r="C1788" s="0" t="n">
        <v>1.5E-005</v>
      </c>
      <c r="D1788" s="221" t="n">
        <v>576.84</v>
      </c>
      <c r="E1788" s="221" t="n">
        <f aca="false">TRUNC((C1788*D1788),2)</f>
        <v>0</v>
      </c>
    </row>
    <row r="1789" customFormat="false" ht="14.4" hidden="false" customHeight="false" outlineLevel="0" collapsed="false">
      <c r="A1789" s="223" t="s">
        <v>520</v>
      </c>
      <c r="B1789" s="0" t="s">
        <v>459</v>
      </c>
      <c r="C1789" s="0" t="n">
        <v>1.842E-005</v>
      </c>
      <c r="D1789" s="221" t="n">
        <v>281.79</v>
      </c>
      <c r="E1789" s="221" t="n">
        <f aca="false">TRUNC((C1789*D1789),2)</f>
        <v>0</v>
      </c>
    </row>
    <row r="1790" customFormat="false" ht="14.4" hidden="false" customHeight="false" outlineLevel="0" collapsed="false">
      <c r="A1790" s="223" t="s">
        <v>521</v>
      </c>
      <c r="B1790" s="0" t="s">
        <v>459</v>
      </c>
      <c r="C1790" s="0" t="n">
        <v>0.0009282</v>
      </c>
      <c r="D1790" s="221" t="n">
        <v>7.88</v>
      </c>
      <c r="E1790" s="221" t="n">
        <f aca="false">TRUNC((C1790*D1790),2)</f>
        <v>0</v>
      </c>
    </row>
    <row r="1791" customFormat="false" ht="14.4" hidden="false" customHeight="false" outlineLevel="0" collapsed="false">
      <c r="A1791" s="223" t="s">
        <v>522</v>
      </c>
      <c r="B1791" s="0" t="s">
        <v>459</v>
      </c>
      <c r="C1791" s="0" t="n">
        <v>0.00051392</v>
      </c>
      <c r="D1791" s="221" t="n">
        <v>10.71</v>
      </c>
      <c r="E1791" s="221" t="n">
        <f aca="false">TRUNC((C1791*D1791),2)</f>
        <v>0</v>
      </c>
    </row>
    <row r="1792" customFormat="false" ht="14.4" hidden="false" customHeight="false" outlineLevel="0" collapsed="false">
      <c r="A1792" s="223" t="s">
        <v>523</v>
      </c>
      <c r="B1792" s="0" t="s">
        <v>459</v>
      </c>
      <c r="C1792" s="0" t="n">
        <v>0.00051392</v>
      </c>
      <c r="D1792" s="221" t="n">
        <v>23.75</v>
      </c>
      <c r="E1792" s="221" t="n">
        <f aca="false">TRUNC((C1792*D1792),2)</f>
        <v>0.01</v>
      </c>
    </row>
    <row r="1793" customFormat="false" ht="14.4" hidden="false" customHeight="false" outlineLevel="0" collapsed="false">
      <c r="A1793" s="223" t="s">
        <v>453</v>
      </c>
      <c r="B1793" s="0" t="s">
        <v>398</v>
      </c>
      <c r="C1793" s="0" t="s">
        <v>398</v>
      </c>
      <c r="D1793" s="221" t="s">
        <v>398</v>
      </c>
      <c r="E1793" s="221" t="n">
        <f aca="false">SUM(E1767:E1792)</f>
        <v>4.18</v>
      </c>
    </row>
    <row r="1794" customFormat="false" ht="14.4" hidden="false" customHeight="false" outlineLevel="0" collapsed="false">
      <c r="A1794" s="0"/>
      <c r="C1794" s="0"/>
      <c r="D1794" s="0"/>
      <c r="E1794" s="0"/>
    </row>
    <row r="1795" customFormat="false" ht="14.4" hidden="false" customHeight="false" outlineLevel="0" collapsed="false">
      <c r="A1795" s="223" t="s">
        <v>466</v>
      </c>
      <c r="B1795" s="0" t="s">
        <v>398</v>
      </c>
      <c r="C1795" s="0" t="s">
        <v>398</v>
      </c>
      <c r="D1795" s="221" t="s">
        <v>398</v>
      </c>
      <c r="E1795" s="221" t="n">
        <f aca="false">E1759+E1764+E1793</f>
        <v>7.87</v>
      </c>
    </row>
    <row r="1796" customFormat="false" ht="14.4" hidden="false" customHeight="false" outlineLevel="0" collapsed="false">
      <c r="A1796" s="0"/>
      <c r="C1796" s="0"/>
      <c r="D1796" s="0"/>
      <c r="E1796" s="0"/>
    </row>
    <row r="1797" customFormat="false" ht="14.4" hidden="false" customHeight="false" outlineLevel="0" collapsed="false">
      <c r="A1797" s="0"/>
      <c r="C1797" s="0"/>
      <c r="D1797" s="0"/>
      <c r="E1797" s="0"/>
    </row>
    <row r="1798" customFormat="false" ht="14.4" hidden="false" customHeight="false" outlineLevel="0" collapsed="false">
      <c r="A1798" s="0"/>
      <c r="C1798" s="0"/>
      <c r="D1798" s="0"/>
      <c r="E1798" s="0"/>
    </row>
    <row r="1799" customFormat="false" ht="14.4" hidden="false" customHeight="false" outlineLevel="0" collapsed="false">
      <c r="A1799" s="223" t="s">
        <v>734</v>
      </c>
      <c r="B1799" s="224" t="s">
        <v>735</v>
      </c>
      <c r="C1799" s="0" t="s">
        <v>736</v>
      </c>
      <c r="D1799" s="0"/>
      <c r="E1799" s="0"/>
    </row>
    <row r="1800" customFormat="false" ht="14.4" hidden="false" customHeight="false" outlineLevel="0" collapsed="false">
      <c r="A1800" s="223" t="s">
        <v>695</v>
      </c>
      <c r="C1800" s="0"/>
      <c r="D1800" s="0"/>
      <c r="E1800" s="0"/>
    </row>
    <row r="1801" customFormat="false" ht="14.4" hidden="false" customHeight="false" outlineLevel="0" collapsed="false">
      <c r="A1801" s="223" t="s">
        <v>675</v>
      </c>
      <c r="C1801" s="0"/>
      <c r="D1801" s="0"/>
      <c r="E1801" s="0"/>
    </row>
    <row r="1802" customFormat="false" ht="14.4" hidden="false" customHeight="false" outlineLevel="0" collapsed="false">
      <c r="A1802" s="0"/>
      <c r="C1802" s="0"/>
      <c r="D1802" s="0"/>
      <c r="E1802" s="0"/>
    </row>
    <row r="1803" customFormat="false" ht="14.4" hidden="false" customHeight="false" outlineLevel="0" collapsed="false">
      <c r="A1803" s="223" t="s">
        <v>489</v>
      </c>
      <c r="B1803" s="0" t="s">
        <v>447</v>
      </c>
      <c r="C1803" s="0" t="s">
        <v>448</v>
      </c>
      <c r="D1803" s="221" t="s">
        <v>449</v>
      </c>
      <c r="E1803" s="221" t="s">
        <v>450</v>
      </c>
    </row>
    <row r="1804" customFormat="false" ht="28.8" hidden="false" customHeight="false" outlineLevel="0" collapsed="false">
      <c r="A1804" s="223" t="s">
        <v>491</v>
      </c>
      <c r="B1804" s="0" t="s">
        <v>459</v>
      </c>
      <c r="C1804" s="0" t="n">
        <v>1.571E-005</v>
      </c>
      <c r="D1804" s="221" t="n">
        <v>580</v>
      </c>
      <c r="E1804" s="221" t="n">
        <f aca="false">TRUNC((C1804*D1804),2)</f>
        <v>0</v>
      </c>
    </row>
    <row r="1805" customFormat="false" ht="14.4" hidden="false" customHeight="false" outlineLevel="0" collapsed="false">
      <c r="A1805" s="223" t="s">
        <v>453</v>
      </c>
      <c r="B1805" s="0" t="s">
        <v>398</v>
      </c>
      <c r="C1805" s="0" t="s">
        <v>398</v>
      </c>
      <c r="D1805" s="221" t="s">
        <v>398</v>
      </c>
      <c r="E1805" s="221" t="n">
        <f aca="false">SUM(E1804:E1804)</f>
        <v>0</v>
      </c>
    </row>
    <row r="1806" customFormat="false" ht="14.4" hidden="false" customHeight="false" outlineLevel="0" collapsed="false">
      <c r="A1806" s="0"/>
      <c r="C1806" s="0"/>
      <c r="D1806" s="0"/>
      <c r="E1806" s="0"/>
    </row>
    <row r="1807" customFormat="false" ht="14.4" hidden="false" customHeight="false" outlineLevel="0" collapsed="false">
      <c r="A1807" s="223" t="s">
        <v>446</v>
      </c>
      <c r="B1807" s="0" t="s">
        <v>447</v>
      </c>
      <c r="C1807" s="0" t="s">
        <v>448</v>
      </c>
      <c r="D1807" s="221" t="s">
        <v>449</v>
      </c>
      <c r="E1807" s="221" t="s">
        <v>450</v>
      </c>
    </row>
    <row r="1808" customFormat="false" ht="14.4" hidden="false" customHeight="false" outlineLevel="0" collapsed="false">
      <c r="A1808" s="223" t="s">
        <v>676</v>
      </c>
      <c r="B1808" s="0" t="s">
        <v>493</v>
      </c>
      <c r="C1808" s="0" t="n">
        <v>0.03138923</v>
      </c>
      <c r="D1808" s="221" t="n">
        <v>9.26</v>
      </c>
      <c r="E1808" s="221" t="n">
        <f aca="false">TRUNC((C1808*D1808),2)</f>
        <v>0.29</v>
      </c>
    </row>
    <row r="1809" customFormat="false" ht="14.4" hidden="false" customHeight="false" outlineLevel="0" collapsed="false">
      <c r="A1809" s="223" t="s">
        <v>677</v>
      </c>
      <c r="B1809" s="0" t="s">
        <v>493</v>
      </c>
      <c r="C1809" s="0" t="n">
        <v>0.2028693</v>
      </c>
      <c r="D1809" s="221" t="n">
        <v>13.3</v>
      </c>
      <c r="E1809" s="221" t="n">
        <f aca="false">TRUNC((C1809*D1809),2)</f>
        <v>2.69</v>
      </c>
    </row>
    <row r="1810" customFormat="false" ht="14.4" hidden="false" customHeight="false" outlineLevel="0" collapsed="false">
      <c r="A1810" s="223" t="s">
        <v>453</v>
      </c>
      <c r="B1810" s="0" t="s">
        <v>398</v>
      </c>
      <c r="C1810" s="0" t="s">
        <v>398</v>
      </c>
      <c r="D1810" s="221" t="s">
        <v>398</v>
      </c>
      <c r="E1810" s="221" t="n">
        <f aca="false">SUM(E1808:E1809)</f>
        <v>2.98</v>
      </c>
    </row>
    <row r="1811" customFormat="false" ht="14.4" hidden="false" customHeight="false" outlineLevel="0" collapsed="false">
      <c r="A1811" s="0"/>
      <c r="C1811" s="0"/>
      <c r="D1811" s="0"/>
      <c r="E1811" s="0"/>
    </row>
    <row r="1812" customFormat="false" ht="14.4" hidden="false" customHeight="false" outlineLevel="0" collapsed="false">
      <c r="A1812" s="223" t="s">
        <v>454</v>
      </c>
      <c r="B1812" s="0" t="s">
        <v>447</v>
      </c>
      <c r="C1812" s="0" t="s">
        <v>448</v>
      </c>
      <c r="D1812" s="221" t="s">
        <v>449</v>
      </c>
      <c r="E1812" s="221" t="s">
        <v>450</v>
      </c>
    </row>
    <row r="1813" customFormat="false" ht="14.4" hidden="false" customHeight="false" outlineLevel="0" collapsed="false">
      <c r="A1813" s="223" t="s">
        <v>696</v>
      </c>
      <c r="B1813" s="0" t="s">
        <v>501</v>
      </c>
      <c r="C1813" s="0" t="n">
        <v>1.07</v>
      </c>
      <c r="D1813" s="221" t="n">
        <v>3.77</v>
      </c>
      <c r="E1813" s="221" t="n">
        <f aca="false">TRUNC((C1813*D1813),2)</f>
        <v>4.03</v>
      </c>
    </row>
    <row r="1814" customFormat="false" ht="14.4" hidden="false" customHeight="false" outlineLevel="0" collapsed="false">
      <c r="A1814" s="223" t="s">
        <v>623</v>
      </c>
      <c r="B1814" s="0" t="s">
        <v>501</v>
      </c>
      <c r="C1814" s="0" t="n">
        <v>0.025</v>
      </c>
      <c r="D1814" s="221" t="n">
        <v>8.08</v>
      </c>
      <c r="E1814" s="221" t="n">
        <f aca="false">TRUNC((C1814*D1814),2)</f>
        <v>0.2</v>
      </c>
    </row>
    <row r="1815" customFormat="false" ht="14.4" hidden="false" customHeight="false" outlineLevel="0" collapsed="false">
      <c r="A1815" s="223" t="s">
        <v>498</v>
      </c>
      <c r="B1815" s="0" t="s">
        <v>459</v>
      </c>
      <c r="C1815" s="0" t="n">
        <v>0.00186079</v>
      </c>
      <c r="D1815" s="221" t="n">
        <v>9.79</v>
      </c>
      <c r="E1815" s="221" t="n">
        <f aca="false">TRUNC((C1815*D1815),2)</f>
        <v>0.01</v>
      </c>
    </row>
    <row r="1816" customFormat="false" ht="14.4" hidden="false" customHeight="false" outlineLevel="0" collapsed="false">
      <c r="A1816" s="223" t="s">
        <v>455</v>
      </c>
      <c r="B1816" s="0" t="s">
        <v>456</v>
      </c>
      <c r="C1816" s="0" t="n">
        <v>0.00037159</v>
      </c>
      <c r="D1816" s="221" t="n">
        <v>47.76</v>
      </c>
      <c r="E1816" s="221" t="n">
        <f aca="false">TRUNC((C1816*D1816),2)</f>
        <v>0.01</v>
      </c>
    </row>
    <row r="1817" customFormat="false" ht="14.4" hidden="false" customHeight="false" outlineLevel="0" collapsed="false">
      <c r="A1817" s="223" t="s">
        <v>499</v>
      </c>
      <c r="B1817" s="0" t="s">
        <v>459</v>
      </c>
      <c r="C1817" s="0" t="n">
        <v>0.00015426</v>
      </c>
      <c r="D1817" s="221" t="n">
        <v>109.4</v>
      </c>
      <c r="E1817" s="221" t="n">
        <f aca="false">TRUNC((C1817*D1817),2)</f>
        <v>0.01</v>
      </c>
    </row>
    <row r="1818" customFormat="false" ht="14.4" hidden="false" customHeight="false" outlineLevel="0" collapsed="false">
      <c r="A1818" s="223" t="s">
        <v>502</v>
      </c>
      <c r="B1818" s="0" t="s">
        <v>459</v>
      </c>
      <c r="C1818" s="0" t="n">
        <v>0.00210494</v>
      </c>
      <c r="D1818" s="221" t="n">
        <v>6.04</v>
      </c>
      <c r="E1818" s="221" t="n">
        <f aca="false">TRUNC((C1818*D1818),2)</f>
        <v>0.01</v>
      </c>
    </row>
    <row r="1819" customFormat="false" ht="14.4" hidden="false" customHeight="false" outlineLevel="0" collapsed="false">
      <c r="A1819" s="223" t="s">
        <v>457</v>
      </c>
      <c r="B1819" s="0" t="s">
        <v>456</v>
      </c>
      <c r="C1819" s="0" t="n">
        <v>0.00318779</v>
      </c>
      <c r="D1819" s="221" t="n">
        <v>8.95</v>
      </c>
      <c r="E1819" s="221" t="n">
        <f aca="false">TRUNC((C1819*D1819),2)</f>
        <v>0.02</v>
      </c>
    </row>
    <row r="1820" customFormat="false" ht="14.4" hidden="false" customHeight="false" outlineLevel="0" collapsed="false">
      <c r="A1820" s="223" t="s">
        <v>510</v>
      </c>
      <c r="B1820" s="0" t="s">
        <v>511</v>
      </c>
      <c r="C1820" s="0" t="n">
        <v>0.00035081</v>
      </c>
      <c r="D1820" s="221" t="n">
        <v>14.25</v>
      </c>
      <c r="E1820" s="221" t="n">
        <f aca="false">TRUNC((C1820*D1820),2)</f>
        <v>0</v>
      </c>
    </row>
    <row r="1821" customFormat="false" ht="14.4" hidden="false" customHeight="false" outlineLevel="0" collapsed="false">
      <c r="A1821" s="223" t="s">
        <v>512</v>
      </c>
      <c r="B1821" s="0" t="s">
        <v>493</v>
      </c>
      <c r="C1821" s="0" t="n">
        <v>0.2321</v>
      </c>
      <c r="D1821" s="221" t="n">
        <v>1.87</v>
      </c>
      <c r="E1821" s="221" t="n">
        <f aca="false">TRUNC((C1821*D1821),2)</f>
        <v>0.43</v>
      </c>
    </row>
    <row r="1822" customFormat="false" ht="14.4" hidden="false" customHeight="false" outlineLevel="0" collapsed="false">
      <c r="A1822" s="223" t="s">
        <v>513</v>
      </c>
      <c r="B1822" s="0" t="s">
        <v>493</v>
      </c>
      <c r="C1822" s="0" t="n">
        <v>0.2321</v>
      </c>
      <c r="D1822" s="221" t="n">
        <v>0.71</v>
      </c>
      <c r="E1822" s="221" t="n">
        <f aca="false">TRUNC((C1822*D1822),2)</f>
        <v>0.16</v>
      </c>
    </row>
    <row r="1823" customFormat="false" ht="14.4" hidden="false" customHeight="false" outlineLevel="0" collapsed="false">
      <c r="A1823" s="223" t="s">
        <v>514</v>
      </c>
      <c r="B1823" s="0" t="s">
        <v>493</v>
      </c>
      <c r="C1823" s="0" t="n">
        <v>0.2321</v>
      </c>
      <c r="D1823" s="221" t="n">
        <v>0.34</v>
      </c>
      <c r="E1823" s="221" t="n">
        <f aca="false">TRUNC((C1823*D1823),2)</f>
        <v>0.07</v>
      </c>
    </row>
    <row r="1824" customFormat="false" ht="14.4" hidden="false" customHeight="false" outlineLevel="0" collapsed="false">
      <c r="A1824" s="223" t="s">
        <v>515</v>
      </c>
      <c r="B1824" s="0" t="s">
        <v>493</v>
      </c>
      <c r="C1824" s="0" t="n">
        <v>0.2321</v>
      </c>
      <c r="D1824" s="221" t="n">
        <v>0.05</v>
      </c>
      <c r="E1824" s="221" t="n">
        <f aca="false">TRUNC((C1824*D1824),2)</f>
        <v>0.01</v>
      </c>
    </row>
    <row r="1825" customFormat="false" ht="14.4" hidden="false" customHeight="false" outlineLevel="0" collapsed="false">
      <c r="A1825" s="223" t="s">
        <v>458</v>
      </c>
      <c r="B1825" s="0" t="s">
        <v>459</v>
      </c>
      <c r="C1825" s="0" t="n">
        <v>0.00061421</v>
      </c>
      <c r="D1825" s="221" t="n">
        <v>29.55</v>
      </c>
      <c r="E1825" s="221" t="n">
        <f aca="false">TRUNC((C1825*D1825),2)</f>
        <v>0.01</v>
      </c>
    </row>
    <row r="1826" customFormat="false" ht="14.4" hidden="false" customHeight="false" outlineLevel="0" collapsed="false">
      <c r="A1826" s="223" t="s">
        <v>460</v>
      </c>
      <c r="B1826" s="0" t="s">
        <v>459</v>
      </c>
      <c r="C1826" s="0" t="n">
        <v>0.00028788</v>
      </c>
      <c r="D1826" s="221" t="n">
        <v>169.15</v>
      </c>
      <c r="E1826" s="221" t="n">
        <f aca="false">TRUNC((C1826*D1826),2)</f>
        <v>0.04</v>
      </c>
    </row>
    <row r="1827" customFormat="false" ht="14.4" hidden="false" customHeight="false" outlineLevel="0" collapsed="false">
      <c r="A1827" s="223" t="s">
        <v>461</v>
      </c>
      <c r="B1827" s="0" t="s">
        <v>459</v>
      </c>
      <c r="C1827" s="0" t="n">
        <v>0.02587618</v>
      </c>
      <c r="D1827" s="221" t="n">
        <v>1.11</v>
      </c>
      <c r="E1827" s="221" t="n">
        <f aca="false">TRUNC((C1827*D1827),2)</f>
        <v>0.02</v>
      </c>
    </row>
    <row r="1828" customFormat="false" ht="28.8" hidden="false" customHeight="false" outlineLevel="0" collapsed="false">
      <c r="A1828" s="223" t="s">
        <v>462</v>
      </c>
      <c r="B1828" s="0" t="s">
        <v>459</v>
      </c>
      <c r="C1828" s="0" t="n">
        <v>0.00024951</v>
      </c>
      <c r="D1828" s="221" t="n">
        <v>133.08</v>
      </c>
      <c r="E1828" s="221" t="n">
        <f aca="false">TRUNC((C1828*D1828),2)</f>
        <v>0.03</v>
      </c>
    </row>
    <row r="1829" customFormat="false" ht="28.8" hidden="false" customHeight="false" outlineLevel="0" collapsed="false">
      <c r="A1829" s="223" t="s">
        <v>463</v>
      </c>
      <c r="B1829" s="0" t="s">
        <v>459</v>
      </c>
      <c r="C1829" s="0" t="n">
        <v>0.00016712</v>
      </c>
      <c r="D1829" s="221" t="n">
        <v>116.91</v>
      </c>
      <c r="E1829" s="221" t="n">
        <f aca="false">TRUNC((C1829*D1829),2)</f>
        <v>0.01</v>
      </c>
    </row>
    <row r="1830" customFormat="false" ht="28.8" hidden="false" customHeight="false" outlineLevel="0" collapsed="false">
      <c r="A1830" s="223" t="s">
        <v>516</v>
      </c>
      <c r="B1830" s="0" t="s">
        <v>459</v>
      </c>
      <c r="C1830" s="0" t="n">
        <v>1.024E-005</v>
      </c>
      <c r="D1830" s="221" t="n">
        <v>597.97</v>
      </c>
      <c r="E1830" s="221" t="n">
        <f aca="false">TRUNC((C1830*D1830),2)</f>
        <v>0</v>
      </c>
    </row>
    <row r="1831" customFormat="false" ht="14.4" hidden="false" customHeight="false" outlineLevel="0" collapsed="false">
      <c r="A1831" s="223" t="s">
        <v>517</v>
      </c>
      <c r="B1831" s="0" t="s">
        <v>459</v>
      </c>
      <c r="C1831" s="0" t="n">
        <v>6.285E-005</v>
      </c>
      <c r="D1831" s="221" t="n">
        <v>135.18</v>
      </c>
      <c r="E1831" s="221" t="n">
        <f aca="false">TRUNC((C1831*D1831),2)</f>
        <v>0</v>
      </c>
    </row>
    <row r="1832" customFormat="false" ht="14.4" hidden="false" customHeight="false" outlineLevel="0" collapsed="false">
      <c r="A1832" s="223" t="s">
        <v>518</v>
      </c>
      <c r="B1832" s="0" t="s">
        <v>459</v>
      </c>
      <c r="C1832" s="0" t="n">
        <v>4.775E-005</v>
      </c>
      <c r="D1832" s="221" t="n">
        <v>203.68</v>
      </c>
      <c r="E1832" s="221" t="n">
        <f aca="false">TRUNC((C1832*D1832),2)</f>
        <v>0</v>
      </c>
    </row>
    <row r="1833" customFormat="false" ht="14.4" hidden="false" customHeight="false" outlineLevel="0" collapsed="false">
      <c r="A1833" s="223" t="s">
        <v>519</v>
      </c>
      <c r="B1833" s="0" t="s">
        <v>459</v>
      </c>
      <c r="C1833" s="0" t="n">
        <v>1.024E-005</v>
      </c>
      <c r="D1833" s="221" t="n">
        <v>576.84</v>
      </c>
      <c r="E1833" s="221" t="n">
        <f aca="false">TRUNC((C1833*D1833),2)</f>
        <v>0</v>
      </c>
    </row>
    <row r="1834" customFormat="false" ht="14.4" hidden="false" customHeight="false" outlineLevel="0" collapsed="false">
      <c r="A1834" s="223" t="s">
        <v>520</v>
      </c>
      <c r="B1834" s="0" t="s">
        <v>459</v>
      </c>
      <c r="C1834" s="0" t="n">
        <v>1.259E-005</v>
      </c>
      <c r="D1834" s="221" t="n">
        <v>281.79</v>
      </c>
      <c r="E1834" s="221" t="n">
        <f aca="false">TRUNC((C1834*D1834),2)</f>
        <v>0</v>
      </c>
    </row>
    <row r="1835" customFormat="false" ht="14.4" hidden="false" customHeight="false" outlineLevel="0" collapsed="false">
      <c r="A1835" s="223" t="s">
        <v>521</v>
      </c>
      <c r="B1835" s="0" t="s">
        <v>459</v>
      </c>
      <c r="C1835" s="0" t="n">
        <v>0.00063363</v>
      </c>
      <c r="D1835" s="221" t="n">
        <v>7.88</v>
      </c>
      <c r="E1835" s="221" t="n">
        <f aca="false">TRUNC((C1835*D1835),2)</f>
        <v>0</v>
      </c>
    </row>
    <row r="1836" customFormat="false" ht="14.4" hidden="false" customHeight="false" outlineLevel="0" collapsed="false">
      <c r="A1836" s="223" t="s">
        <v>522</v>
      </c>
      <c r="B1836" s="0" t="s">
        <v>459</v>
      </c>
      <c r="C1836" s="0" t="n">
        <v>0.00035081</v>
      </c>
      <c r="D1836" s="221" t="n">
        <v>10.71</v>
      </c>
      <c r="E1836" s="221" t="n">
        <f aca="false">TRUNC((C1836*D1836),2)</f>
        <v>0</v>
      </c>
    </row>
    <row r="1837" customFormat="false" ht="14.4" hidden="false" customHeight="false" outlineLevel="0" collapsed="false">
      <c r="A1837" s="223" t="s">
        <v>523</v>
      </c>
      <c r="B1837" s="0" t="s">
        <v>459</v>
      </c>
      <c r="C1837" s="0" t="n">
        <v>0.00035081</v>
      </c>
      <c r="D1837" s="221" t="n">
        <v>23.75</v>
      </c>
      <c r="E1837" s="221" t="n">
        <f aca="false">TRUNC((C1837*D1837),2)</f>
        <v>0</v>
      </c>
    </row>
    <row r="1838" customFormat="false" ht="28.8" hidden="false" customHeight="false" outlineLevel="0" collapsed="false">
      <c r="A1838" s="223" t="s">
        <v>679</v>
      </c>
      <c r="B1838" s="0" t="s">
        <v>459</v>
      </c>
      <c r="C1838" s="0" t="n">
        <v>2.69</v>
      </c>
      <c r="D1838" s="221" t="n">
        <v>0.08</v>
      </c>
      <c r="E1838" s="221" t="n">
        <f aca="false">TRUNC((C1838*D1838),2)</f>
        <v>0.21</v>
      </c>
    </row>
    <row r="1839" customFormat="false" ht="14.4" hidden="false" customHeight="false" outlineLevel="0" collapsed="false">
      <c r="A1839" s="223" t="s">
        <v>453</v>
      </c>
      <c r="B1839" s="0" t="s">
        <v>398</v>
      </c>
      <c r="C1839" s="0" t="s">
        <v>398</v>
      </c>
      <c r="D1839" s="221" t="s">
        <v>398</v>
      </c>
      <c r="E1839" s="221" t="n">
        <f aca="false">SUM(E1813:E1838)</f>
        <v>5.28</v>
      </c>
    </row>
    <row r="1840" customFormat="false" ht="14.4" hidden="false" customHeight="false" outlineLevel="0" collapsed="false">
      <c r="A1840" s="0"/>
      <c r="C1840" s="0"/>
      <c r="D1840" s="0"/>
      <c r="E1840" s="0"/>
    </row>
    <row r="1841" customFormat="false" ht="14.4" hidden="false" customHeight="false" outlineLevel="0" collapsed="false">
      <c r="A1841" s="223" t="s">
        <v>466</v>
      </c>
      <c r="B1841" s="0" t="s">
        <v>398</v>
      </c>
      <c r="C1841" s="0" t="s">
        <v>398</v>
      </c>
      <c r="D1841" s="221" t="s">
        <v>398</v>
      </c>
      <c r="E1841" s="221" t="n">
        <f aca="false">E1805+E1810+E1839</f>
        <v>8.26</v>
      </c>
    </row>
    <row r="1842" customFormat="false" ht="14.4" hidden="false" customHeight="false" outlineLevel="0" collapsed="false">
      <c r="A1842" s="0"/>
      <c r="C1842" s="0"/>
      <c r="D1842" s="0"/>
      <c r="E1842" s="0"/>
    </row>
    <row r="1843" customFormat="false" ht="14.4" hidden="false" customHeight="false" outlineLevel="0" collapsed="false">
      <c r="A1843" s="0"/>
      <c r="C1843" s="0"/>
      <c r="D1843" s="0"/>
      <c r="E1843" s="0"/>
    </row>
    <row r="1844" customFormat="false" ht="14.4" hidden="false" customHeight="false" outlineLevel="0" collapsed="false">
      <c r="A1844" s="0"/>
      <c r="C1844" s="0"/>
      <c r="D1844" s="0"/>
      <c r="E1844" s="0"/>
    </row>
    <row r="1845" customFormat="false" ht="14.4" hidden="false" customHeight="false" outlineLevel="0" collapsed="false">
      <c r="A1845" s="223" t="s">
        <v>737</v>
      </c>
      <c r="B1845" s="224" t="s">
        <v>738</v>
      </c>
      <c r="C1845" s="0" t="s">
        <v>739</v>
      </c>
      <c r="D1845" s="0"/>
      <c r="E1845" s="0"/>
    </row>
    <row r="1846" customFormat="false" ht="14.4" hidden="false" customHeight="false" outlineLevel="0" collapsed="false">
      <c r="A1846" s="223" t="s">
        <v>700</v>
      </c>
      <c r="C1846" s="0"/>
      <c r="D1846" s="0"/>
      <c r="E1846" s="0"/>
    </row>
    <row r="1847" customFormat="false" ht="14.4" hidden="false" customHeight="false" outlineLevel="0" collapsed="false">
      <c r="A1847" s="223" t="s">
        <v>675</v>
      </c>
      <c r="C1847" s="0"/>
      <c r="D1847" s="0"/>
      <c r="E1847" s="0"/>
    </row>
    <row r="1848" customFormat="false" ht="14.4" hidden="false" customHeight="false" outlineLevel="0" collapsed="false">
      <c r="A1848" s="0"/>
      <c r="C1848" s="0"/>
      <c r="D1848" s="0"/>
      <c r="E1848" s="0"/>
    </row>
    <row r="1849" customFormat="false" ht="14.4" hidden="false" customHeight="false" outlineLevel="0" collapsed="false">
      <c r="A1849" s="223" t="s">
        <v>489</v>
      </c>
      <c r="B1849" s="0" t="s">
        <v>447</v>
      </c>
      <c r="C1849" s="0" t="s">
        <v>448</v>
      </c>
      <c r="D1849" s="221" t="s">
        <v>449</v>
      </c>
      <c r="E1849" s="221" t="s">
        <v>450</v>
      </c>
    </row>
    <row r="1850" customFormat="false" ht="28.8" hidden="false" customHeight="false" outlineLevel="0" collapsed="false">
      <c r="A1850" s="223" t="s">
        <v>491</v>
      </c>
      <c r="B1850" s="0" t="s">
        <v>459</v>
      </c>
      <c r="C1850" s="0" t="n">
        <v>1.07E-005</v>
      </c>
      <c r="D1850" s="221" t="n">
        <v>580</v>
      </c>
      <c r="E1850" s="221" t="n">
        <f aca="false">TRUNC((C1850*D1850),2)</f>
        <v>0</v>
      </c>
    </row>
    <row r="1851" customFormat="false" ht="14.4" hidden="false" customHeight="false" outlineLevel="0" collapsed="false">
      <c r="A1851" s="223" t="s">
        <v>453</v>
      </c>
      <c r="B1851" s="0" t="s">
        <v>398</v>
      </c>
      <c r="C1851" s="0" t="s">
        <v>398</v>
      </c>
      <c r="D1851" s="221" t="s">
        <v>398</v>
      </c>
      <c r="E1851" s="221" t="n">
        <f aca="false">SUM(E1850:E1850)</f>
        <v>0</v>
      </c>
    </row>
    <row r="1852" customFormat="false" ht="14.4" hidden="false" customHeight="false" outlineLevel="0" collapsed="false">
      <c r="A1852" s="0"/>
      <c r="C1852" s="0"/>
      <c r="D1852" s="0"/>
      <c r="E1852" s="0"/>
    </row>
    <row r="1853" customFormat="false" ht="14.4" hidden="false" customHeight="false" outlineLevel="0" collapsed="false">
      <c r="A1853" s="223" t="s">
        <v>446</v>
      </c>
      <c r="B1853" s="0" t="s">
        <v>447</v>
      </c>
      <c r="C1853" s="0" t="s">
        <v>448</v>
      </c>
      <c r="D1853" s="221" t="s">
        <v>449</v>
      </c>
      <c r="E1853" s="221" t="s">
        <v>450</v>
      </c>
    </row>
    <row r="1854" customFormat="false" ht="14.4" hidden="false" customHeight="false" outlineLevel="0" collapsed="false">
      <c r="A1854" s="223" t="s">
        <v>676</v>
      </c>
      <c r="B1854" s="0" t="s">
        <v>493</v>
      </c>
      <c r="C1854" s="0" t="n">
        <v>0.02159902</v>
      </c>
      <c r="D1854" s="221" t="n">
        <v>9.26</v>
      </c>
      <c r="E1854" s="221" t="n">
        <f aca="false">TRUNC((C1854*D1854),2)</f>
        <v>0.2</v>
      </c>
    </row>
    <row r="1855" customFormat="false" ht="14.4" hidden="false" customHeight="false" outlineLevel="0" collapsed="false">
      <c r="A1855" s="223" t="s">
        <v>677</v>
      </c>
      <c r="B1855" s="0" t="s">
        <v>493</v>
      </c>
      <c r="C1855" s="0" t="n">
        <v>0.13797131</v>
      </c>
      <c r="D1855" s="221" t="n">
        <v>13.3</v>
      </c>
      <c r="E1855" s="221" t="n">
        <f aca="false">TRUNC((C1855*D1855),2)</f>
        <v>1.83</v>
      </c>
    </row>
    <row r="1856" customFormat="false" ht="14.4" hidden="false" customHeight="false" outlineLevel="0" collapsed="false">
      <c r="A1856" s="223" t="s">
        <v>453</v>
      </c>
      <c r="B1856" s="0" t="s">
        <v>398</v>
      </c>
      <c r="C1856" s="0" t="s">
        <v>398</v>
      </c>
      <c r="D1856" s="221" t="s">
        <v>398</v>
      </c>
      <c r="E1856" s="221" t="n">
        <f aca="false">SUM(E1854:E1855)</f>
        <v>2.03</v>
      </c>
    </row>
    <row r="1857" customFormat="false" ht="14.4" hidden="false" customHeight="false" outlineLevel="0" collapsed="false">
      <c r="A1857" s="0"/>
      <c r="C1857" s="0"/>
      <c r="D1857" s="0"/>
      <c r="E1857" s="0"/>
    </row>
    <row r="1858" customFormat="false" ht="14.4" hidden="false" customHeight="false" outlineLevel="0" collapsed="false">
      <c r="A1858" s="223" t="s">
        <v>454</v>
      </c>
      <c r="B1858" s="0" t="s">
        <v>447</v>
      </c>
      <c r="C1858" s="0" t="s">
        <v>448</v>
      </c>
      <c r="D1858" s="221" t="s">
        <v>449</v>
      </c>
      <c r="E1858" s="221" t="s">
        <v>450</v>
      </c>
    </row>
    <row r="1859" customFormat="false" ht="14.4" hidden="false" customHeight="false" outlineLevel="0" collapsed="false">
      <c r="A1859" s="223" t="s">
        <v>701</v>
      </c>
      <c r="B1859" s="0" t="s">
        <v>501</v>
      </c>
      <c r="C1859" s="0" t="n">
        <v>1.08149425</v>
      </c>
      <c r="D1859" s="221" t="n">
        <v>5.22</v>
      </c>
      <c r="E1859" s="221" t="n">
        <f aca="false">TRUNC((C1859*D1859),2)</f>
        <v>5.64</v>
      </c>
    </row>
    <row r="1860" customFormat="false" ht="14.4" hidden="false" customHeight="false" outlineLevel="0" collapsed="false">
      <c r="A1860" s="223" t="s">
        <v>623</v>
      </c>
      <c r="B1860" s="0" t="s">
        <v>501</v>
      </c>
      <c r="C1860" s="0" t="n">
        <v>0.025</v>
      </c>
      <c r="D1860" s="221" t="n">
        <v>8.08</v>
      </c>
      <c r="E1860" s="221" t="n">
        <f aca="false">TRUNC((C1860*D1860),2)</f>
        <v>0.2</v>
      </c>
    </row>
    <row r="1861" customFormat="false" ht="14.4" hidden="false" customHeight="false" outlineLevel="0" collapsed="false">
      <c r="A1861" s="223" t="s">
        <v>498</v>
      </c>
      <c r="B1861" s="0" t="s">
        <v>459</v>
      </c>
      <c r="C1861" s="0" t="n">
        <v>0.00126752</v>
      </c>
      <c r="D1861" s="221" t="n">
        <v>9.79</v>
      </c>
      <c r="E1861" s="221" t="n">
        <f aca="false">TRUNC((C1861*D1861),2)</f>
        <v>0.01</v>
      </c>
    </row>
    <row r="1862" customFormat="false" ht="14.4" hidden="false" customHeight="false" outlineLevel="0" collapsed="false">
      <c r="A1862" s="223" t="s">
        <v>455</v>
      </c>
      <c r="B1862" s="0" t="s">
        <v>456</v>
      </c>
      <c r="C1862" s="0" t="n">
        <v>0.00025312</v>
      </c>
      <c r="D1862" s="221" t="n">
        <v>47.76</v>
      </c>
      <c r="E1862" s="221" t="n">
        <f aca="false">TRUNC((C1862*D1862),2)</f>
        <v>0.01</v>
      </c>
    </row>
    <row r="1863" customFormat="false" ht="14.4" hidden="false" customHeight="false" outlineLevel="0" collapsed="false">
      <c r="A1863" s="223" t="s">
        <v>499</v>
      </c>
      <c r="B1863" s="0" t="s">
        <v>459</v>
      </c>
      <c r="C1863" s="0" t="n">
        <v>0.00010507</v>
      </c>
      <c r="D1863" s="221" t="n">
        <v>109.4</v>
      </c>
      <c r="E1863" s="221" t="n">
        <f aca="false">TRUNC((C1863*D1863),2)</f>
        <v>0.01</v>
      </c>
    </row>
    <row r="1864" customFormat="false" ht="14.4" hidden="false" customHeight="false" outlineLevel="0" collapsed="false">
      <c r="A1864" s="223" t="s">
        <v>502</v>
      </c>
      <c r="B1864" s="0" t="s">
        <v>459</v>
      </c>
      <c r="C1864" s="0" t="n">
        <v>0.00143382</v>
      </c>
      <c r="D1864" s="221" t="n">
        <v>6.04</v>
      </c>
      <c r="E1864" s="221" t="n">
        <f aca="false">TRUNC((C1864*D1864),2)</f>
        <v>0</v>
      </c>
    </row>
    <row r="1865" customFormat="false" ht="14.4" hidden="false" customHeight="false" outlineLevel="0" collapsed="false">
      <c r="A1865" s="223" t="s">
        <v>457</v>
      </c>
      <c r="B1865" s="0" t="s">
        <v>456</v>
      </c>
      <c r="C1865" s="0" t="n">
        <v>0.00217144</v>
      </c>
      <c r="D1865" s="221" t="n">
        <v>8.95</v>
      </c>
      <c r="E1865" s="221" t="n">
        <f aca="false">TRUNC((C1865*D1865),2)</f>
        <v>0.01</v>
      </c>
    </row>
    <row r="1866" customFormat="false" ht="14.4" hidden="false" customHeight="false" outlineLevel="0" collapsed="false">
      <c r="A1866" s="223" t="s">
        <v>510</v>
      </c>
      <c r="B1866" s="0" t="s">
        <v>511</v>
      </c>
      <c r="C1866" s="0" t="n">
        <v>0.00023897</v>
      </c>
      <c r="D1866" s="221" t="n">
        <v>14.25</v>
      </c>
      <c r="E1866" s="221" t="n">
        <f aca="false">TRUNC((C1866*D1866),2)</f>
        <v>0</v>
      </c>
    </row>
    <row r="1867" customFormat="false" ht="14.4" hidden="false" customHeight="false" outlineLevel="0" collapsed="false">
      <c r="A1867" s="223" t="s">
        <v>512</v>
      </c>
      <c r="B1867" s="0" t="s">
        <v>493</v>
      </c>
      <c r="C1867" s="0" t="n">
        <v>0.1581</v>
      </c>
      <c r="D1867" s="221" t="n">
        <v>1.87</v>
      </c>
      <c r="E1867" s="221" t="n">
        <f aca="false">TRUNC((C1867*D1867),2)</f>
        <v>0.29</v>
      </c>
    </row>
    <row r="1868" customFormat="false" ht="14.4" hidden="false" customHeight="false" outlineLevel="0" collapsed="false">
      <c r="A1868" s="223" t="s">
        <v>513</v>
      </c>
      <c r="B1868" s="0" t="s">
        <v>493</v>
      </c>
      <c r="C1868" s="0" t="n">
        <v>0.1581</v>
      </c>
      <c r="D1868" s="221" t="n">
        <v>0.71</v>
      </c>
      <c r="E1868" s="221" t="n">
        <f aca="false">TRUNC((C1868*D1868),2)</f>
        <v>0.11</v>
      </c>
    </row>
    <row r="1869" customFormat="false" ht="14.4" hidden="false" customHeight="false" outlineLevel="0" collapsed="false">
      <c r="A1869" s="223" t="s">
        <v>514</v>
      </c>
      <c r="B1869" s="0" t="s">
        <v>493</v>
      </c>
      <c r="C1869" s="0" t="n">
        <v>0.1581</v>
      </c>
      <c r="D1869" s="221" t="n">
        <v>0.34</v>
      </c>
      <c r="E1869" s="221" t="n">
        <f aca="false">TRUNC((C1869*D1869),2)</f>
        <v>0.05</v>
      </c>
    </row>
    <row r="1870" customFormat="false" ht="14.4" hidden="false" customHeight="false" outlineLevel="0" collapsed="false">
      <c r="A1870" s="223" t="s">
        <v>515</v>
      </c>
      <c r="B1870" s="0" t="s">
        <v>493</v>
      </c>
      <c r="C1870" s="0" t="n">
        <v>0.1581</v>
      </c>
      <c r="D1870" s="221" t="n">
        <v>0.05</v>
      </c>
      <c r="E1870" s="221" t="n">
        <f aca="false">TRUNC((C1870*D1870),2)</f>
        <v>0</v>
      </c>
    </row>
    <row r="1871" customFormat="false" ht="14.4" hidden="false" customHeight="false" outlineLevel="0" collapsed="false">
      <c r="A1871" s="223" t="s">
        <v>458</v>
      </c>
      <c r="B1871" s="0" t="s">
        <v>459</v>
      </c>
      <c r="C1871" s="0" t="n">
        <v>0.00041837</v>
      </c>
      <c r="D1871" s="221" t="n">
        <v>29.55</v>
      </c>
      <c r="E1871" s="221" t="n">
        <f aca="false">TRUNC((C1871*D1871),2)</f>
        <v>0.01</v>
      </c>
    </row>
    <row r="1872" customFormat="false" ht="14.4" hidden="false" customHeight="false" outlineLevel="0" collapsed="false">
      <c r="A1872" s="223" t="s">
        <v>460</v>
      </c>
      <c r="B1872" s="0" t="s">
        <v>459</v>
      </c>
      <c r="C1872" s="0" t="n">
        <v>0.00019609</v>
      </c>
      <c r="D1872" s="221" t="n">
        <v>169.15</v>
      </c>
      <c r="E1872" s="221" t="n">
        <f aca="false">TRUNC((C1872*D1872),2)</f>
        <v>0.03</v>
      </c>
    </row>
    <row r="1873" customFormat="false" ht="14.4" hidden="false" customHeight="false" outlineLevel="0" collapsed="false">
      <c r="A1873" s="223" t="s">
        <v>461</v>
      </c>
      <c r="B1873" s="0" t="s">
        <v>459</v>
      </c>
      <c r="C1873" s="0" t="n">
        <v>0.01762612</v>
      </c>
      <c r="D1873" s="221" t="n">
        <v>1.11</v>
      </c>
      <c r="E1873" s="221" t="n">
        <f aca="false">TRUNC((C1873*D1873),2)</f>
        <v>0.01</v>
      </c>
    </row>
    <row r="1874" customFormat="false" ht="28.8" hidden="false" customHeight="false" outlineLevel="0" collapsed="false">
      <c r="A1874" s="223" t="s">
        <v>462</v>
      </c>
      <c r="B1874" s="0" t="s">
        <v>459</v>
      </c>
      <c r="C1874" s="0" t="n">
        <v>0.00016995</v>
      </c>
      <c r="D1874" s="221" t="n">
        <v>133.08</v>
      </c>
      <c r="E1874" s="221" t="n">
        <f aca="false">TRUNC((C1874*D1874),2)</f>
        <v>0.02</v>
      </c>
    </row>
    <row r="1875" customFormat="false" ht="28.8" hidden="false" customHeight="false" outlineLevel="0" collapsed="false">
      <c r="A1875" s="223" t="s">
        <v>463</v>
      </c>
      <c r="B1875" s="0" t="s">
        <v>459</v>
      </c>
      <c r="C1875" s="0" t="n">
        <v>0.00011383</v>
      </c>
      <c r="D1875" s="221" t="n">
        <v>116.91</v>
      </c>
      <c r="E1875" s="221" t="n">
        <f aca="false">TRUNC((C1875*D1875),2)</f>
        <v>0.01</v>
      </c>
    </row>
    <row r="1876" customFormat="false" ht="28.8" hidden="false" customHeight="false" outlineLevel="0" collapsed="false">
      <c r="A1876" s="223" t="s">
        <v>516</v>
      </c>
      <c r="B1876" s="0" t="s">
        <v>459</v>
      </c>
      <c r="C1876" s="0" t="n">
        <v>6.97E-006</v>
      </c>
      <c r="D1876" s="221" t="n">
        <v>597.97</v>
      </c>
      <c r="E1876" s="221" t="n">
        <f aca="false">TRUNC((C1876*D1876),2)</f>
        <v>0</v>
      </c>
    </row>
    <row r="1877" customFormat="false" ht="14.4" hidden="false" customHeight="false" outlineLevel="0" collapsed="false">
      <c r="A1877" s="223" t="s">
        <v>517</v>
      </c>
      <c r="B1877" s="0" t="s">
        <v>459</v>
      </c>
      <c r="C1877" s="0" t="n">
        <v>4.281E-005</v>
      </c>
      <c r="D1877" s="221" t="n">
        <v>135.18</v>
      </c>
      <c r="E1877" s="221" t="n">
        <f aca="false">TRUNC((C1877*D1877),2)</f>
        <v>0</v>
      </c>
    </row>
    <row r="1878" customFormat="false" ht="14.4" hidden="false" customHeight="false" outlineLevel="0" collapsed="false">
      <c r="A1878" s="223" t="s">
        <v>518</v>
      </c>
      <c r="B1878" s="0" t="s">
        <v>459</v>
      </c>
      <c r="C1878" s="0" t="n">
        <v>3.252E-005</v>
      </c>
      <c r="D1878" s="221" t="n">
        <v>203.68</v>
      </c>
      <c r="E1878" s="221" t="n">
        <f aca="false">TRUNC((C1878*D1878),2)</f>
        <v>0</v>
      </c>
    </row>
    <row r="1879" customFormat="false" ht="14.4" hidden="false" customHeight="false" outlineLevel="0" collapsed="false">
      <c r="A1879" s="223" t="s">
        <v>519</v>
      </c>
      <c r="B1879" s="0" t="s">
        <v>459</v>
      </c>
      <c r="C1879" s="0" t="n">
        <v>6.97E-006</v>
      </c>
      <c r="D1879" s="221" t="n">
        <v>576.84</v>
      </c>
      <c r="E1879" s="221" t="n">
        <f aca="false">TRUNC((C1879*D1879),2)</f>
        <v>0</v>
      </c>
    </row>
    <row r="1880" customFormat="false" ht="14.4" hidden="false" customHeight="false" outlineLevel="0" collapsed="false">
      <c r="A1880" s="223" t="s">
        <v>520</v>
      </c>
      <c r="B1880" s="0" t="s">
        <v>459</v>
      </c>
      <c r="C1880" s="0" t="n">
        <v>8.57E-006</v>
      </c>
      <c r="D1880" s="221" t="n">
        <v>281.79</v>
      </c>
      <c r="E1880" s="221" t="n">
        <f aca="false">TRUNC((C1880*D1880),2)</f>
        <v>0</v>
      </c>
    </row>
    <row r="1881" customFormat="false" ht="14.4" hidden="false" customHeight="false" outlineLevel="0" collapsed="false">
      <c r="A1881" s="223" t="s">
        <v>521</v>
      </c>
      <c r="B1881" s="0" t="s">
        <v>459</v>
      </c>
      <c r="C1881" s="0" t="n">
        <v>0.00043162</v>
      </c>
      <c r="D1881" s="221" t="n">
        <v>7.88</v>
      </c>
      <c r="E1881" s="221" t="n">
        <f aca="false">TRUNC((C1881*D1881),2)</f>
        <v>0</v>
      </c>
    </row>
    <row r="1882" customFormat="false" ht="14.4" hidden="false" customHeight="false" outlineLevel="0" collapsed="false">
      <c r="A1882" s="223" t="s">
        <v>522</v>
      </c>
      <c r="B1882" s="0" t="s">
        <v>459</v>
      </c>
      <c r="C1882" s="0" t="n">
        <v>0.00023897</v>
      </c>
      <c r="D1882" s="221" t="n">
        <v>10.71</v>
      </c>
      <c r="E1882" s="221" t="n">
        <f aca="false">TRUNC((C1882*D1882),2)</f>
        <v>0</v>
      </c>
    </row>
    <row r="1883" customFormat="false" ht="14.4" hidden="false" customHeight="false" outlineLevel="0" collapsed="false">
      <c r="A1883" s="223" t="s">
        <v>523</v>
      </c>
      <c r="B1883" s="0" t="s">
        <v>459</v>
      </c>
      <c r="C1883" s="0" t="n">
        <v>0.00023897</v>
      </c>
      <c r="D1883" s="221" t="n">
        <v>23.75</v>
      </c>
      <c r="E1883" s="221" t="n">
        <f aca="false">TRUNC((C1883*D1883),2)</f>
        <v>0</v>
      </c>
    </row>
    <row r="1884" customFormat="false" ht="28.8" hidden="false" customHeight="false" outlineLevel="0" collapsed="false">
      <c r="A1884" s="223" t="s">
        <v>679</v>
      </c>
      <c r="B1884" s="0" t="s">
        <v>459</v>
      </c>
      <c r="C1884" s="0" t="n">
        <v>0.97</v>
      </c>
      <c r="D1884" s="221" t="n">
        <v>0.08</v>
      </c>
      <c r="E1884" s="221" t="n">
        <f aca="false">TRUNC((C1884*D1884),2)</f>
        <v>0.07</v>
      </c>
    </row>
    <row r="1885" customFormat="false" ht="14.4" hidden="false" customHeight="false" outlineLevel="0" collapsed="false">
      <c r="A1885" s="223" t="s">
        <v>453</v>
      </c>
      <c r="B1885" s="0" t="s">
        <v>398</v>
      </c>
      <c r="C1885" s="0" t="s">
        <v>398</v>
      </c>
      <c r="D1885" s="221" t="s">
        <v>398</v>
      </c>
      <c r="E1885" s="221" t="n">
        <f aca="false">SUM(E1859:E1884)</f>
        <v>6.48</v>
      </c>
    </row>
    <row r="1886" customFormat="false" ht="14.4" hidden="false" customHeight="false" outlineLevel="0" collapsed="false">
      <c r="A1886" s="0"/>
      <c r="C1886" s="0"/>
      <c r="D1886" s="0"/>
      <c r="E1886" s="0"/>
    </row>
    <row r="1887" customFormat="false" ht="14.4" hidden="false" customHeight="false" outlineLevel="0" collapsed="false">
      <c r="A1887" s="223" t="s">
        <v>466</v>
      </c>
      <c r="B1887" s="0" t="s">
        <v>398</v>
      </c>
      <c r="C1887" s="0" t="s">
        <v>398</v>
      </c>
      <c r="D1887" s="221" t="s">
        <v>398</v>
      </c>
      <c r="E1887" s="221" t="n">
        <f aca="false">E1851+E1856+E1885</f>
        <v>8.51</v>
      </c>
    </row>
    <row r="1888" customFormat="false" ht="14.4" hidden="false" customHeight="false" outlineLevel="0" collapsed="false">
      <c r="A1888" s="0"/>
      <c r="C1888" s="0"/>
      <c r="D1888" s="0"/>
      <c r="E1888" s="0"/>
    </row>
    <row r="1889" customFormat="false" ht="14.4" hidden="false" customHeight="false" outlineLevel="0" collapsed="false">
      <c r="A1889" s="0"/>
      <c r="C1889" s="0"/>
      <c r="D1889" s="0"/>
      <c r="E1889" s="0"/>
    </row>
    <row r="1890" customFormat="false" ht="14.4" hidden="false" customHeight="false" outlineLevel="0" collapsed="false">
      <c r="A1890" s="0"/>
      <c r="C1890" s="0"/>
      <c r="D1890" s="0"/>
      <c r="E1890" s="0"/>
    </row>
    <row r="1891" customFormat="false" ht="14.4" hidden="false" customHeight="false" outlineLevel="0" collapsed="false">
      <c r="A1891" s="223" t="s">
        <v>740</v>
      </c>
      <c r="B1891" s="224" t="s">
        <v>741</v>
      </c>
      <c r="C1891" s="0" t="s">
        <v>742</v>
      </c>
      <c r="D1891" s="0"/>
      <c r="E1891" s="0"/>
    </row>
    <row r="1892" customFormat="false" ht="14.4" hidden="false" customHeight="false" outlineLevel="0" collapsed="false">
      <c r="A1892" s="223" t="s">
        <v>674</v>
      </c>
      <c r="C1892" s="0"/>
      <c r="D1892" s="0"/>
      <c r="E1892" s="0"/>
    </row>
    <row r="1893" customFormat="false" ht="14.4" hidden="false" customHeight="false" outlineLevel="0" collapsed="false">
      <c r="A1893" s="223" t="s">
        <v>675</v>
      </c>
      <c r="C1893" s="0"/>
      <c r="D1893" s="0"/>
      <c r="E1893" s="0"/>
    </row>
    <row r="1894" customFormat="false" ht="14.4" hidden="false" customHeight="false" outlineLevel="0" collapsed="false">
      <c r="A1894" s="0"/>
      <c r="C1894" s="0"/>
      <c r="D1894" s="0"/>
      <c r="E1894" s="0"/>
    </row>
    <row r="1895" customFormat="false" ht="14.4" hidden="false" customHeight="false" outlineLevel="0" collapsed="false">
      <c r="A1895" s="223" t="s">
        <v>489</v>
      </c>
      <c r="B1895" s="0" t="s">
        <v>447</v>
      </c>
      <c r="C1895" s="0" t="s">
        <v>448</v>
      </c>
      <c r="D1895" s="221" t="s">
        <v>449</v>
      </c>
      <c r="E1895" s="221" t="s">
        <v>450</v>
      </c>
    </row>
    <row r="1896" customFormat="false" ht="28.8" hidden="false" customHeight="false" outlineLevel="0" collapsed="false">
      <c r="A1896" s="223" t="s">
        <v>491</v>
      </c>
      <c r="B1896" s="0" t="s">
        <v>459</v>
      </c>
      <c r="C1896" s="0" t="n">
        <v>7.31E-006</v>
      </c>
      <c r="D1896" s="221" t="n">
        <v>580</v>
      </c>
      <c r="E1896" s="221" t="n">
        <f aca="false">TRUNC((C1896*D1896),2)</f>
        <v>0</v>
      </c>
    </row>
    <row r="1897" customFormat="false" ht="14.4" hidden="false" customHeight="false" outlineLevel="0" collapsed="false">
      <c r="A1897" s="223" t="s">
        <v>453</v>
      </c>
      <c r="B1897" s="0" t="s">
        <v>398</v>
      </c>
      <c r="C1897" s="0" t="s">
        <v>398</v>
      </c>
      <c r="D1897" s="221" t="s">
        <v>398</v>
      </c>
      <c r="E1897" s="221" t="n">
        <f aca="false">SUM(E1896:E1896)</f>
        <v>0</v>
      </c>
    </row>
    <row r="1898" customFormat="false" ht="14.4" hidden="false" customHeight="false" outlineLevel="0" collapsed="false">
      <c r="A1898" s="0"/>
      <c r="C1898" s="0"/>
      <c r="D1898" s="0"/>
      <c r="E1898" s="0"/>
    </row>
    <row r="1899" customFormat="false" ht="14.4" hidden="false" customHeight="false" outlineLevel="0" collapsed="false">
      <c r="A1899" s="223" t="s">
        <v>446</v>
      </c>
      <c r="B1899" s="0" t="s">
        <v>447</v>
      </c>
      <c r="C1899" s="0" t="s">
        <v>448</v>
      </c>
      <c r="D1899" s="221" t="s">
        <v>449</v>
      </c>
      <c r="E1899" s="221" t="s">
        <v>450</v>
      </c>
    </row>
    <row r="1900" customFormat="false" ht="14.4" hidden="false" customHeight="false" outlineLevel="0" collapsed="false">
      <c r="A1900" s="223" t="s">
        <v>676</v>
      </c>
      <c r="B1900" s="0" t="s">
        <v>493</v>
      </c>
      <c r="C1900" s="0" t="n">
        <v>0.01483671</v>
      </c>
      <c r="D1900" s="221" t="n">
        <v>9.26</v>
      </c>
      <c r="E1900" s="221" t="n">
        <f aca="false">TRUNC((C1900*D1900),2)</f>
        <v>0.13</v>
      </c>
    </row>
    <row r="1901" customFormat="false" ht="14.4" hidden="false" customHeight="false" outlineLevel="0" collapsed="false">
      <c r="A1901" s="223" t="s">
        <v>677</v>
      </c>
      <c r="B1901" s="0" t="s">
        <v>493</v>
      </c>
      <c r="C1901" s="0" t="n">
        <v>0.09396583</v>
      </c>
      <c r="D1901" s="221" t="n">
        <v>13.3</v>
      </c>
      <c r="E1901" s="221" t="n">
        <f aca="false">TRUNC((C1901*D1901),2)</f>
        <v>1.24</v>
      </c>
    </row>
    <row r="1902" customFormat="false" ht="14.4" hidden="false" customHeight="false" outlineLevel="0" collapsed="false">
      <c r="A1902" s="223" t="s">
        <v>453</v>
      </c>
      <c r="B1902" s="0" t="s">
        <v>398</v>
      </c>
      <c r="C1902" s="0" t="s">
        <v>398</v>
      </c>
      <c r="D1902" s="221" t="s">
        <v>398</v>
      </c>
      <c r="E1902" s="221" t="n">
        <f aca="false">SUM(E1900:E1901)</f>
        <v>1.37</v>
      </c>
    </row>
    <row r="1903" customFormat="false" ht="14.4" hidden="false" customHeight="false" outlineLevel="0" collapsed="false">
      <c r="A1903" s="0"/>
      <c r="C1903" s="0"/>
      <c r="D1903" s="0"/>
      <c r="E1903" s="0"/>
    </row>
    <row r="1904" customFormat="false" ht="14.4" hidden="false" customHeight="false" outlineLevel="0" collapsed="false">
      <c r="A1904" s="223" t="s">
        <v>454</v>
      </c>
      <c r="B1904" s="0" t="s">
        <v>447</v>
      </c>
      <c r="C1904" s="0" t="s">
        <v>448</v>
      </c>
      <c r="D1904" s="221" t="s">
        <v>449</v>
      </c>
      <c r="E1904" s="221" t="s">
        <v>450</v>
      </c>
    </row>
    <row r="1905" customFormat="false" ht="14.4" hidden="false" customHeight="false" outlineLevel="0" collapsed="false">
      <c r="A1905" s="223" t="s">
        <v>678</v>
      </c>
      <c r="B1905" s="0" t="s">
        <v>501</v>
      </c>
      <c r="C1905" s="0" t="n">
        <v>1.12706485</v>
      </c>
      <c r="D1905" s="221" t="n">
        <v>5.86</v>
      </c>
      <c r="E1905" s="221" t="n">
        <f aca="false">TRUNC((C1905*D1905),2)</f>
        <v>6.6</v>
      </c>
    </row>
    <row r="1906" customFormat="false" ht="14.4" hidden="false" customHeight="false" outlineLevel="0" collapsed="false">
      <c r="A1906" s="223" t="s">
        <v>623</v>
      </c>
      <c r="B1906" s="0" t="s">
        <v>501</v>
      </c>
      <c r="C1906" s="0" t="n">
        <v>0.025</v>
      </c>
      <c r="D1906" s="221" t="n">
        <v>8.08</v>
      </c>
      <c r="E1906" s="221" t="n">
        <f aca="false">TRUNC((C1906*D1906),2)</f>
        <v>0.2</v>
      </c>
    </row>
    <row r="1907" customFormat="false" ht="14.4" hidden="false" customHeight="false" outlineLevel="0" collapsed="false">
      <c r="A1907" s="223" t="s">
        <v>498</v>
      </c>
      <c r="B1907" s="0" t="s">
        <v>459</v>
      </c>
      <c r="C1907" s="0" t="n">
        <v>0.00086427</v>
      </c>
      <c r="D1907" s="221" t="n">
        <v>9.79</v>
      </c>
      <c r="E1907" s="221" t="n">
        <f aca="false">TRUNC((C1907*D1907),2)</f>
        <v>0</v>
      </c>
    </row>
    <row r="1908" customFormat="false" ht="14.4" hidden="false" customHeight="false" outlineLevel="0" collapsed="false">
      <c r="A1908" s="223" t="s">
        <v>455</v>
      </c>
      <c r="B1908" s="0" t="s">
        <v>456</v>
      </c>
      <c r="C1908" s="0" t="n">
        <v>0.00017258</v>
      </c>
      <c r="D1908" s="221" t="n">
        <v>47.76</v>
      </c>
      <c r="E1908" s="221" t="n">
        <f aca="false">TRUNC((C1908*D1908),2)</f>
        <v>0</v>
      </c>
    </row>
    <row r="1909" customFormat="false" ht="14.4" hidden="false" customHeight="false" outlineLevel="0" collapsed="false">
      <c r="A1909" s="223" t="s">
        <v>499</v>
      </c>
      <c r="B1909" s="0" t="s">
        <v>459</v>
      </c>
      <c r="C1909" s="0" t="n">
        <v>7.165E-005</v>
      </c>
      <c r="D1909" s="221" t="n">
        <v>109.4</v>
      </c>
      <c r="E1909" s="221" t="n">
        <f aca="false">TRUNC((C1909*D1909),2)</f>
        <v>0</v>
      </c>
    </row>
    <row r="1910" customFormat="false" ht="14.4" hidden="false" customHeight="false" outlineLevel="0" collapsed="false">
      <c r="A1910" s="223" t="s">
        <v>502</v>
      </c>
      <c r="B1910" s="0" t="s">
        <v>459</v>
      </c>
      <c r="C1910" s="0" t="n">
        <v>0.00097765</v>
      </c>
      <c r="D1910" s="221" t="n">
        <v>6.04</v>
      </c>
      <c r="E1910" s="221" t="n">
        <f aca="false">TRUNC((C1910*D1910),2)</f>
        <v>0</v>
      </c>
    </row>
    <row r="1911" customFormat="false" ht="14.4" hidden="false" customHeight="false" outlineLevel="0" collapsed="false">
      <c r="A1911" s="223" t="s">
        <v>457</v>
      </c>
      <c r="B1911" s="0" t="s">
        <v>456</v>
      </c>
      <c r="C1911" s="0" t="n">
        <v>0.0014806</v>
      </c>
      <c r="D1911" s="221" t="n">
        <v>8.95</v>
      </c>
      <c r="E1911" s="221" t="n">
        <f aca="false">TRUNC((C1911*D1911),2)</f>
        <v>0.01</v>
      </c>
    </row>
    <row r="1912" customFormat="false" ht="14.4" hidden="false" customHeight="false" outlineLevel="0" collapsed="false">
      <c r="A1912" s="223" t="s">
        <v>510</v>
      </c>
      <c r="B1912" s="0" t="s">
        <v>511</v>
      </c>
      <c r="C1912" s="0" t="n">
        <v>0.00016294</v>
      </c>
      <c r="D1912" s="221" t="n">
        <v>14.25</v>
      </c>
      <c r="E1912" s="221" t="n">
        <f aca="false">TRUNC((C1912*D1912),2)</f>
        <v>0</v>
      </c>
    </row>
    <row r="1913" customFormat="false" ht="14.4" hidden="false" customHeight="false" outlineLevel="0" collapsed="false">
      <c r="A1913" s="223" t="s">
        <v>512</v>
      </c>
      <c r="B1913" s="0" t="s">
        <v>493</v>
      </c>
      <c r="C1913" s="0" t="n">
        <v>0.1078</v>
      </c>
      <c r="D1913" s="221" t="n">
        <v>1.87</v>
      </c>
      <c r="E1913" s="221" t="n">
        <f aca="false">TRUNC((C1913*D1913),2)</f>
        <v>0.2</v>
      </c>
    </row>
    <row r="1914" customFormat="false" ht="14.4" hidden="false" customHeight="false" outlineLevel="0" collapsed="false">
      <c r="A1914" s="223" t="s">
        <v>513</v>
      </c>
      <c r="B1914" s="0" t="s">
        <v>493</v>
      </c>
      <c r="C1914" s="0" t="n">
        <v>0.1078</v>
      </c>
      <c r="D1914" s="221" t="n">
        <v>0.71</v>
      </c>
      <c r="E1914" s="221" t="n">
        <f aca="false">TRUNC((C1914*D1914),2)</f>
        <v>0.07</v>
      </c>
    </row>
    <row r="1915" customFormat="false" ht="14.4" hidden="false" customHeight="false" outlineLevel="0" collapsed="false">
      <c r="A1915" s="223" t="s">
        <v>514</v>
      </c>
      <c r="B1915" s="0" t="s">
        <v>493</v>
      </c>
      <c r="C1915" s="0" t="n">
        <v>0.1078</v>
      </c>
      <c r="D1915" s="221" t="n">
        <v>0.34</v>
      </c>
      <c r="E1915" s="221" t="n">
        <f aca="false">TRUNC((C1915*D1915),2)</f>
        <v>0.03</v>
      </c>
    </row>
    <row r="1916" customFormat="false" ht="14.4" hidden="false" customHeight="false" outlineLevel="0" collapsed="false">
      <c r="A1916" s="223" t="s">
        <v>515</v>
      </c>
      <c r="B1916" s="0" t="s">
        <v>493</v>
      </c>
      <c r="C1916" s="0" t="n">
        <v>0.1078</v>
      </c>
      <c r="D1916" s="221" t="n">
        <v>0.05</v>
      </c>
      <c r="E1916" s="221" t="n">
        <f aca="false">TRUNC((C1916*D1916),2)</f>
        <v>0</v>
      </c>
    </row>
    <row r="1917" customFormat="false" ht="14.4" hidden="false" customHeight="false" outlineLevel="0" collapsed="false">
      <c r="A1917" s="223" t="s">
        <v>458</v>
      </c>
      <c r="B1917" s="0" t="s">
        <v>459</v>
      </c>
      <c r="C1917" s="0" t="n">
        <v>0.00028527</v>
      </c>
      <c r="D1917" s="221" t="n">
        <v>29.55</v>
      </c>
      <c r="E1917" s="221" t="n">
        <f aca="false">TRUNC((C1917*D1917),2)</f>
        <v>0</v>
      </c>
    </row>
    <row r="1918" customFormat="false" ht="14.4" hidden="false" customHeight="false" outlineLevel="0" collapsed="false">
      <c r="A1918" s="223" t="s">
        <v>460</v>
      </c>
      <c r="B1918" s="0" t="s">
        <v>459</v>
      </c>
      <c r="C1918" s="0" t="n">
        <v>0.0001337</v>
      </c>
      <c r="D1918" s="221" t="n">
        <v>169.15</v>
      </c>
      <c r="E1918" s="221" t="n">
        <f aca="false">TRUNC((C1918*D1918),2)</f>
        <v>0.02</v>
      </c>
    </row>
    <row r="1919" customFormat="false" ht="14.4" hidden="false" customHeight="false" outlineLevel="0" collapsed="false">
      <c r="A1919" s="223" t="s">
        <v>461</v>
      </c>
      <c r="B1919" s="0" t="s">
        <v>459</v>
      </c>
      <c r="C1919" s="0" t="n">
        <v>0.01201832</v>
      </c>
      <c r="D1919" s="221" t="n">
        <v>1.11</v>
      </c>
      <c r="E1919" s="221" t="n">
        <f aca="false">TRUNC((C1919*D1919),2)</f>
        <v>0.01</v>
      </c>
    </row>
    <row r="1920" customFormat="false" ht="28.8" hidden="false" customHeight="false" outlineLevel="0" collapsed="false">
      <c r="A1920" s="223" t="s">
        <v>462</v>
      </c>
      <c r="B1920" s="0" t="s">
        <v>459</v>
      </c>
      <c r="C1920" s="0" t="n">
        <v>0.00011588</v>
      </c>
      <c r="D1920" s="221" t="n">
        <v>133.08</v>
      </c>
      <c r="E1920" s="221" t="n">
        <f aca="false">TRUNC((C1920*D1920),2)</f>
        <v>0.01</v>
      </c>
    </row>
    <row r="1921" customFormat="false" ht="28.8" hidden="false" customHeight="false" outlineLevel="0" collapsed="false">
      <c r="A1921" s="223" t="s">
        <v>463</v>
      </c>
      <c r="B1921" s="0" t="s">
        <v>459</v>
      </c>
      <c r="C1921" s="0" t="n">
        <v>7.761E-005</v>
      </c>
      <c r="D1921" s="221" t="n">
        <v>116.91</v>
      </c>
      <c r="E1921" s="221" t="n">
        <f aca="false">TRUNC((C1921*D1921),2)</f>
        <v>0</v>
      </c>
    </row>
    <row r="1922" customFormat="false" ht="28.8" hidden="false" customHeight="false" outlineLevel="0" collapsed="false">
      <c r="A1922" s="223" t="s">
        <v>516</v>
      </c>
      <c r="B1922" s="0" t="s">
        <v>459</v>
      </c>
      <c r="C1922" s="0" t="n">
        <v>4.76E-006</v>
      </c>
      <c r="D1922" s="221" t="n">
        <v>597.97</v>
      </c>
      <c r="E1922" s="221" t="n">
        <f aca="false">TRUNC((C1922*D1922),2)</f>
        <v>0</v>
      </c>
    </row>
    <row r="1923" customFormat="false" ht="14.4" hidden="false" customHeight="false" outlineLevel="0" collapsed="false">
      <c r="A1923" s="223" t="s">
        <v>517</v>
      </c>
      <c r="B1923" s="0" t="s">
        <v>459</v>
      </c>
      <c r="C1923" s="0" t="n">
        <v>2.92E-005</v>
      </c>
      <c r="D1923" s="221" t="n">
        <v>135.18</v>
      </c>
      <c r="E1923" s="221" t="n">
        <f aca="false">TRUNC((C1923*D1923),2)</f>
        <v>0</v>
      </c>
    </row>
    <row r="1924" customFormat="false" ht="14.4" hidden="false" customHeight="false" outlineLevel="0" collapsed="false">
      <c r="A1924" s="223" t="s">
        <v>518</v>
      </c>
      <c r="B1924" s="0" t="s">
        <v>459</v>
      </c>
      <c r="C1924" s="0" t="n">
        <v>2.218E-005</v>
      </c>
      <c r="D1924" s="221" t="n">
        <v>203.68</v>
      </c>
      <c r="E1924" s="221" t="n">
        <f aca="false">TRUNC((C1924*D1924),2)</f>
        <v>0</v>
      </c>
    </row>
    <row r="1925" customFormat="false" ht="14.4" hidden="false" customHeight="false" outlineLevel="0" collapsed="false">
      <c r="A1925" s="223" t="s">
        <v>519</v>
      </c>
      <c r="B1925" s="0" t="s">
        <v>459</v>
      </c>
      <c r="C1925" s="0" t="n">
        <v>4.76E-006</v>
      </c>
      <c r="D1925" s="221" t="n">
        <v>576.84</v>
      </c>
      <c r="E1925" s="221" t="n">
        <f aca="false">TRUNC((C1925*D1925),2)</f>
        <v>0</v>
      </c>
    </row>
    <row r="1926" customFormat="false" ht="14.4" hidden="false" customHeight="false" outlineLevel="0" collapsed="false">
      <c r="A1926" s="223" t="s">
        <v>520</v>
      </c>
      <c r="B1926" s="0" t="s">
        <v>459</v>
      </c>
      <c r="C1926" s="0" t="n">
        <v>5.83E-006</v>
      </c>
      <c r="D1926" s="221" t="n">
        <v>281.79</v>
      </c>
      <c r="E1926" s="221" t="n">
        <f aca="false">TRUNC((C1926*D1926),2)</f>
        <v>0</v>
      </c>
    </row>
    <row r="1927" customFormat="false" ht="14.4" hidden="false" customHeight="false" outlineLevel="0" collapsed="false">
      <c r="A1927" s="223" t="s">
        <v>521</v>
      </c>
      <c r="B1927" s="0" t="s">
        <v>459</v>
      </c>
      <c r="C1927" s="0" t="n">
        <v>0.0002943</v>
      </c>
      <c r="D1927" s="221" t="n">
        <v>7.88</v>
      </c>
      <c r="E1927" s="221" t="n">
        <f aca="false">TRUNC((C1927*D1927),2)</f>
        <v>0</v>
      </c>
    </row>
    <row r="1928" customFormat="false" ht="14.4" hidden="false" customHeight="false" outlineLevel="0" collapsed="false">
      <c r="A1928" s="223" t="s">
        <v>522</v>
      </c>
      <c r="B1928" s="0" t="s">
        <v>459</v>
      </c>
      <c r="C1928" s="0" t="n">
        <v>0.00016294</v>
      </c>
      <c r="D1928" s="221" t="n">
        <v>10.71</v>
      </c>
      <c r="E1928" s="221" t="n">
        <f aca="false">TRUNC((C1928*D1928),2)</f>
        <v>0</v>
      </c>
    </row>
    <row r="1929" customFormat="false" ht="14.4" hidden="false" customHeight="false" outlineLevel="0" collapsed="false">
      <c r="A1929" s="223" t="s">
        <v>523</v>
      </c>
      <c r="B1929" s="0" t="s">
        <v>459</v>
      </c>
      <c r="C1929" s="0" t="n">
        <v>0.00016294</v>
      </c>
      <c r="D1929" s="221" t="n">
        <v>23.75</v>
      </c>
      <c r="E1929" s="221" t="n">
        <f aca="false">TRUNC((C1929*D1929),2)</f>
        <v>0</v>
      </c>
    </row>
    <row r="1930" customFormat="false" ht="28.8" hidden="false" customHeight="false" outlineLevel="0" collapsed="false">
      <c r="A1930" s="223" t="s">
        <v>679</v>
      </c>
      <c r="B1930" s="0" t="s">
        <v>459</v>
      </c>
      <c r="C1930" s="0" t="n">
        <v>0.743</v>
      </c>
      <c r="D1930" s="221" t="n">
        <v>0.08</v>
      </c>
      <c r="E1930" s="221" t="n">
        <f aca="false">TRUNC((C1930*D1930),2)</f>
        <v>0.05</v>
      </c>
    </row>
    <row r="1931" customFormat="false" ht="14.4" hidden="false" customHeight="false" outlineLevel="0" collapsed="false">
      <c r="A1931" s="223" t="s">
        <v>453</v>
      </c>
      <c r="B1931" s="0" t="s">
        <v>398</v>
      </c>
      <c r="C1931" s="0" t="s">
        <v>398</v>
      </c>
      <c r="D1931" s="221" t="s">
        <v>398</v>
      </c>
      <c r="E1931" s="221" t="n">
        <f aca="false">SUM(E1905:E1930)</f>
        <v>7.2</v>
      </c>
    </row>
    <row r="1932" customFormat="false" ht="14.4" hidden="false" customHeight="false" outlineLevel="0" collapsed="false">
      <c r="A1932" s="0"/>
      <c r="C1932" s="0"/>
      <c r="D1932" s="0"/>
      <c r="E1932" s="0"/>
    </row>
    <row r="1933" customFormat="false" ht="14.4" hidden="false" customHeight="false" outlineLevel="0" collapsed="false">
      <c r="A1933" s="223" t="s">
        <v>466</v>
      </c>
      <c r="B1933" s="0" t="s">
        <v>398</v>
      </c>
      <c r="C1933" s="0" t="s">
        <v>398</v>
      </c>
      <c r="D1933" s="221" t="s">
        <v>398</v>
      </c>
      <c r="E1933" s="221" t="n">
        <f aca="false">E1897+E1902+E1931</f>
        <v>8.57</v>
      </c>
    </row>
    <row r="1934" customFormat="false" ht="14.4" hidden="false" customHeight="false" outlineLevel="0" collapsed="false">
      <c r="A1934" s="0"/>
      <c r="C1934" s="0"/>
      <c r="D1934" s="0"/>
      <c r="E1934" s="0"/>
    </row>
    <row r="1935" customFormat="false" ht="14.4" hidden="false" customHeight="false" outlineLevel="0" collapsed="false">
      <c r="A1935" s="0"/>
      <c r="C1935" s="0"/>
      <c r="D1935" s="0"/>
      <c r="E1935" s="0"/>
    </row>
    <row r="1936" customFormat="false" ht="14.4" hidden="false" customHeight="false" outlineLevel="0" collapsed="false">
      <c r="A1936" s="0"/>
      <c r="C1936" s="0"/>
      <c r="D1936" s="0"/>
      <c r="E1936" s="0"/>
    </row>
    <row r="1937" customFormat="false" ht="14.4" hidden="false" customHeight="false" outlineLevel="0" collapsed="false">
      <c r="A1937" s="223" t="s">
        <v>743</v>
      </c>
      <c r="B1937" s="224" t="s">
        <v>744</v>
      </c>
      <c r="C1937" s="0" t="s">
        <v>745</v>
      </c>
      <c r="D1937" s="0"/>
      <c r="E1937" s="0"/>
    </row>
    <row r="1938" customFormat="false" ht="14.4" hidden="false" customHeight="false" outlineLevel="0" collapsed="false">
      <c r="A1938" s="223" t="s">
        <v>705</v>
      </c>
      <c r="C1938" s="0"/>
      <c r="D1938" s="0"/>
      <c r="E1938" s="0"/>
    </row>
    <row r="1939" customFormat="false" ht="14.4" hidden="false" customHeight="false" outlineLevel="0" collapsed="false">
      <c r="A1939" s="223" t="s">
        <v>675</v>
      </c>
      <c r="C1939" s="0"/>
      <c r="D1939" s="0"/>
      <c r="E1939" s="0"/>
    </row>
    <row r="1940" customFormat="false" ht="14.4" hidden="false" customHeight="false" outlineLevel="0" collapsed="false">
      <c r="A1940" s="0"/>
      <c r="C1940" s="0"/>
      <c r="D1940" s="0"/>
      <c r="E1940" s="0"/>
    </row>
    <row r="1941" customFormat="false" ht="14.4" hidden="false" customHeight="false" outlineLevel="0" collapsed="false">
      <c r="A1941" s="223" t="s">
        <v>489</v>
      </c>
      <c r="B1941" s="0" t="s">
        <v>447</v>
      </c>
      <c r="C1941" s="0" t="s">
        <v>448</v>
      </c>
      <c r="D1941" s="221" t="s">
        <v>449</v>
      </c>
      <c r="E1941" s="221" t="s">
        <v>450</v>
      </c>
    </row>
    <row r="1942" customFormat="false" ht="28.8" hidden="false" customHeight="false" outlineLevel="0" collapsed="false">
      <c r="A1942" s="223" t="s">
        <v>491</v>
      </c>
      <c r="B1942" s="0" t="s">
        <v>459</v>
      </c>
      <c r="C1942" s="0" t="n">
        <v>5.13E-006</v>
      </c>
      <c r="D1942" s="221" t="n">
        <v>580</v>
      </c>
      <c r="E1942" s="221" t="n">
        <f aca="false">TRUNC((C1942*D1942),2)</f>
        <v>0</v>
      </c>
    </row>
    <row r="1943" customFormat="false" ht="14.4" hidden="false" customHeight="false" outlineLevel="0" collapsed="false">
      <c r="A1943" s="223" t="s">
        <v>453</v>
      </c>
      <c r="B1943" s="0" t="s">
        <v>398</v>
      </c>
      <c r="C1943" s="0" t="s">
        <v>398</v>
      </c>
      <c r="D1943" s="221" t="s">
        <v>398</v>
      </c>
      <c r="E1943" s="221" t="n">
        <f aca="false">SUM(E1942:E1942)</f>
        <v>0</v>
      </c>
    </row>
    <row r="1944" customFormat="false" ht="14.4" hidden="false" customHeight="false" outlineLevel="0" collapsed="false">
      <c r="A1944" s="0"/>
      <c r="C1944" s="0"/>
      <c r="D1944" s="0"/>
      <c r="E1944" s="0"/>
    </row>
    <row r="1945" customFormat="false" ht="14.4" hidden="false" customHeight="false" outlineLevel="0" collapsed="false">
      <c r="A1945" s="223" t="s">
        <v>446</v>
      </c>
      <c r="B1945" s="0" t="s">
        <v>447</v>
      </c>
      <c r="C1945" s="0" t="s">
        <v>448</v>
      </c>
      <c r="D1945" s="221" t="s">
        <v>449</v>
      </c>
      <c r="E1945" s="221" t="s">
        <v>450</v>
      </c>
    </row>
    <row r="1946" customFormat="false" ht="14.4" hidden="false" customHeight="false" outlineLevel="0" collapsed="false">
      <c r="A1946" s="223" t="s">
        <v>676</v>
      </c>
      <c r="B1946" s="0" t="s">
        <v>493</v>
      </c>
      <c r="C1946" s="0" t="n">
        <v>0.01049672</v>
      </c>
      <c r="D1946" s="221" t="n">
        <v>9.26</v>
      </c>
      <c r="E1946" s="221" t="n">
        <f aca="false">TRUNC((C1946*D1946),2)</f>
        <v>0.09</v>
      </c>
    </row>
    <row r="1947" customFormat="false" ht="14.4" hidden="false" customHeight="false" outlineLevel="0" collapsed="false">
      <c r="A1947" s="223" t="s">
        <v>677</v>
      </c>
      <c r="B1947" s="0" t="s">
        <v>493</v>
      </c>
      <c r="C1947" s="0" t="n">
        <v>0.06600822</v>
      </c>
      <c r="D1947" s="221" t="n">
        <v>13.3</v>
      </c>
      <c r="E1947" s="221" t="n">
        <f aca="false">TRUNC((C1947*D1947),2)</f>
        <v>0.87</v>
      </c>
    </row>
    <row r="1948" customFormat="false" ht="14.4" hidden="false" customHeight="false" outlineLevel="0" collapsed="false">
      <c r="A1948" s="223" t="s">
        <v>453</v>
      </c>
      <c r="B1948" s="0" t="s">
        <v>398</v>
      </c>
      <c r="C1948" s="0" t="s">
        <v>398</v>
      </c>
      <c r="D1948" s="221" t="s">
        <v>398</v>
      </c>
      <c r="E1948" s="221" t="n">
        <f aca="false">SUM(E1946:E1947)</f>
        <v>0.96</v>
      </c>
    </row>
    <row r="1949" customFormat="false" ht="14.4" hidden="false" customHeight="false" outlineLevel="0" collapsed="false">
      <c r="A1949" s="0"/>
      <c r="C1949" s="0"/>
      <c r="D1949" s="0"/>
      <c r="E1949" s="0"/>
    </row>
    <row r="1950" customFormat="false" ht="14.4" hidden="false" customHeight="false" outlineLevel="0" collapsed="false">
      <c r="A1950" s="223" t="s">
        <v>454</v>
      </c>
      <c r="B1950" s="0" t="s">
        <v>447</v>
      </c>
      <c r="C1950" s="0" t="s">
        <v>448</v>
      </c>
      <c r="D1950" s="221" t="s">
        <v>449</v>
      </c>
      <c r="E1950" s="221" t="s">
        <v>450</v>
      </c>
    </row>
    <row r="1951" customFormat="false" ht="14.4" hidden="false" customHeight="false" outlineLevel="0" collapsed="false">
      <c r="A1951" s="223" t="s">
        <v>706</v>
      </c>
      <c r="B1951" s="0" t="s">
        <v>501</v>
      </c>
      <c r="C1951" s="0" t="n">
        <v>1.13368421</v>
      </c>
      <c r="D1951" s="221" t="n">
        <v>3.8</v>
      </c>
      <c r="E1951" s="221" t="n">
        <f aca="false">TRUNC((C1951*D1951),2)</f>
        <v>4.3</v>
      </c>
    </row>
    <row r="1952" customFormat="false" ht="14.4" hidden="false" customHeight="false" outlineLevel="0" collapsed="false">
      <c r="A1952" s="223" t="s">
        <v>623</v>
      </c>
      <c r="B1952" s="0" t="s">
        <v>501</v>
      </c>
      <c r="C1952" s="0" t="n">
        <v>0.025</v>
      </c>
      <c r="D1952" s="221" t="n">
        <v>8.08</v>
      </c>
      <c r="E1952" s="221" t="n">
        <f aca="false">TRUNC((C1952*D1952),2)</f>
        <v>0.2</v>
      </c>
    </row>
    <row r="1953" customFormat="false" ht="14.4" hidden="false" customHeight="false" outlineLevel="0" collapsed="false">
      <c r="A1953" s="223" t="s">
        <v>498</v>
      </c>
      <c r="B1953" s="0" t="s">
        <v>459</v>
      </c>
      <c r="C1953" s="0" t="n">
        <v>0.00060771</v>
      </c>
      <c r="D1953" s="221" t="n">
        <v>9.79</v>
      </c>
      <c r="E1953" s="221" t="n">
        <f aca="false">TRUNC((C1953*D1953),2)</f>
        <v>0</v>
      </c>
    </row>
    <row r="1954" customFormat="false" ht="14.4" hidden="false" customHeight="false" outlineLevel="0" collapsed="false">
      <c r="A1954" s="223" t="s">
        <v>455</v>
      </c>
      <c r="B1954" s="0" t="s">
        <v>456</v>
      </c>
      <c r="C1954" s="0" t="n">
        <v>0.00012135</v>
      </c>
      <c r="D1954" s="221" t="n">
        <v>47.76</v>
      </c>
      <c r="E1954" s="221" t="n">
        <f aca="false">TRUNC((C1954*D1954),2)</f>
        <v>0</v>
      </c>
    </row>
    <row r="1955" customFormat="false" ht="14.4" hidden="false" customHeight="false" outlineLevel="0" collapsed="false">
      <c r="A1955" s="223" t="s">
        <v>499</v>
      </c>
      <c r="B1955" s="0" t="s">
        <v>459</v>
      </c>
      <c r="C1955" s="0" t="n">
        <v>5.039E-005</v>
      </c>
      <c r="D1955" s="221" t="n">
        <v>109.4</v>
      </c>
      <c r="E1955" s="221" t="n">
        <f aca="false">TRUNC((C1955*D1955),2)</f>
        <v>0</v>
      </c>
    </row>
    <row r="1956" customFormat="false" ht="14.4" hidden="false" customHeight="false" outlineLevel="0" collapsed="false">
      <c r="A1956" s="223" t="s">
        <v>502</v>
      </c>
      <c r="B1956" s="0" t="s">
        <v>459</v>
      </c>
      <c r="C1956" s="0" t="n">
        <v>0.00068743</v>
      </c>
      <c r="D1956" s="221" t="n">
        <v>6.04</v>
      </c>
      <c r="E1956" s="221" t="n">
        <f aca="false">TRUNC((C1956*D1956),2)</f>
        <v>0</v>
      </c>
    </row>
    <row r="1957" customFormat="false" ht="14.4" hidden="false" customHeight="false" outlineLevel="0" collapsed="false">
      <c r="A1957" s="223" t="s">
        <v>457</v>
      </c>
      <c r="B1957" s="0" t="s">
        <v>456</v>
      </c>
      <c r="C1957" s="0" t="n">
        <v>0.00104108</v>
      </c>
      <c r="D1957" s="221" t="n">
        <v>8.95</v>
      </c>
      <c r="E1957" s="221" t="n">
        <f aca="false">TRUNC((C1957*D1957),2)</f>
        <v>0</v>
      </c>
    </row>
    <row r="1958" customFormat="false" ht="14.4" hidden="false" customHeight="false" outlineLevel="0" collapsed="false">
      <c r="A1958" s="223" t="s">
        <v>510</v>
      </c>
      <c r="B1958" s="0" t="s">
        <v>511</v>
      </c>
      <c r="C1958" s="0" t="n">
        <v>0.00011457</v>
      </c>
      <c r="D1958" s="221" t="n">
        <v>14.25</v>
      </c>
      <c r="E1958" s="221" t="n">
        <f aca="false">TRUNC((C1958*D1958),2)</f>
        <v>0</v>
      </c>
    </row>
    <row r="1959" customFormat="false" ht="14.4" hidden="false" customHeight="false" outlineLevel="0" collapsed="false">
      <c r="A1959" s="223" t="s">
        <v>512</v>
      </c>
      <c r="B1959" s="0" t="s">
        <v>493</v>
      </c>
      <c r="C1959" s="0" t="n">
        <v>0.0758</v>
      </c>
      <c r="D1959" s="221" t="n">
        <v>1.87</v>
      </c>
      <c r="E1959" s="221" t="n">
        <f aca="false">TRUNC((C1959*D1959),2)</f>
        <v>0.14</v>
      </c>
    </row>
    <row r="1960" customFormat="false" ht="14.4" hidden="false" customHeight="false" outlineLevel="0" collapsed="false">
      <c r="A1960" s="223" t="s">
        <v>513</v>
      </c>
      <c r="B1960" s="0" t="s">
        <v>493</v>
      </c>
      <c r="C1960" s="0" t="n">
        <v>0.0758</v>
      </c>
      <c r="D1960" s="221" t="n">
        <v>0.71</v>
      </c>
      <c r="E1960" s="221" t="n">
        <f aca="false">TRUNC((C1960*D1960),2)</f>
        <v>0.05</v>
      </c>
    </row>
    <row r="1961" customFormat="false" ht="14.4" hidden="false" customHeight="false" outlineLevel="0" collapsed="false">
      <c r="A1961" s="223" t="s">
        <v>514</v>
      </c>
      <c r="B1961" s="0" t="s">
        <v>493</v>
      </c>
      <c r="C1961" s="0" t="n">
        <v>0.0758</v>
      </c>
      <c r="D1961" s="221" t="n">
        <v>0.34</v>
      </c>
      <c r="E1961" s="221" t="n">
        <f aca="false">TRUNC((C1961*D1961),2)</f>
        <v>0.02</v>
      </c>
    </row>
    <row r="1962" customFormat="false" ht="14.4" hidden="false" customHeight="false" outlineLevel="0" collapsed="false">
      <c r="A1962" s="223" t="s">
        <v>515</v>
      </c>
      <c r="B1962" s="0" t="s">
        <v>493</v>
      </c>
      <c r="C1962" s="0" t="n">
        <v>0.0758</v>
      </c>
      <c r="D1962" s="221" t="n">
        <v>0.05</v>
      </c>
      <c r="E1962" s="221" t="n">
        <f aca="false">TRUNC((C1962*D1962),2)</f>
        <v>0</v>
      </c>
    </row>
    <row r="1963" customFormat="false" ht="14.4" hidden="false" customHeight="false" outlineLevel="0" collapsed="false">
      <c r="A1963" s="223" t="s">
        <v>458</v>
      </c>
      <c r="B1963" s="0" t="s">
        <v>459</v>
      </c>
      <c r="C1963" s="0" t="n">
        <v>0.00020059</v>
      </c>
      <c r="D1963" s="221" t="n">
        <v>29.55</v>
      </c>
      <c r="E1963" s="221" t="n">
        <f aca="false">TRUNC((C1963*D1963),2)</f>
        <v>0</v>
      </c>
    </row>
    <row r="1964" customFormat="false" ht="14.4" hidden="false" customHeight="false" outlineLevel="0" collapsed="false">
      <c r="A1964" s="223" t="s">
        <v>460</v>
      </c>
      <c r="B1964" s="0" t="s">
        <v>459</v>
      </c>
      <c r="C1964" s="0" t="n">
        <v>9.401E-005</v>
      </c>
      <c r="D1964" s="221" t="n">
        <v>169.15</v>
      </c>
      <c r="E1964" s="221" t="n">
        <f aca="false">TRUNC((C1964*D1964),2)</f>
        <v>0.01</v>
      </c>
    </row>
    <row r="1965" customFormat="false" ht="14.4" hidden="false" customHeight="false" outlineLevel="0" collapsed="false">
      <c r="A1965" s="223" t="s">
        <v>461</v>
      </c>
      <c r="B1965" s="0" t="s">
        <v>459</v>
      </c>
      <c r="C1965" s="0" t="n">
        <v>0.00845073</v>
      </c>
      <c r="D1965" s="221" t="n">
        <v>1.11</v>
      </c>
      <c r="E1965" s="221" t="n">
        <f aca="false">TRUNC((C1965*D1965),2)</f>
        <v>0</v>
      </c>
    </row>
    <row r="1966" customFormat="false" ht="28.8" hidden="false" customHeight="false" outlineLevel="0" collapsed="false">
      <c r="A1966" s="223" t="s">
        <v>462</v>
      </c>
      <c r="B1966" s="0" t="s">
        <v>459</v>
      </c>
      <c r="C1966" s="0" t="n">
        <v>8.15E-005</v>
      </c>
      <c r="D1966" s="221" t="n">
        <v>133.08</v>
      </c>
      <c r="E1966" s="221" t="n">
        <f aca="false">TRUNC((C1966*D1966),2)</f>
        <v>0.01</v>
      </c>
    </row>
    <row r="1967" customFormat="false" ht="28.8" hidden="false" customHeight="false" outlineLevel="0" collapsed="false">
      <c r="A1967" s="223" t="s">
        <v>463</v>
      </c>
      <c r="B1967" s="0" t="s">
        <v>459</v>
      </c>
      <c r="C1967" s="0" t="n">
        <v>5.458E-005</v>
      </c>
      <c r="D1967" s="221" t="n">
        <v>116.91</v>
      </c>
      <c r="E1967" s="221" t="n">
        <f aca="false">TRUNC((C1967*D1967),2)</f>
        <v>0</v>
      </c>
    </row>
    <row r="1968" customFormat="false" ht="28.8" hidden="false" customHeight="false" outlineLevel="0" collapsed="false">
      <c r="A1968" s="223" t="s">
        <v>516</v>
      </c>
      <c r="B1968" s="0" t="s">
        <v>459</v>
      </c>
      <c r="C1968" s="0" t="n">
        <v>3.34E-006</v>
      </c>
      <c r="D1968" s="221" t="n">
        <v>597.97</v>
      </c>
      <c r="E1968" s="221" t="n">
        <f aca="false">TRUNC((C1968*D1968),2)</f>
        <v>0</v>
      </c>
    </row>
    <row r="1969" customFormat="false" ht="14.4" hidden="false" customHeight="false" outlineLevel="0" collapsed="false">
      <c r="A1969" s="223" t="s">
        <v>517</v>
      </c>
      <c r="B1969" s="0" t="s">
        <v>459</v>
      </c>
      <c r="C1969" s="0" t="n">
        <v>2.054E-005</v>
      </c>
      <c r="D1969" s="221" t="n">
        <v>135.18</v>
      </c>
      <c r="E1969" s="221" t="n">
        <f aca="false">TRUNC((C1969*D1969),2)</f>
        <v>0</v>
      </c>
    </row>
    <row r="1970" customFormat="false" ht="14.4" hidden="false" customHeight="false" outlineLevel="0" collapsed="false">
      <c r="A1970" s="223" t="s">
        <v>518</v>
      </c>
      <c r="B1970" s="0" t="s">
        <v>459</v>
      </c>
      <c r="C1970" s="0" t="n">
        <v>1.559E-005</v>
      </c>
      <c r="D1970" s="221" t="n">
        <v>203.68</v>
      </c>
      <c r="E1970" s="221" t="n">
        <f aca="false">TRUNC((C1970*D1970),2)</f>
        <v>0</v>
      </c>
    </row>
    <row r="1971" customFormat="false" ht="14.4" hidden="false" customHeight="false" outlineLevel="0" collapsed="false">
      <c r="A1971" s="223" t="s">
        <v>519</v>
      </c>
      <c r="B1971" s="0" t="s">
        <v>459</v>
      </c>
      <c r="C1971" s="0" t="n">
        <v>3.34E-006</v>
      </c>
      <c r="D1971" s="221" t="n">
        <v>576.84</v>
      </c>
      <c r="E1971" s="221" t="n">
        <f aca="false">TRUNC((C1971*D1971),2)</f>
        <v>0</v>
      </c>
    </row>
    <row r="1972" customFormat="false" ht="14.4" hidden="false" customHeight="false" outlineLevel="0" collapsed="false">
      <c r="A1972" s="223" t="s">
        <v>520</v>
      </c>
      <c r="B1972" s="0" t="s">
        <v>459</v>
      </c>
      <c r="C1972" s="0" t="n">
        <v>4.12E-006</v>
      </c>
      <c r="D1972" s="221" t="n">
        <v>281.79</v>
      </c>
      <c r="E1972" s="221" t="n">
        <f aca="false">TRUNC((C1972*D1972),2)</f>
        <v>0</v>
      </c>
    </row>
    <row r="1973" customFormat="false" ht="14.4" hidden="false" customHeight="false" outlineLevel="0" collapsed="false">
      <c r="A1973" s="223" t="s">
        <v>521</v>
      </c>
      <c r="B1973" s="0" t="s">
        <v>459</v>
      </c>
      <c r="C1973" s="0" t="n">
        <v>0.00020694</v>
      </c>
      <c r="D1973" s="221" t="n">
        <v>7.88</v>
      </c>
      <c r="E1973" s="221" t="n">
        <f aca="false">TRUNC((C1973*D1973),2)</f>
        <v>0</v>
      </c>
    </row>
    <row r="1974" customFormat="false" ht="14.4" hidden="false" customHeight="false" outlineLevel="0" collapsed="false">
      <c r="A1974" s="223" t="s">
        <v>522</v>
      </c>
      <c r="B1974" s="0" t="s">
        <v>459</v>
      </c>
      <c r="C1974" s="0" t="n">
        <v>0.00011457</v>
      </c>
      <c r="D1974" s="221" t="n">
        <v>10.71</v>
      </c>
      <c r="E1974" s="221" t="n">
        <f aca="false">TRUNC((C1974*D1974),2)</f>
        <v>0</v>
      </c>
    </row>
    <row r="1975" customFormat="false" ht="14.4" hidden="false" customHeight="false" outlineLevel="0" collapsed="false">
      <c r="A1975" s="223" t="s">
        <v>523</v>
      </c>
      <c r="B1975" s="0" t="s">
        <v>459</v>
      </c>
      <c r="C1975" s="0" t="n">
        <v>0.00011457</v>
      </c>
      <c r="D1975" s="221" t="n">
        <v>23.75</v>
      </c>
      <c r="E1975" s="221" t="n">
        <f aca="false">TRUNC((C1975*D1975),2)</f>
        <v>0</v>
      </c>
    </row>
    <row r="1976" customFormat="false" ht="28.8" hidden="false" customHeight="false" outlineLevel="0" collapsed="false">
      <c r="A1976" s="223" t="s">
        <v>679</v>
      </c>
      <c r="B1976" s="0" t="s">
        <v>459</v>
      </c>
      <c r="C1976" s="0" t="n">
        <v>0.543</v>
      </c>
      <c r="D1976" s="221" t="n">
        <v>0.08</v>
      </c>
      <c r="E1976" s="221" t="n">
        <f aca="false">TRUNC((C1976*D1976),2)</f>
        <v>0.04</v>
      </c>
    </row>
    <row r="1977" customFormat="false" ht="14.4" hidden="false" customHeight="false" outlineLevel="0" collapsed="false">
      <c r="A1977" s="223" t="s">
        <v>453</v>
      </c>
      <c r="B1977" s="0" t="s">
        <v>398</v>
      </c>
      <c r="C1977" s="0" t="s">
        <v>398</v>
      </c>
      <c r="D1977" s="221" t="s">
        <v>398</v>
      </c>
      <c r="E1977" s="221" t="n">
        <f aca="false">SUM(E1951:E1976)</f>
        <v>4.77</v>
      </c>
    </row>
    <row r="1978" customFormat="false" ht="14.4" hidden="false" customHeight="false" outlineLevel="0" collapsed="false">
      <c r="A1978" s="0"/>
      <c r="C1978" s="0"/>
      <c r="D1978" s="0"/>
      <c r="E1978" s="0"/>
    </row>
    <row r="1979" customFormat="false" ht="14.4" hidden="false" customHeight="false" outlineLevel="0" collapsed="false">
      <c r="A1979" s="223" t="s">
        <v>466</v>
      </c>
      <c r="B1979" s="0" t="s">
        <v>398</v>
      </c>
      <c r="C1979" s="0" t="s">
        <v>398</v>
      </c>
      <c r="D1979" s="221" t="s">
        <v>398</v>
      </c>
      <c r="E1979" s="221" t="n">
        <f aca="false">E1943+E1948+E1977</f>
        <v>5.73</v>
      </c>
    </row>
    <row r="1980" customFormat="false" ht="14.4" hidden="false" customHeight="false" outlineLevel="0" collapsed="false">
      <c r="A1980" s="0"/>
      <c r="C1980" s="0"/>
      <c r="D1980" s="0"/>
      <c r="E1980" s="0"/>
    </row>
    <row r="1981" customFormat="false" ht="14.4" hidden="false" customHeight="false" outlineLevel="0" collapsed="false">
      <c r="A1981" s="0"/>
      <c r="C1981" s="0"/>
      <c r="D1981" s="0"/>
      <c r="E1981" s="0"/>
    </row>
    <row r="1982" customFormat="false" ht="14.4" hidden="false" customHeight="false" outlineLevel="0" collapsed="false">
      <c r="A1982" s="0"/>
      <c r="C1982" s="0"/>
      <c r="D1982" s="0"/>
      <c r="E1982" s="0"/>
    </row>
    <row r="1983" customFormat="false" ht="14.4" hidden="false" customHeight="false" outlineLevel="0" collapsed="false">
      <c r="A1983" s="223" t="s">
        <v>746</v>
      </c>
      <c r="B1983" s="224" t="s">
        <v>747</v>
      </c>
      <c r="C1983" s="0" t="s">
        <v>748</v>
      </c>
      <c r="D1983" s="0"/>
      <c r="E1983" s="0"/>
    </row>
    <row r="1984" customFormat="false" ht="14.4" hidden="false" customHeight="false" outlineLevel="0" collapsed="false">
      <c r="A1984" s="223" t="s">
        <v>710</v>
      </c>
      <c r="C1984" s="0"/>
      <c r="D1984" s="0"/>
      <c r="E1984" s="0"/>
    </row>
    <row r="1985" customFormat="false" ht="14.4" hidden="false" customHeight="false" outlineLevel="0" collapsed="false">
      <c r="A1985" s="223" t="s">
        <v>675</v>
      </c>
      <c r="C1985" s="0"/>
      <c r="D1985" s="0"/>
      <c r="E1985" s="0"/>
    </row>
    <row r="1986" customFormat="false" ht="14.4" hidden="false" customHeight="false" outlineLevel="0" collapsed="false">
      <c r="A1986" s="0"/>
      <c r="C1986" s="0"/>
      <c r="D1986" s="0"/>
      <c r="E1986" s="0"/>
    </row>
    <row r="1987" customFormat="false" ht="14.4" hidden="false" customHeight="false" outlineLevel="0" collapsed="false">
      <c r="A1987" s="223" t="s">
        <v>489</v>
      </c>
      <c r="B1987" s="0" t="s">
        <v>447</v>
      </c>
      <c r="C1987" s="0" t="s">
        <v>448</v>
      </c>
      <c r="D1987" s="221" t="s">
        <v>449</v>
      </c>
      <c r="E1987" s="221" t="s">
        <v>450</v>
      </c>
    </row>
    <row r="1988" customFormat="false" ht="28.8" hidden="false" customHeight="false" outlineLevel="0" collapsed="false">
      <c r="A1988" s="223" t="s">
        <v>491</v>
      </c>
      <c r="B1988" s="0" t="s">
        <v>459</v>
      </c>
      <c r="C1988" s="0" t="n">
        <v>3.58E-006</v>
      </c>
      <c r="D1988" s="221" t="n">
        <v>580</v>
      </c>
      <c r="E1988" s="221" t="n">
        <f aca="false">TRUNC((C1988*D1988),2)</f>
        <v>0</v>
      </c>
    </row>
    <row r="1989" customFormat="false" ht="14.4" hidden="false" customHeight="false" outlineLevel="0" collapsed="false">
      <c r="A1989" s="223" t="s">
        <v>453</v>
      </c>
      <c r="B1989" s="0" t="s">
        <v>398</v>
      </c>
      <c r="C1989" s="0" t="s">
        <v>398</v>
      </c>
      <c r="D1989" s="221" t="s">
        <v>398</v>
      </c>
      <c r="E1989" s="221" t="n">
        <f aca="false">SUM(E1988:E1988)</f>
        <v>0</v>
      </c>
    </row>
    <row r="1990" customFormat="false" ht="14.4" hidden="false" customHeight="false" outlineLevel="0" collapsed="false">
      <c r="A1990" s="0"/>
      <c r="C1990" s="0"/>
      <c r="D1990" s="0"/>
      <c r="E1990" s="0"/>
    </row>
    <row r="1991" customFormat="false" ht="14.4" hidden="false" customHeight="false" outlineLevel="0" collapsed="false">
      <c r="A1991" s="223" t="s">
        <v>446</v>
      </c>
      <c r="B1991" s="0" t="s">
        <v>447</v>
      </c>
      <c r="C1991" s="0" t="s">
        <v>448</v>
      </c>
      <c r="D1991" s="221" t="s">
        <v>449</v>
      </c>
      <c r="E1991" s="221" t="s">
        <v>450</v>
      </c>
    </row>
    <row r="1992" customFormat="false" ht="14.4" hidden="false" customHeight="false" outlineLevel="0" collapsed="false">
      <c r="A1992" s="223" t="s">
        <v>676</v>
      </c>
      <c r="B1992" s="0" t="s">
        <v>493</v>
      </c>
      <c r="C1992" s="0" t="n">
        <v>0.00736789</v>
      </c>
      <c r="D1992" s="221" t="n">
        <v>9.26</v>
      </c>
      <c r="E1992" s="221" t="n">
        <f aca="false">TRUNC((C1992*D1992),2)</f>
        <v>0.06</v>
      </c>
    </row>
    <row r="1993" customFormat="false" ht="14.4" hidden="false" customHeight="false" outlineLevel="0" collapsed="false">
      <c r="A1993" s="223" t="s">
        <v>677</v>
      </c>
      <c r="B1993" s="0" t="s">
        <v>493</v>
      </c>
      <c r="C1993" s="0" t="n">
        <v>0.04602408</v>
      </c>
      <c r="D1993" s="221" t="n">
        <v>13.3</v>
      </c>
      <c r="E1993" s="221" t="n">
        <f aca="false">TRUNC((C1993*D1993),2)</f>
        <v>0.61</v>
      </c>
    </row>
    <row r="1994" customFormat="false" ht="14.4" hidden="false" customHeight="false" outlineLevel="0" collapsed="false">
      <c r="A1994" s="223" t="s">
        <v>453</v>
      </c>
      <c r="B1994" s="0" t="s">
        <v>398</v>
      </c>
      <c r="C1994" s="0" t="s">
        <v>398</v>
      </c>
      <c r="D1994" s="221" t="s">
        <v>398</v>
      </c>
      <c r="E1994" s="221" t="n">
        <f aca="false">SUM(E1992:E1993)</f>
        <v>0.67</v>
      </c>
    </row>
    <row r="1995" customFormat="false" ht="14.4" hidden="false" customHeight="false" outlineLevel="0" collapsed="false">
      <c r="A1995" s="0"/>
      <c r="C1995" s="0"/>
      <c r="D1995" s="0"/>
      <c r="E1995" s="0"/>
    </row>
    <row r="1996" customFormat="false" ht="14.4" hidden="false" customHeight="false" outlineLevel="0" collapsed="false">
      <c r="A1996" s="223" t="s">
        <v>454</v>
      </c>
      <c r="B1996" s="0" t="s">
        <v>447</v>
      </c>
      <c r="C1996" s="0" t="s">
        <v>448</v>
      </c>
      <c r="D1996" s="221" t="s">
        <v>449</v>
      </c>
      <c r="E1996" s="221" t="s">
        <v>450</v>
      </c>
    </row>
    <row r="1997" customFormat="false" ht="14.4" hidden="false" customHeight="false" outlineLevel="0" collapsed="false">
      <c r="A1997" s="223" t="s">
        <v>711</v>
      </c>
      <c r="B1997" s="0" t="s">
        <v>501</v>
      </c>
      <c r="C1997" s="0" t="n">
        <v>1.12476793</v>
      </c>
      <c r="D1997" s="221" t="n">
        <v>4.74</v>
      </c>
      <c r="E1997" s="221" t="n">
        <f aca="false">TRUNC((C1997*D1997),2)</f>
        <v>5.33</v>
      </c>
    </row>
    <row r="1998" customFormat="false" ht="14.4" hidden="false" customHeight="false" outlineLevel="0" collapsed="false">
      <c r="A1998" s="223" t="s">
        <v>623</v>
      </c>
      <c r="B1998" s="0" t="s">
        <v>501</v>
      </c>
      <c r="C1998" s="0" t="n">
        <v>0.025</v>
      </c>
      <c r="D1998" s="221" t="n">
        <v>8.08</v>
      </c>
      <c r="E1998" s="221" t="n">
        <f aca="false">TRUNC((C1998*D1998),2)</f>
        <v>0.2</v>
      </c>
    </row>
    <row r="1999" customFormat="false" ht="14.4" hidden="false" customHeight="false" outlineLevel="0" collapsed="false">
      <c r="A1999" s="223" t="s">
        <v>498</v>
      </c>
      <c r="B1999" s="0" t="s">
        <v>459</v>
      </c>
      <c r="C1999" s="0" t="n">
        <v>0.00042411</v>
      </c>
      <c r="D1999" s="221" t="n">
        <v>9.79</v>
      </c>
      <c r="E1999" s="221" t="n">
        <f aca="false">TRUNC((C1999*D1999),2)</f>
        <v>0</v>
      </c>
    </row>
    <row r="2000" customFormat="false" ht="14.4" hidden="false" customHeight="false" outlineLevel="0" collapsed="false">
      <c r="A2000" s="223" t="s">
        <v>455</v>
      </c>
      <c r="B2000" s="0" t="s">
        <v>456</v>
      </c>
      <c r="C2000" s="0" t="n">
        <v>8.47E-005</v>
      </c>
      <c r="D2000" s="221" t="n">
        <v>47.76</v>
      </c>
      <c r="E2000" s="221" t="n">
        <f aca="false">TRUNC((C2000*D2000),2)</f>
        <v>0</v>
      </c>
    </row>
    <row r="2001" customFormat="false" ht="14.4" hidden="false" customHeight="false" outlineLevel="0" collapsed="false">
      <c r="A2001" s="223" t="s">
        <v>499</v>
      </c>
      <c r="B2001" s="0" t="s">
        <v>459</v>
      </c>
      <c r="C2001" s="0" t="n">
        <v>3.515E-005</v>
      </c>
      <c r="D2001" s="221" t="n">
        <v>109.4</v>
      </c>
      <c r="E2001" s="221" t="n">
        <f aca="false">TRUNC((C2001*D2001),2)</f>
        <v>0</v>
      </c>
    </row>
    <row r="2002" customFormat="false" ht="14.4" hidden="false" customHeight="false" outlineLevel="0" collapsed="false">
      <c r="A2002" s="223" t="s">
        <v>502</v>
      </c>
      <c r="B2002" s="0" t="s">
        <v>459</v>
      </c>
      <c r="C2002" s="0" t="n">
        <v>0.00047976</v>
      </c>
      <c r="D2002" s="221" t="n">
        <v>6.04</v>
      </c>
      <c r="E2002" s="221" t="n">
        <f aca="false">TRUNC((C2002*D2002),2)</f>
        <v>0</v>
      </c>
    </row>
    <row r="2003" customFormat="false" ht="14.4" hidden="false" customHeight="false" outlineLevel="0" collapsed="false">
      <c r="A2003" s="223" t="s">
        <v>457</v>
      </c>
      <c r="B2003" s="0" t="s">
        <v>456</v>
      </c>
      <c r="C2003" s="0" t="n">
        <v>0.00072656</v>
      </c>
      <c r="D2003" s="221" t="n">
        <v>8.95</v>
      </c>
      <c r="E2003" s="221" t="n">
        <f aca="false">TRUNC((C2003*D2003),2)</f>
        <v>0</v>
      </c>
    </row>
    <row r="2004" customFormat="false" ht="14.4" hidden="false" customHeight="false" outlineLevel="0" collapsed="false">
      <c r="A2004" s="223" t="s">
        <v>510</v>
      </c>
      <c r="B2004" s="0" t="s">
        <v>511</v>
      </c>
      <c r="C2004" s="0" t="n">
        <v>7.995E-005</v>
      </c>
      <c r="D2004" s="221" t="n">
        <v>14.25</v>
      </c>
      <c r="E2004" s="221" t="n">
        <f aca="false">TRUNC((C2004*D2004),2)</f>
        <v>0</v>
      </c>
    </row>
    <row r="2005" customFormat="false" ht="14.4" hidden="false" customHeight="false" outlineLevel="0" collapsed="false">
      <c r="A2005" s="223" t="s">
        <v>512</v>
      </c>
      <c r="B2005" s="0" t="s">
        <v>493</v>
      </c>
      <c r="C2005" s="0" t="n">
        <v>0.0529</v>
      </c>
      <c r="D2005" s="221" t="n">
        <v>1.87</v>
      </c>
      <c r="E2005" s="221" t="n">
        <f aca="false">TRUNC((C2005*D2005),2)</f>
        <v>0.09</v>
      </c>
    </row>
    <row r="2006" customFormat="false" ht="14.4" hidden="false" customHeight="false" outlineLevel="0" collapsed="false">
      <c r="A2006" s="223" t="s">
        <v>513</v>
      </c>
      <c r="B2006" s="0" t="s">
        <v>493</v>
      </c>
      <c r="C2006" s="0" t="n">
        <v>0.0529</v>
      </c>
      <c r="D2006" s="221" t="n">
        <v>0.71</v>
      </c>
      <c r="E2006" s="221" t="n">
        <f aca="false">TRUNC((C2006*D2006),2)</f>
        <v>0.03</v>
      </c>
    </row>
    <row r="2007" customFormat="false" ht="14.4" hidden="false" customHeight="false" outlineLevel="0" collapsed="false">
      <c r="A2007" s="223" t="s">
        <v>514</v>
      </c>
      <c r="B2007" s="0" t="s">
        <v>493</v>
      </c>
      <c r="C2007" s="0" t="n">
        <v>0.0529</v>
      </c>
      <c r="D2007" s="221" t="n">
        <v>0.34</v>
      </c>
      <c r="E2007" s="221" t="n">
        <f aca="false">TRUNC((C2007*D2007),2)</f>
        <v>0.01</v>
      </c>
    </row>
    <row r="2008" customFormat="false" ht="14.4" hidden="false" customHeight="false" outlineLevel="0" collapsed="false">
      <c r="A2008" s="223" t="s">
        <v>515</v>
      </c>
      <c r="B2008" s="0" t="s">
        <v>493</v>
      </c>
      <c r="C2008" s="0" t="n">
        <v>0.0529</v>
      </c>
      <c r="D2008" s="221" t="n">
        <v>0.05</v>
      </c>
      <c r="E2008" s="221" t="n">
        <f aca="false">TRUNC((C2008*D2008),2)</f>
        <v>0</v>
      </c>
    </row>
    <row r="2009" customFormat="false" ht="14.4" hidden="false" customHeight="false" outlineLevel="0" collapsed="false">
      <c r="A2009" s="223" t="s">
        <v>458</v>
      </c>
      <c r="B2009" s="0" t="s">
        <v>459</v>
      </c>
      <c r="C2009" s="0" t="n">
        <v>0.00013999</v>
      </c>
      <c r="D2009" s="221" t="n">
        <v>29.55</v>
      </c>
      <c r="E2009" s="221" t="n">
        <f aca="false">TRUNC((C2009*D2009),2)</f>
        <v>0</v>
      </c>
    </row>
    <row r="2010" customFormat="false" ht="14.4" hidden="false" customHeight="false" outlineLevel="0" collapsed="false">
      <c r="A2010" s="223" t="s">
        <v>460</v>
      </c>
      <c r="B2010" s="0" t="s">
        <v>459</v>
      </c>
      <c r="C2010" s="0" t="n">
        <v>6.561E-005</v>
      </c>
      <c r="D2010" s="221" t="n">
        <v>169.15</v>
      </c>
      <c r="E2010" s="221" t="n">
        <f aca="false">TRUNC((C2010*D2010),2)</f>
        <v>0.01</v>
      </c>
    </row>
    <row r="2011" customFormat="false" ht="14.4" hidden="false" customHeight="false" outlineLevel="0" collapsed="false">
      <c r="A2011" s="223" t="s">
        <v>461</v>
      </c>
      <c r="B2011" s="0" t="s">
        <v>459</v>
      </c>
      <c r="C2011" s="0" t="n">
        <v>0.00589768</v>
      </c>
      <c r="D2011" s="221" t="n">
        <v>1.11</v>
      </c>
      <c r="E2011" s="221" t="n">
        <f aca="false">TRUNC((C2011*D2011),2)</f>
        <v>0</v>
      </c>
    </row>
    <row r="2012" customFormat="false" ht="28.8" hidden="false" customHeight="false" outlineLevel="0" collapsed="false">
      <c r="A2012" s="223" t="s">
        <v>462</v>
      </c>
      <c r="B2012" s="0" t="s">
        <v>459</v>
      </c>
      <c r="C2012" s="0" t="n">
        <v>5.688E-005</v>
      </c>
      <c r="D2012" s="221" t="n">
        <v>133.08</v>
      </c>
      <c r="E2012" s="221" t="n">
        <f aca="false">TRUNC((C2012*D2012),2)</f>
        <v>0</v>
      </c>
    </row>
    <row r="2013" customFormat="false" ht="28.8" hidden="false" customHeight="false" outlineLevel="0" collapsed="false">
      <c r="A2013" s="223" t="s">
        <v>463</v>
      </c>
      <c r="B2013" s="0" t="s">
        <v>459</v>
      </c>
      <c r="C2013" s="0" t="n">
        <v>3.809E-005</v>
      </c>
      <c r="D2013" s="221" t="n">
        <v>116.91</v>
      </c>
      <c r="E2013" s="221" t="n">
        <f aca="false">TRUNC((C2013*D2013),2)</f>
        <v>0</v>
      </c>
    </row>
    <row r="2014" customFormat="false" ht="28.8" hidden="false" customHeight="false" outlineLevel="0" collapsed="false">
      <c r="A2014" s="223" t="s">
        <v>516</v>
      </c>
      <c r="B2014" s="0" t="s">
        <v>459</v>
      </c>
      <c r="C2014" s="0" t="n">
        <v>2.33E-006</v>
      </c>
      <c r="D2014" s="221" t="n">
        <v>597.97</v>
      </c>
      <c r="E2014" s="221" t="n">
        <f aca="false">TRUNC((C2014*D2014),2)</f>
        <v>0</v>
      </c>
    </row>
    <row r="2015" customFormat="false" ht="14.4" hidden="false" customHeight="false" outlineLevel="0" collapsed="false">
      <c r="A2015" s="223" t="s">
        <v>517</v>
      </c>
      <c r="B2015" s="0" t="s">
        <v>459</v>
      </c>
      <c r="C2015" s="0" t="n">
        <v>1.433E-005</v>
      </c>
      <c r="D2015" s="221" t="n">
        <v>135.18</v>
      </c>
      <c r="E2015" s="221" t="n">
        <f aca="false">TRUNC((C2015*D2015),2)</f>
        <v>0</v>
      </c>
    </row>
    <row r="2016" customFormat="false" ht="14.4" hidden="false" customHeight="false" outlineLevel="0" collapsed="false">
      <c r="A2016" s="223" t="s">
        <v>518</v>
      </c>
      <c r="B2016" s="0" t="s">
        <v>459</v>
      </c>
      <c r="C2016" s="0" t="n">
        <v>1.089E-005</v>
      </c>
      <c r="D2016" s="221" t="n">
        <v>203.68</v>
      </c>
      <c r="E2016" s="221" t="n">
        <f aca="false">TRUNC((C2016*D2016),2)</f>
        <v>0</v>
      </c>
    </row>
    <row r="2017" customFormat="false" ht="14.4" hidden="false" customHeight="false" outlineLevel="0" collapsed="false">
      <c r="A2017" s="223" t="s">
        <v>519</v>
      </c>
      <c r="B2017" s="0" t="s">
        <v>459</v>
      </c>
      <c r="C2017" s="0" t="n">
        <v>2.33E-006</v>
      </c>
      <c r="D2017" s="221" t="n">
        <v>576.84</v>
      </c>
      <c r="E2017" s="221" t="n">
        <f aca="false">TRUNC((C2017*D2017),2)</f>
        <v>0</v>
      </c>
    </row>
    <row r="2018" customFormat="false" ht="14.4" hidden="false" customHeight="false" outlineLevel="0" collapsed="false">
      <c r="A2018" s="223" t="s">
        <v>520</v>
      </c>
      <c r="B2018" s="0" t="s">
        <v>459</v>
      </c>
      <c r="C2018" s="0" t="n">
        <v>2.86E-006</v>
      </c>
      <c r="D2018" s="221" t="n">
        <v>281.79</v>
      </c>
      <c r="E2018" s="221" t="n">
        <f aca="false">TRUNC((C2018*D2018),2)</f>
        <v>0</v>
      </c>
    </row>
    <row r="2019" customFormat="false" ht="14.4" hidden="false" customHeight="false" outlineLevel="0" collapsed="false">
      <c r="A2019" s="223" t="s">
        <v>521</v>
      </c>
      <c r="B2019" s="0" t="s">
        <v>459</v>
      </c>
      <c r="C2019" s="0" t="n">
        <v>0.00014442</v>
      </c>
      <c r="D2019" s="221" t="n">
        <v>7.88</v>
      </c>
      <c r="E2019" s="221" t="n">
        <f aca="false">TRUNC((C2019*D2019),2)</f>
        <v>0</v>
      </c>
    </row>
    <row r="2020" customFormat="false" ht="14.4" hidden="false" customHeight="false" outlineLevel="0" collapsed="false">
      <c r="A2020" s="223" t="s">
        <v>522</v>
      </c>
      <c r="B2020" s="0" t="s">
        <v>459</v>
      </c>
      <c r="C2020" s="0" t="n">
        <v>7.995E-005</v>
      </c>
      <c r="D2020" s="221" t="n">
        <v>10.71</v>
      </c>
      <c r="E2020" s="221" t="n">
        <f aca="false">TRUNC((C2020*D2020),2)</f>
        <v>0</v>
      </c>
    </row>
    <row r="2021" customFormat="false" ht="14.4" hidden="false" customHeight="false" outlineLevel="0" collapsed="false">
      <c r="A2021" s="223" t="s">
        <v>523</v>
      </c>
      <c r="B2021" s="0" t="s">
        <v>459</v>
      </c>
      <c r="C2021" s="0" t="n">
        <v>7.995E-005</v>
      </c>
      <c r="D2021" s="221" t="n">
        <v>23.75</v>
      </c>
      <c r="E2021" s="221" t="n">
        <f aca="false">TRUNC((C2021*D2021),2)</f>
        <v>0</v>
      </c>
    </row>
    <row r="2022" customFormat="false" ht="28.8" hidden="false" customHeight="false" outlineLevel="0" collapsed="false">
      <c r="A2022" s="223" t="s">
        <v>679</v>
      </c>
      <c r="B2022" s="0" t="s">
        <v>459</v>
      </c>
      <c r="C2022" s="0" t="n">
        <v>0.367</v>
      </c>
      <c r="D2022" s="221" t="n">
        <v>0.08</v>
      </c>
      <c r="E2022" s="221" t="n">
        <f aca="false">TRUNC((C2022*D2022),2)</f>
        <v>0.02</v>
      </c>
    </row>
    <row r="2023" customFormat="false" ht="14.4" hidden="false" customHeight="false" outlineLevel="0" collapsed="false">
      <c r="A2023" s="223" t="s">
        <v>453</v>
      </c>
      <c r="B2023" s="0" t="s">
        <v>398</v>
      </c>
      <c r="C2023" s="0" t="s">
        <v>398</v>
      </c>
      <c r="D2023" s="221" t="s">
        <v>398</v>
      </c>
      <c r="E2023" s="221" t="n">
        <f aca="false">SUM(E1997:E2022)</f>
        <v>5.69</v>
      </c>
    </row>
    <row r="2024" customFormat="false" ht="14.4" hidden="false" customHeight="false" outlineLevel="0" collapsed="false">
      <c r="A2024" s="0"/>
      <c r="C2024" s="0"/>
      <c r="D2024" s="0"/>
      <c r="E2024" s="0"/>
    </row>
    <row r="2025" customFormat="false" ht="14.4" hidden="false" customHeight="false" outlineLevel="0" collapsed="false">
      <c r="A2025" s="223" t="s">
        <v>466</v>
      </c>
      <c r="B2025" s="0" t="s">
        <v>398</v>
      </c>
      <c r="C2025" s="0" t="s">
        <v>398</v>
      </c>
      <c r="D2025" s="221" t="s">
        <v>398</v>
      </c>
      <c r="E2025" s="221" t="n">
        <f aca="false">E1989+E1994+E2023</f>
        <v>6.36</v>
      </c>
    </row>
    <row r="2026" customFormat="false" ht="14.4" hidden="false" customHeight="false" outlineLevel="0" collapsed="false">
      <c r="A2026" s="0"/>
      <c r="C2026" s="0"/>
      <c r="D2026" s="0"/>
      <c r="E2026" s="0"/>
    </row>
    <row r="2027" customFormat="false" ht="14.4" hidden="false" customHeight="false" outlineLevel="0" collapsed="false">
      <c r="A2027" s="0"/>
      <c r="C2027" s="0"/>
      <c r="D2027" s="0"/>
      <c r="E2027" s="0"/>
    </row>
    <row r="2028" customFormat="false" ht="14.4" hidden="false" customHeight="false" outlineLevel="0" collapsed="false">
      <c r="A2028" s="0"/>
      <c r="C2028" s="0"/>
      <c r="D2028" s="0"/>
      <c r="E2028" s="0"/>
    </row>
    <row r="2029" customFormat="false" ht="14.4" hidden="false" customHeight="false" outlineLevel="0" collapsed="false">
      <c r="A2029" s="223" t="s">
        <v>749</v>
      </c>
      <c r="B2029" s="224" t="s">
        <v>750</v>
      </c>
      <c r="C2029" s="0" t="s">
        <v>751</v>
      </c>
      <c r="D2029" s="0"/>
      <c r="E2029" s="0"/>
    </row>
    <row r="2030" customFormat="false" ht="28.8" hidden="false" customHeight="false" outlineLevel="0" collapsed="false">
      <c r="A2030" s="223" t="s">
        <v>683</v>
      </c>
      <c r="C2030" s="0"/>
      <c r="D2030" s="0"/>
      <c r="E2030" s="0"/>
    </row>
    <row r="2031" customFormat="false" ht="14.4" hidden="false" customHeight="false" outlineLevel="0" collapsed="false">
      <c r="A2031" s="223" t="s">
        <v>604</v>
      </c>
      <c r="C2031" s="0"/>
      <c r="D2031" s="0"/>
      <c r="E2031" s="0"/>
    </row>
    <row r="2032" customFormat="false" ht="14.4" hidden="false" customHeight="false" outlineLevel="0" collapsed="false">
      <c r="A2032" s="0"/>
      <c r="C2032" s="0"/>
      <c r="D2032" s="0"/>
      <c r="E2032" s="0"/>
    </row>
    <row r="2033" customFormat="false" ht="14.4" hidden="false" customHeight="false" outlineLevel="0" collapsed="false">
      <c r="A2033" s="223" t="s">
        <v>489</v>
      </c>
      <c r="B2033" s="0" t="s">
        <v>447</v>
      </c>
      <c r="C2033" s="0" t="s">
        <v>448</v>
      </c>
      <c r="D2033" s="221" t="s">
        <v>449</v>
      </c>
      <c r="E2033" s="221" t="s">
        <v>450</v>
      </c>
    </row>
    <row r="2034" customFormat="false" ht="28.8" hidden="false" customHeight="false" outlineLevel="0" collapsed="false">
      <c r="A2034" s="223" t="s">
        <v>491</v>
      </c>
      <c r="B2034" s="0" t="s">
        <v>459</v>
      </c>
      <c r="C2034" s="0" t="n">
        <v>0.0004062</v>
      </c>
      <c r="D2034" s="221" t="n">
        <v>580</v>
      </c>
      <c r="E2034" s="221" t="n">
        <f aca="false">TRUNC((C2034*D2034),2)</f>
        <v>0.23</v>
      </c>
    </row>
    <row r="2035" customFormat="false" ht="28.8" hidden="false" customHeight="false" outlineLevel="0" collapsed="false">
      <c r="A2035" s="223" t="s">
        <v>684</v>
      </c>
      <c r="B2035" s="0" t="s">
        <v>459</v>
      </c>
      <c r="C2035" s="0" t="n">
        <v>0.0002568</v>
      </c>
      <c r="D2035" s="221" t="n">
        <v>1926.94</v>
      </c>
      <c r="E2035" s="221" t="n">
        <f aca="false">TRUNC((C2035*D2035),2)</f>
        <v>0.49</v>
      </c>
    </row>
    <row r="2036" customFormat="false" ht="14.4" hidden="false" customHeight="false" outlineLevel="0" collapsed="false">
      <c r="A2036" s="223" t="s">
        <v>453</v>
      </c>
      <c r="B2036" s="0" t="s">
        <v>398</v>
      </c>
      <c r="C2036" s="0" t="s">
        <v>398</v>
      </c>
      <c r="D2036" s="221" t="s">
        <v>398</v>
      </c>
      <c r="E2036" s="221" t="n">
        <f aca="false">SUM(E2034:E2035)</f>
        <v>0.72</v>
      </c>
    </row>
    <row r="2037" customFormat="false" ht="14.4" hidden="false" customHeight="false" outlineLevel="0" collapsed="false">
      <c r="A2037" s="0"/>
      <c r="C2037" s="0"/>
      <c r="D2037" s="0"/>
      <c r="E2037" s="0"/>
    </row>
    <row r="2038" customFormat="false" ht="14.4" hidden="false" customHeight="false" outlineLevel="0" collapsed="false">
      <c r="A2038" s="223" t="s">
        <v>446</v>
      </c>
      <c r="B2038" s="0" t="s">
        <v>447</v>
      </c>
      <c r="C2038" s="0" t="s">
        <v>448</v>
      </c>
      <c r="D2038" s="221" t="s">
        <v>449</v>
      </c>
      <c r="E2038" s="221" t="s">
        <v>450</v>
      </c>
    </row>
    <row r="2039" customFormat="false" ht="14.4" hidden="false" customHeight="false" outlineLevel="0" collapsed="false">
      <c r="A2039" s="223" t="s">
        <v>531</v>
      </c>
      <c r="B2039" s="0" t="s">
        <v>493</v>
      </c>
      <c r="C2039" s="0" t="n">
        <v>2.0342</v>
      </c>
      <c r="D2039" s="221" t="n">
        <v>13.3</v>
      </c>
      <c r="E2039" s="221" t="n">
        <f aca="false">TRUNC((C2039*D2039),2)</f>
        <v>27.05</v>
      </c>
    </row>
    <row r="2040" customFormat="false" ht="14.4" hidden="false" customHeight="false" outlineLevel="0" collapsed="false">
      <c r="A2040" s="223" t="s">
        <v>494</v>
      </c>
      <c r="B2040" s="0" t="s">
        <v>493</v>
      </c>
      <c r="C2040" s="0" t="n">
        <v>4.0684</v>
      </c>
      <c r="D2040" s="221" t="n">
        <v>8.14</v>
      </c>
      <c r="E2040" s="221" t="n">
        <f aca="false">TRUNC((C2040*D2040),2)</f>
        <v>33.11</v>
      </c>
    </row>
    <row r="2041" customFormat="false" ht="14.4" hidden="false" customHeight="false" outlineLevel="0" collapsed="false">
      <c r="A2041" s="223" t="s">
        <v>453</v>
      </c>
      <c r="B2041" s="0" t="s">
        <v>398</v>
      </c>
      <c r="C2041" s="0" t="s">
        <v>398</v>
      </c>
      <c r="D2041" s="221" t="s">
        <v>398</v>
      </c>
      <c r="E2041" s="221" t="n">
        <f aca="false">SUM(E2039:E2040)</f>
        <v>60.16</v>
      </c>
    </row>
    <row r="2042" customFormat="false" ht="14.4" hidden="false" customHeight="false" outlineLevel="0" collapsed="false">
      <c r="A2042" s="0"/>
      <c r="C2042" s="0"/>
      <c r="D2042" s="0"/>
      <c r="E2042" s="0"/>
    </row>
    <row r="2043" customFormat="false" ht="14.4" hidden="false" customHeight="false" outlineLevel="0" collapsed="false">
      <c r="A2043" s="223" t="s">
        <v>454</v>
      </c>
      <c r="B2043" s="0" t="s">
        <v>447</v>
      </c>
      <c r="C2043" s="0" t="s">
        <v>448</v>
      </c>
      <c r="D2043" s="221" t="s">
        <v>449</v>
      </c>
      <c r="E2043" s="221" t="s">
        <v>450</v>
      </c>
    </row>
    <row r="2044" customFormat="false" ht="14.4" hidden="false" customHeight="false" outlineLevel="0" collapsed="false">
      <c r="A2044" s="223" t="s">
        <v>498</v>
      </c>
      <c r="B2044" s="0" t="s">
        <v>459</v>
      </c>
      <c r="C2044" s="0" t="n">
        <v>0.0481032</v>
      </c>
      <c r="D2044" s="221" t="n">
        <v>9.79</v>
      </c>
      <c r="E2044" s="221" t="n">
        <f aca="false">TRUNC((C2044*D2044),2)</f>
        <v>0.47</v>
      </c>
    </row>
    <row r="2045" customFormat="false" ht="14.4" hidden="false" customHeight="false" outlineLevel="0" collapsed="false">
      <c r="A2045" s="223" t="s">
        <v>455</v>
      </c>
      <c r="B2045" s="0" t="s">
        <v>456</v>
      </c>
      <c r="C2045" s="0" t="n">
        <v>0.009606</v>
      </c>
      <c r="D2045" s="221" t="n">
        <v>47.76</v>
      </c>
      <c r="E2045" s="221" t="n">
        <f aca="false">TRUNC((C2045*D2045),2)</f>
        <v>0.45</v>
      </c>
    </row>
    <row r="2046" customFormat="false" ht="14.4" hidden="false" customHeight="false" outlineLevel="0" collapsed="false">
      <c r="A2046" s="223" t="s">
        <v>499</v>
      </c>
      <c r="B2046" s="0" t="s">
        <v>459</v>
      </c>
      <c r="C2046" s="0" t="n">
        <v>0.0039876</v>
      </c>
      <c r="D2046" s="221" t="n">
        <v>109.4</v>
      </c>
      <c r="E2046" s="221" t="n">
        <f aca="false">TRUNC((C2046*D2046),2)</f>
        <v>0.43</v>
      </c>
    </row>
    <row r="2047" customFormat="false" ht="28.8" hidden="false" customHeight="false" outlineLevel="0" collapsed="false">
      <c r="A2047" s="223" t="s">
        <v>752</v>
      </c>
      <c r="B2047" s="0" t="s">
        <v>497</v>
      </c>
      <c r="C2047" s="0" t="n">
        <v>1</v>
      </c>
      <c r="D2047" s="221" t="n">
        <v>281.36</v>
      </c>
      <c r="E2047" s="221" t="n">
        <f aca="false">TRUNC((C2047*D2047),2)</f>
        <v>281.36</v>
      </c>
    </row>
    <row r="2048" customFormat="false" ht="14.4" hidden="false" customHeight="false" outlineLevel="0" collapsed="false">
      <c r="A2048" s="223" t="s">
        <v>502</v>
      </c>
      <c r="B2048" s="0" t="s">
        <v>459</v>
      </c>
      <c r="C2048" s="0" t="n">
        <v>0.0544146</v>
      </c>
      <c r="D2048" s="221" t="n">
        <v>6.04</v>
      </c>
      <c r="E2048" s="221" t="n">
        <f aca="false">TRUNC((C2048*D2048),2)</f>
        <v>0.32</v>
      </c>
    </row>
    <row r="2049" customFormat="false" ht="14.4" hidden="false" customHeight="false" outlineLevel="0" collapsed="false">
      <c r="A2049" s="223" t="s">
        <v>457</v>
      </c>
      <c r="B2049" s="0" t="s">
        <v>456</v>
      </c>
      <c r="C2049" s="0" t="n">
        <v>0.0824076</v>
      </c>
      <c r="D2049" s="221" t="n">
        <v>8.95</v>
      </c>
      <c r="E2049" s="221" t="n">
        <f aca="false">TRUNC((C2049*D2049),2)</f>
        <v>0.73</v>
      </c>
    </row>
    <row r="2050" customFormat="false" ht="14.4" hidden="false" customHeight="false" outlineLevel="0" collapsed="false">
      <c r="A2050" s="223" t="s">
        <v>510</v>
      </c>
      <c r="B2050" s="0" t="s">
        <v>511</v>
      </c>
      <c r="C2050" s="0" t="n">
        <v>0.009069</v>
      </c>
      <c r="D2050" s="221" t="n">
        <v>14.25</v>
      </c>
      <c r="E2050" s="221" t="n">
        <f aca="false">TRUNC((C2050*D2050),2)</f>
        <v>0.12</v>
      </c>
    </row>
    <row r="2051" customFormat="false" ht="14.4" hidden="false" customHeight="false" outlineLevel="0" collapsed="false">
      <c r="A2051" s="223" t="s">
        <v>512</v>
      </c>
      <c r="B2051" s="0" t="s">
        <v>493</v>
      </c>
      <c r="C2051" s="0" t="n">
        <v>5.70588235</v>
      </c>
      <c r="D2051" s="221" t="n">
        <v>1.87</v>
      </c>
      <c r="E2051" s="221" t="n">
        <f aca="false">TRUNC((C2051*D2051),2)</f>
        <v>10.66</v>
      </c>
    </row>
    <row r="2052" customFormat="false" ht="14.4" hidden="false" customHeight="false" outlineLevel="0" collapsed="false">
      <c r="A2052" s="223" t="s">
        <v>513</v>
      </c>
      <c r="B2052" s="0" t="s">
        <v>493</v>
      </c>
      <c r="C2052" s="0" t="n">
        <v>6.01408451</v>
      </c>
      <c r="D2052" s="221" t="n">
        <v>0.71</v>
      </c>
      <c r="E2052" s="221" t="n">
        <f aca="false">TRUNC((C2052*D2052),2)</f>
        <v>4.27</v>
      </c>
    </row>
    <row r="2053" customFormat="false" ht="14.4" hidden="false" customHeight="false" outlineLevel="0" collapsed="false">
      <c r="A2053" s="223" t="s">
        <v>514</v>
      </c>
      <c r="B2053" s="0" t="s">
        <v>493</v>
      </c>
      <c r="C2053" s="0" t="n">
        <v>6</v>
      </c>
      <c r="D2053" s="221" t="n">
        <v>0.34</v>
      </c>
      <c r="E2053" s="221" t="n">
        <f aca="false">TRUNC((C2053*D2053),2)</f>
        <v>2.04</v>
      </c>
    </row>
    <row r="2054" customFormat="false" ht="14.4" hidden="false" customHeight="false" outlineLevel="0" collapsed="false">
      <c r="A2054" s="223" t="s">
        <v>515</v>
      </c>
      <c r="B2054" s="0" t="s">
        <v>493</v>
      </c>
      <c r="C2054" s="0" t="n">
        <v>6</v>
      </c>
      <c r="D2054" s="221" t="n">
        <v>0.05</v>
      </c>
      <c r="E2054" s="221" t="n">
        <f aca="false">TRUNC((C2054*D2054),2)</f>
        <v>0.3</v>
      </c>
    </row>
    <row r="2055" customFormat="false" ht="14.4" hidden="false" customHeight="false" outlineLevel="0" collapsed="false">
      <c r="A2055" s="223" t="s">
        <v>458</v>
      </c>
      <c r="B2055" s="0" t="s">
        <v>459</v>
      </c>
      <c r="C2055" s="0" t="n">
        <v>0.0158778</v>
      </c>
      <c r="D2055" s="221" t="n">
        <v>29.55</v>
      </c>
      <c r="E2055" s="221" t="n">
        <f aca="false">TRUNC((C2055*D2055),2)</f>
        <v>0.46</v>
      </c>
    </row>
    <row r="2056" customFormat="false" ht="14.4" hidden="false" customHeight="false" outlineLevel="0" collapsed="false">
      <c r="A2056" s="223" t="s">
        <v>460</v>
      </c>
      <c r="B2056" s="0" t="s">
        <v>459</v>
      </c>
      <c r="C2056" s="0" t="n">
        <v>0.0074418</v>
      </c>
      <c r="D2056" s="221" t="n">
        <v>169.15</v>
      </c>
      <c r="E2056" s="221" t="n">
        <f aca="false">TRUNC((C2056*D2056),2)</f>
        <v>1.25</v>
      </c>
    </row>
    <row r="2057" customFormat="false" ht="14.4" hidden="false" customHeight="false" outlineLevel="0" collapsed="false">
      <c r="A2057" s="223" t="s">
        <v>461</v>
      </c>
      <c r="B2057" s="0" t="s">
        <v>459</v>
      </c>
      <c r="C2057" s="0" t="n">
        <v>0.6689232</v>
      </c>
      <c r="D2057" s="221" t="n">
        <v>1.11</v>
      </c>
      <c r="E2057" s="221" t="n">
        <f aca="false">TRUNC((C2057*D2057),2)</f>
        <v>0.74</v>
      </c>
    </row>
    <row r="2058" customFormat="false" ht="28.8" hidden="false" customHeight="false" outlineLevel="0" collapsed="false">
      <c r="A2058" s="223" t="s">
        <v>462</v>
      </c>
      <c r="B2058" s="0" t="s">
        <v>459</v>
      </c>
      <c r="C2058" s="0" t="n">
        <v>0.00645</v>
      </c>
      <c r="D2058" s="221" t="n">
        <v>133.08</v>
      </c>
      <c r="E2058" s="221" t="n">
        <f aca="false">TRUNC((C2058*D2058),2)</f>
        <v>0.85</v>
      </c>
    </row>
    <row r="2059" customFormat="false" ht="28.8" hidden="false" customHeight="false" outlineLevel="0" collapsed="false">
      <c r="A2059" s="223" t="s">
        <v>463</v>
      </c>
      <c r="B2059" s="0" t="s">
        <v>459</v>
      </c>
      <c r="C2059" s="0" t="n">
        <v>0.00432</v>
      </c>
      <c r="D2059" s="221" t="n">
        <v>116.91</v>
      </c>
      <c r="E2059" s="221" t="n">
        <f aca="false">TRUNC((C2059*D2059),2)</f>
        <v>0.5</v>
      </c>
    </row>
    <row r="2060" customFormat="false" ht="28.8" hidden="false" customHeight="false" outlineLevel="0" collapsed="false">
      <c r="A2060" s="223" t="s">
        <v>516</v>
      </c>
      <c r="B2060" s="0" t="s">
        <v>459</v>
      </c>
      <c r="C2060" s="0" t="n">
        <v>0.0002646</v>
      </c>
      <c r="D2060" s="221" t="n">
        <v>597.97</v>
      </c>
      <c r="E2060" s="221" t="n">
        <f aca="false">TRUNC((C2060*D2060),2)</f>
        <v>0.15</v>
      </c>
    </row>
    <row r="2061" customFormat="false" ht="14.4" hidden="false" customHeight="false" outlineLevel="0" collapsed="false">
      <c r="A2061" s="223" t="s">
        <v>517</v>
      </c>
      <c r="B2061" s="0" t="s">
        <v>459</v>
      </c>
      <c r="C2061" s="0" t="n">
        <v>0.0016248</v>
      </c>
      <c r="D2061" s="221" t="n">
        <v>135.18</v>
      </c>
      <c r="E2061" s="221" t="n">
        <f aca="false">TRUNC((C2061*D2061),2)</f>
        <v>0.21</v>
      </c>
    </row>
    <row r="2062" customFormat="false" ht="14.4" hidden="false" customHeight="false" outlineLevel="0" collapsed="false">
      <c r="A2062" s="223" t="s">
        <v>518</v>
      </c>
      <c r="B2062" s="0" t="s">
        <v>459</v>
      </c>
      <c r="C2062" s="0" t="n">
        <v>0.0012342</v>
      </c>
      <c r="D2062" s="221" t="n">
        <v>203.68</v>
      </c>
      <c r="E2062" s="221" t="n">
        <f aca="false">TRUNC((C2062*D2062),2)</f>
        <v>0.25</v>
      </c>
    </row>
    <row r="2063" customFormat="false" ht="14.4" hidden="false" customHeight="false" outlineLevel="0" collapsed="false">
      <c r="A2063" s="223" t="s">
        <v>519</v>
      </c>
      <c r="B2063" s="0" t="s">
        <v>459</v>
      </c>
      <c r="C2063" s="0" t="n">
        <v>0.0002646</v>
      </c>
      <c r="D2063" s="221" t="n">
        <v>576.84</v>
      </c>
      <c r="E2063" s="221" t="n">
        <f aca="false">TRUNC((C2063*D2063),2)</f>
        <v>0.15</v>
      </c>
    </row>
    <row r="2064" customFormat="false" ht="14.4" hidden="false" customHeight="false" outlineLevel="0" collapsed="false">
      <c r="A2064" s="223" t="s">
        <v>520</v>
      </c>
      <c r="B2064" s="0" t="s">
        <v>459</v>
      </c>
      <c r="C2064" s="0" t="n">
        <v>0.0003252</v>
      </c>
      <c r="D2064" s="221" t="n">
        <v>281.79</v>
      </c>
      <c r="E2064" s="221" t="n">
        <f aca="false">TRUNC((C2064*D2064),2)</f>
        <v>0.09</v>
      </c>
    </row>
    <row r="2065" customFormat="false" ht="14.4" hidden="false" customHeight="false" outlineLevel="0" collapsed="false">
      <c r="A2065" s="223" t="s">
        <v>521</v>
      </c>
      <c r="B2065" s="0" t="s">
        <v>459</v>
      </c>
      <c r="C2065" s="0" t="n">
        <v>0.01638</v>
      </c>
      <c r="D2065" s="221" t="n">
        <v>7.88</v>
      </c>
      <c r="E2065" s="221" t="n">
        <f aca="false">TRUNC((C2065*D2065),2)</f>
        <v>0.12</v>
      </c>
    </row>
    <row r="2066" customFormat="false" ht="14.4" hidden="false" customHeight="false" outlineLevel="0" collapsed="false">
      <c r="A2066" s="223" t="s">
        <v>522</v>
      </c>
      <c r="B2066" s="0" t="s">
        <v>459</v>
      </c>
      <c r="C2066" s="0" t="n">
        <v>0.009069</v>
      </c>
      <c r="D2066" s="221" t="n">
        <v>10.71</v>
      </c>
      <c r="E2066" s="221" t="n">
        <f aca="false">TRUNC((C2066*D2066),2)</f>
        <v>0.09</v>
      </c>
    </row>
    <row r="2067" customFormat="false" ht="14.4" hidden="false" customHeight="false" outlineLevel="0" collapsed="false">
      <c r="A2067" s="223" t="s">
        <v>523</v>
      </c>
      <c r="B2067" s="0" t="s">
        <v>459</v>
      </c>
      <c r="C2067" s="0" t="n">
        <v>0.009069</v>
      </c>
      <c r="D2067" s="221" t="n">
        <v>23.75</v>
      </c>
      <c r="E2067" s="221" t="n">
        <f aca="false">TRUNC((C2067*D2067),2)</f>
        <v>0.21</v>
      </c>
    </row>
    <row r="2068" customFormat="false" ht="14.4" hidden="false" customHeight="false" outlineLevel="0" collapsed="false">
      <c r="A2068" s="223" t="s">
        <v>524</v>
      </c>
      <c r="B2068" s="0" t="s">
        <v>525</v>
      </c>
      <c r="C2068" s="0" t="n">
        <v>1.25</v>
      </c>
      <c r="D2068" s="221" t="n">
        <v>0.67</v>
      </c>
      <c r="E2068" s="221" t="n">
        <f aca="false">TRUNC((C2068*D2068),2)</f>
        <v>0.83</v>
      </c>
    </row>
    <row r="2069" customFormat="false" ht="14.4" hidden="false" customHeight="false" outlineLevel="0" collapsed="false">
      <c r="A2069" s="223" t="s">
        <v>453</v>
      </c>
      <c r="B2069" s="0" t="s">
        <v>398</v>
      </c>
      <c r="C2069" s="0" t="s">
        <v>398</v>
      </c>
      <c r="D2069" s="221" t="s">
        <v>398</v>
      </c>
      <c r="E2069" s="221" t="n">
        <f aca="false">SUM(E2044:E2068)</f>
        <v>307.05</v>
      </c>
    </row>
    <row r="2070" customFormat="false" ht="14.4" hidden="false" customHeight="false" outlineLevel="0" collapsed="false">
      <c r="A2070" s="0"/>
      <c r="C2070" s="0"/>
      <c r="D2070" s="0"/>
      <c r="E2070" s="0"/>
    </row>
    <row r="2071" customFormat="false" ht="14.4" hidden="false" customHeight="false" outlineLevel="0" collapsed="false">
      <c r="A2071" s="223" t="s">
        <v>466</v>
      </c>
      <c r="B2071" s="0" t="s">
        <v>398</v>
      </c>
      <c r="C2071" s="0" t="s">
        <v>398</v>
      </c>
      <c r="D2071" s="221" t="s">
        <v>398</v>
      </c>
      <c r="E2071" s="221" t="n">
        <f aca="false">E2036+E2041+E2069</f>
        <v>367.93</v>
      </c>
    </row>
    <row r="2072" customFormat="false" ht="14.4" hidden="false" customHeight="false" outlineLevel="0" collapsed="false">
      <c r="A2072" s="0"/>
      <c r="C2072" s="0"/>
      <c r="D2072" s="0"/>
      <c r="E2072" s="0"/>
    </row>
    <row r="2073" customFormat="false" ht="14.4" hidden="false" customHeight="false" outlineLevel="0" collapsed="false">
      <c r="A2073" s="0"/>
      <c r="C2073" s="0"/>
      <c r="D2073" s="0"/>
      <c r="E2073" s="0"/>
    </row>
    <row r="2074" customFormat="false" ht="14.4" hidden="false" customHeight="false" outlineLevel="0" collapsed="false">
      <c r="A2074" s="0"/>
      <c r="C2074" s="0"/>
      <c r="D2074" s="0"/>
      <c r="E2074" s="0"/>
    </row>
    <row r="2075" customFormat="false" ht="14.4" hidden="false" customHeight="false" outlineLevel="0" collapsed="false">
      <c r="A2075" s="223" t="s">
        <v>753</v>
      </c>
      <c r="B2075" s="224" t="s">
        <v>754</v>
      </c>
      <c r="C2075" s="0" t="s">
        <v>755</v>
      </c>
      <c r="D2075" s="0"/>
      <c r="E2075" s="0"/>
    </row>
    <row r="2076" customFormat="false" ht="14.4" hidden="false" customHeight="false" outlineLevel="0" collapsed="false">
      <c r="A2076" s="223" t="s">
        <v>756</v>
      </c>
      <c r="C2076" s="0"/>
      <c r="D2076" s="0"/>
      <c r="E2076" s="0"/>
    </row>
    <row r="2077" customFormat="false" ht="14.4" hidden="false" customHeight="false" outlineLevel="0" collapsed="false">
      <c r="A2077" s="223" t="s">
        <v>488</v>
      </c>
      <c r="C2077" s="0"/>
      <c r="D2077" s="0"/>
      <c r="E2077" s="0"/>
    </row>
    <row r="2078" customFormat="false" ht="14.4" hidden="false" customHeight="false" outlineLevel="0" collapsed="false">
      <c r="A2078" s="0"/>
      <c r="C2078" s="0"/>
      <c r="D2078" s="0"/>
      <c r="E2078" s="0"/>
    </row>
    <row r="2079" customFormat="false" ht="14.4" hidden="false" customHeight="false" outlineLevel="0" collapsed="false">
      <c r="A2079" s="223" t="s">
        <v>489</v>
      </c>
      <c r="B2079" s="0" t="s">
        <v>447</v>
      </c>
      <c r="C2079" s="0" t="s">
        <v>448</v>
      </c>
      <c r="D2079" s="221" t="s">
        <v>449</v>
      </c>
      <c r="E2079" s="221" t="s">
        <v>450</v>
      </c>
    </row>
    <row r="2080" customFormat="false" ht="28.8" hidden="false" customHeight="false" outlineLevel="0" collapsed="false">
      <c r="A2080" s="223" t="s">
        <v>490</v>
      </c>
      <c r="B2080" s="0" t="s">
        <v>459</v>
      </c>
      <c r="C2080" s="0" t="n">
        <v>6.85E-006</v>
      </c>
      <c r="D2080" s="221" t="n">
        <v>2849.5</v>
      </c>
      <c r="E2080" s="221" t="n">
        <f aca="false">TRUNC((C2080*D2080),2)</f>
        <v>0.01</v>
      </c>
    </row>
    <row r="2081" customFormat="false" ht="28.8" hidden="false" customHeight="false" outlineLevel="0" collapsed="false">
      <c r="A2081" s="223" t="s">
        <v>491</v>
      </c>
      <c r="B2081" s="0" t="s">
        <v>459</v>
      </c>
      <c r="C2081" s="0" t="n">
        <v>8.988E-005</v>
      </c>
      <c r="D2081" s="221" t="n">
        <v>580</v>
      </c>
      <c r="E2081" s="221" t="n">
        <f aca="false">TRUNC((C2081*D2081),2)</f>
        <v>0.05</v>
      </c>
    </row>
    <row r="2082" customFormat="false" ht="28.8" hidden="false" customHeight="false" outlineLevel="0" collapsed="false">
      <c r="A2082" s="223" t="s">
        <v>684</v>
      </c>
      <c r="B2082" s="0" t="s">
        <v>459</v>
      </c>
      <c r="C2082" s="0" t="n">
        <v>1.62E-006</v>
      </c>
      <c r="D2082" s="221" t="n">
        <v>1926.94</v>
      </c>
      <c r="E2082" s="221" t="n">
        <f aca="false">TRUNC((C2082*D2082),2)</f>
        <v>0</v>
      </c>
    </row>
    <row r="2083" customFormat="false" ht="14.4" hidden="false" customHeight="false" outlineLevel="0" collapsed="false">
      <c r="A2083" s="223" t="s">
        <v>453</v>
      </c>
      <c r="B2083" s="0" t="s">
        <v>398</v>
      </c>
      <c r="C2083" s="0" t="s">
        <v>398</v>
      </c>
      <c r="D2083" s="221" t="s">
        <v>398</v>
      </c>
      <c r="E2083" s="221" t="n">
        <f aca="false">SUM(E2080:E2082)</f>
        <v>0.06</v>
      </c>
    </row>
    <row r="2084" customFormat="false" ht="14.4" hidden="false" customHeight="false" outlineLevel="0" collapsed="false">
      <c r="A2084" s="0"/>
      <c r="C2084" s="0"/>
      <c r="D2084" s="0"/>
      <c r="E2084" s="0"/>
    </row>
    <row r="2085" customFormat="false" ht="14.4" hidden="false" customHeight="false" outlineLevel="0" collapsed="false">
      <c r="A2085" s="223" t="s">
        <v>446</v>
      </c>
      <c r="B2085" s="0" t="s">
        <v>447</v>
      </c>
      <c r="C2085" s="0" t="s">
        <v>448</v>
      </c>
      <c r="D2085" s="221" t="s">
        <v>449</v>
      </c>
      <c r="E2085" s="221" t="s">
        <v>450</v>
      </c>
    </row>
    <row r="2086" customFormat="false" ht="14.4" hidden="false" customHeight="false" outlineLevel="0" collapsed="false">
      <c r="A2086" s="223" t="s">
        <v>584</v>
      </c>
      <c r="B2086" s="0" t="s">
        <v>493</v>
      </c>
      <c r="C2086" s="0" t="n">
        <v>0.161904</v>
      </c>
      <c r="D2086" s="221" t="n">
        <v>10.46</v>
      </c>
      <c r="E2086" s="221" t="n">
        <f aca="false">TRUNC((C2086*D2086),2)</f>
        <v>1.69</v>
      </c>
    </row>
    <row r="2087" customFormat="false" ht="14.4" hidden="false" customHeight="false" outlineLevel="0" collapsed="false">
      <c r="A2087" s="223" t="s">
        <v>492</v>
      </c>
      <c r="B2087" s="0" t="s">
        <v>493</v>
      </c>
      <c r="C2087" s="0" t="n">
        <v>0.17012458</v>
      </c>
      <c r="D2087" s="221" t="n">
        <v>13.3</v>
      </c>
      <c r="E2087" s="221" t="n">
        <f aca="false">TRUNC((C2087*D2087),2)</f>
        <v>2.26</v>
      </c>
    </row>
    <row r="2088" customFormat="false" ht="14.4" hidden="false" customHeight="false" outlineLevel="0" collapsed="false">
      <c r="A2088" s="223" t="s">
        <v>531</v>
      </c>
      <c r="B2088" s="0" t="s">
        <v>493</v>
      </c>
      <c r="C2088" s="0" t="n">
        <v>0.41554332</v>
      </c>
      <c r="D2088" s="221" t="n">
        <v>13.3</v>
      </c>
      <c r="E2088" s="221" t="n">
        <f aca="false">TRUNC((C2088*D2088),2)</f>
        <v>5.52</v>
      </c>
    </row>
    <row r="2089" customFormat="false" ht="14.4" hidden="false" customHeight="false" outlineLevel="0" collapsed="false">
      <c r="A2089" s="223" t="s">
        <v>494</v>
      </c>
      <c r="B2089" s="0" t="s">
        <v>493</v>
      </c>
      <c r="C2089" s="0" t="n">
        <v>0.60068502</v>
      </c>
      <c r="D2089" s="221" t="n">
        <v>8.14</v>
      </c>
      <c r="E2089" s="221" t="n">
        <f aca="false">TRUNC((C2089*D2089),2)</f>
        <v>4.88</v>
      </c>
    </row>
    <row r="2090" customFormat="false" ht="14.4" hidden="false" customHeight="false" outlineLevel="0" collapsed="false">
      <c r="A2090" s="223" t="s">
        <v>495</v>
      </c>
      <c r="B2090" s="0" t="s">
        <v>493</v>
      </c>
      <c r="C2090" s="0" t="n">
        <v>0.06320063</v>
      </c>
      <c r="D2090" s="221" t="n">
        <v>17.8</v>
      </c>
      <c r="E2090" s="221" t="n">
        <f aca="false">TRUNC((C2090*D2090),2)</f>
        <v>1.12</v>
      </c>
    </row>
    <row r="2091" customFormat="false" ht="14.4" hidden="false" customHeight="false" outlineLevel="0" collapsed="false">
      <c r="A2091" s="223" t="s">
        <v>453</v>
      </c>
      <c r="B2091" s="0" t="s">
        <v>398</v>
      </c>
      <c r="C2091" s="0" t="s">
        <v>398</v>
      </c>
      <c r="D2091" s="221" t="s">
        <v>398</v>
      </c>
      <c r="E2091" s="221" t="n">
        <f aca="false">SUM(E2086:E2090)</f>
        <v>15.47</v>
      </c>
    </row>
    <row r="2092" customFormat="false" ht="14.4" hidden="false" customHeight="false" outlineLevel="0" collapsed="false">
      <c r="A2092" s="0"/>
      <c r="C2092" s="0"/>
      <c r="D2092" s="0"/>
      <c r="E2092" s="0"/>
    </row>
    <row r="2093" customFormat="false" ht="14.4" hidden="false" customHeight="false" outlineLevel="0" collapsed="false">
      <c r="A2093" s="223" t="s">
        <v>454</v>
      </c>
      <c r="B2093" s="0" t="s">
        <v>447</v>
      </c>
      <c r="C2093" s="0" t="s">
        <v>448</v>
      </c>
      <c r="D2093" s="221" t="s">
        <v>449</v>
      </c>
      <c r="E2093" s="221" t="s">
        <v>450</v>
      </c>
    </row>
    <row r="2094" customFormat="false" ht="14.4" hidden="false" customHeight="false" outlineLevel="0" collapsed="false">
      <c r="A2094" s="223" t="s">
        <v>696</v>
      </c>
      <c r="B2094" s="0" t="s">
        <v>501</v>
      </c>
      <c r="C2094" s="0" t="n">
        <v>0.471</v>
      </c>
      <c r="D2094" s="221" t="n">
        <v>3.77</v>
      </c>
      <c r="E2094" s="221" t="n">
        <f aca="false">TRUNC((C2094*D2094),2)</f>
        <v>1.77</v>
      </c>
    </row>
    <row r="2095" customFormat="false" ht="14.4" hidden="false" customHeight="false" outlineLevel="0" collapsed="false">
      <c r="A2095" s="223" t="s">
        <v>496</v>
      </c>
      <c r="B2095" s="0" t="s">
        <v>497</v>
      </c>
      <c r="C2095" s="0" t="n">
        <v>0.032293</v>
      </c>
      <c r="D2095" s="221" t="n">
        <v>60</v>
      </c>
      <c r="E2095" s="221" t="n">
        <f aca="false">TRUNC((C2095*D2095),2)</f>
        <v>1.93</v>
      </c>
    </row>
    <row r="2096" customFormat="false" ht="14.4" hidden="false" customHeight="false" outlineLevel="0" collapsed="false">
      <c r="A2096" s="223" t="s">
        <v>498</v>
      </c>
      <c r="B2096" s="0" t="s">
        <v>459</v>
      </c>
      <c r="C2096" s="0" t="n">
        <v>0.01064443</v>
      </c>
      <c r="D2096" s="221" t="n">
        <v>9.79</v>
      </c>
      <c r="E2096" s="221" t="n">
        <f aca="false">TRUNC((C2096*D2096),2)</f>
        <v>0.1</v>
      </c>
    </row>
    <row r="2097" customFormat="false" ht="14.4" hidden="false" customHeight="false" outlineLevel="0" collapsed="false">
      <c r="A2097" s="223" t="s">
        <v>455</v>
      </c>
      <c r="B2097" s="0" t="s">
        <v>456</v>
      </c>
      <c r="C2097" s="0" t="n">
        <v>0.00222616</v>
      </c>
      <c r="D2097" s="221" t="n">
        <v>47.76</v>
      </c>
      <c r="E2097" s="221" t="n">
        <f aca="false">TRUNC((C2097*D2097),2)</f>
        <v>0.1</v>
      </c>
    </row>
    <row r="2098" customFormat="false" ht="14.4" hidden="false" customHeight="false" outlineLevel="0" collapsed="false">
      <c r="A2098" s="223" t="s">
        <v>499</v>
      </c>
      <c r="B2098" s="0" t="s">
        <v>459</v>
      </c>
      <c r="C2098" s="0" t="n">
        <v>0.00088239</v>
      </c>
      <c r="D2098" s="221" t="n">
        <v>109.4</v>
      </c>
      <c r="E2098" s="221" t="n">
        <f aca="false">TRUNC((C2098*D2098),2)</f>
        <v>0.09</v>
      </c>
    </row>
    <row r="2099" customFormat="false" ht="14.4" hidden="false" customHeight="false" outlineLevel="0" collapsed="false">
      <c r="A2099" s="223" t="s">
        <v>500</v>
      </c>
      <c r="B2099" s="0" t="s">
        <v>501</v>
      </c>
      <c r="C2099" s="0" t="n">
        <v>15.62295143</v>
      </c>
      <c r="D2099" s="221" t="n">
        <v>0.35</v>
      </c>
      <c r="E2099" s="221" t="n">
        <f aca="false">TRUNC((C2099*D2099),2)</f>
        <v>5.46</v>
      </c>
    </row>
    <row r="2100" customFormat="false" ht="14.4" hidden="false" customHeight="false" outlineLevel="0" collapsed="false">
      <c r="A2100" s="223" t="s">
        <v>502</v>
      </c>
      <c r="B2100" s="0" t="s">
        <v>459</v>
      </c>
      <c r="C2100" s="0" t="n">
        <v>0.01204104</v>
      </c>
      <c r="D2100" s="221" t="n">
        <v>6.04</v>
      </c>
      <c r="E2100" s="221" t="n">
        <f aca="false">TRUNC((C2100*D2100),2)</f>
        <v>0.07</v>
      </c>
    </row>
    <row r="2101" customFormat="false" ht="28.8" hidden="false" customHeight="false" outlineLevel="0" collapsed="false">
      <c r="A2101" s="223" t="s">
        <v>757</v>
      </c>
      <c r="B2101" s="0" t="s">
        <v>508</v>
      </c>
      <c r="C2101" s="0" t="n">
        <v>1</v>
      </c>
      <c r="D2101" s="221" t="n">
        <v>33.92</v>
      </c>
      <c r="E2101" s="221" t="n">
        <f aca="false">TRUNC((C2101*D2101),2)</f>
        <v>33.92</v>
      </c>
    </row>
    <row r="2102" customFormat="false" ht="14.4" hidden="false" customHeight="false" outlineLevel="0" collapsed="false">
      <c r="A2102" s="223" t="s">
        <v>457</v>
      </c>
      <c r="B2102" s="0" t="s">
        <v>456</v>
      </c>
      <c r="C2102" s="0" t="n">
        <v>0.0190977</v>
      </c>
      <c r="D2102" s="221" t="n">
        <v>8.95</v>
      </c>
      <c r="E2102" s="221" t="n">
        <f aca="false">TRUNC((C2102*D2102),2)</f>
        <v>0.17</v>
      </c>
    </row>
    <row r="2103" customFormat="false" ht="14.4" hidden="false" customHeight="false" outlineLevel="0" collapsed="false">
      <c r="A2103" s="223" t="s">
        <v>505</v>
      </c>
      <c r="B2103" s="0" t="s">
        <v>504</v>
      </c>
      <c r="C2103" s="0" t="n">
        <v>0.29</v>
      </c>
      <c r="D2103" s="221" t="n">
        <v>3.58</v>
      </c>
      <c r="E2103" s="221" t="n">
        <f aca="false">TRUNC((C2103*D2103),2)</f>
        <v>1.03</v>
      </c>
    </row>
    <row r="2104" customFormat="false" ht="14.4" hidden="false" customHeight="false" outlineLevel="0" collapsed="false">
      <c r="A2104" s="223" t="s">
        <v>506</v>
      </c>
      <c r="B2104" s="0" t="s">
        <v>497</v>
      </c>
      <c r="C2104" s="0" t="n">
        <v>0.025499</v>
      </c>
      <c r="D2104" s="221" t="n">
        <v>53.6</v>
      </c>
      <c r="E2104" s="221" t="n">
        <f aca="false">TRUNC((C2104*D2104),2)</f>
        <v>1.36</v>
      </c>
    </row>
    <row r="2105" customFormat="false" ht="14.4" hidden="false" customHeight="false" outlineLevel="0" collapsed="false">
      <c r="A2105" s="223" t="s">
        <v>574</v>
      </c>
      <c r="B2105" s="0" t="s">
        <v>501</v>
      </c>
      <c r="C2105" s="0" t="n">
        <v>0.03</v>
      </c>
      <c r="D2105" s="221" t="n">
        <v>8.15</v>
      </c>
      <c r="E2105" s="221" t="n">
        <f aca="false">TRUNC((C2105*D2105),2)</f>
        <v>0.24</v>
      </c>
    </row>
    <row r="2106" customFormat="false" ht="14.4" hidden="false" customHeight="false" outlineLevel="0" collapsed="false">
      <c r="A2106" s="223" t="s">
        <v>510</v>
      </c>
      <c r="B2106" s="0" t="s">
        <v>511</v>
      </c>
      <c r="C2106" s="0" t="n">
        <v>0.00200681</v>
      </c>
      <c r="D2106" s="221" t="n">
        <v>14.25</v>
      </c>
      <c r="E2106" s="221" t="n">
        <f aca="false">TRUNC((C2106*D2106),2)</f>
        <v>0.02</v>
      </c>
    </row>
    <row r="2107" customFormat="false" ht="14.4" hidden="false" customHeight="false" outlineLevel="0" collapsed="false">
      <c r="A2107" s="223" t="s">
        <v>669</v>
      </c>
      <c r="B2107" s="0" t="s">
        <v>504</v>
      </c>
      <c r="C2107" s="0" t="n">
        <v>0.17</v>
      </c>
      <c r="D2107" s="221" t="n">
        <v>8.6</v>
      </c>
      <c r="E2107" s="221" t="n">
        <f aca="false">TRUNC((C2107*D2107),2)</f>
        <v>1.46</v>
      </c>
    </row>
    <row r="2108" customFormat="false" ht="14.4" hidden="false" customHeight="false" outlineLevel="0" collapsed="false">
      <c r="A2108" s="223" t="s">
        <v>512</v>
      </c>
      <c r="B2108" s="0" t="s">
        <v>493</v>
      </c>
      <c r="C2108" s="0" t="n">
        <v>1.39048</v>
      </c>
      <c r="D2108" s="221" t="n">
        <v>1.87</v>
      </c>
      <c r="E2108" s="221" t="n">
        <f aca="false">TRUNC((C2108*D2108),2)</f>
        <v>2.6</v>
      </c>
    </row>
    <row r="2109" customFormat="false" ht="14.4" hidden="false" customHeight="false" outlineLevel="0" collapsed="false">
      <c r="A2109" s="223" t="s">
        <v>513</v>
      </c>
      <c r="B2109" s="0" t="s">
        <v>493</v>
      </c>
      <c r="C2109" s="0" t="n">
        <v>1.39048</v>
      </c>
      <c r="D2109" s="221" t="n">
        <v>0.71</v>
      </c>
      <c r="E2109" s="221" t="n">
        <f aca="false">TRUNC((C2109*D2109),2)</f>
        <v>0.98</v>
      </c>
    </row>
    <row r="2110" customFormat="false" ht="14.4" hidden="false" customHeight="false" outlineLevel="0" collapsed="false">
      <c r="A2110" s="223" t="s">
        <v>514</v>
      </c>
      <c r="B2110" s="0" t="s">
        <v>493</v>
      </c>
      <c r="C2110" s="0" t="n">
        <v>1.39048</v>
      </c>
      <c r="D2110" s="221" t="n">
        <v>0.34</v>
      </c>
      <c r="E2110" s="221" t="n">
        <f aca="false">TRUNC((C2110*D2110),2)</f>
        <v>0.47</v>
      </c>
    </row>
    <row r="2111" customFormat="false" ht="14.4" hidden="false" customHeight="false" outlineLevel="0" collapsed="false">
      <c r="A2111" s="223" t="s">
        <v>515</v>
      </c>
      <c r="B2111" s="0" t="s">
        <v>493</v>
      </c>
      <c r="C2111" s="0" t="n">
        <v>1.39048</v>
      </c>
      <c r="D2111" s="221" t="n">
        <v>0.05</v>
      </c>
      <c r="E2111" s="221" t="n">
        <f aca="false">TRUNC((C2111*D2111),2)</f>
        <v>0.06</v>
      </c>
    </row>
    <row r="2112" customFormat="false" ht="14.4" hidden="false" customHeight="false" outlineLevel="0" collapsed="false">
      <c r="A2112" s="223" t="s">
        <v>458</v>
      </c>
      <c r="B2112" s="0" t="s">
        <v>459</v>
      </c>
      <c r="C2112" s="0" t="n">
        <v>0.00367962</v>
      </c>
      <c r="D2112" s="221" t="n">
        <v>29.55</v>
      </c>
      <c r="E2112" s="221" t="n">
        <f aca="false">TRUNC((C2112*D2112),2)</f>
        <v>0.1</v>
      </c>
    </row>
    <row r="2113" customFormat="false" ht="14.4" hidden="false" customHeight="false" outlineLevel="0" collapsed="false">
      <c r="A2113" s="223" t="s">
        <v>460</v>
      </c>
      <c r="B2113" s="0" t="s">
        <v>459</v>
      </c>
      <c r="C2113" s="0" t="n">
        <v>0.00172461</v>
      </c>
      <c r="D2113" s="221" t="n">
        <v>169.15</v>
      </c>
      <c r="E2113" s="221" t="n">
        <f aca="false">TRUNC((C2113*D2113),2)</f>
        <v>0.29</v>
      </c>
    </row>
    <row r="2114" customFormat="false" ht="14.4" hidden="false" customHeight="false" outlineLevel="0" collapsed="false">
      <c r="A2114" s="223" t="s">
        <v>461</v>
      </c>
      <c r="B2114" s="0" t="s">
        <v>459</v>
      </c>
      <c r="C2114" s="0" t="n">
        <v>0.15502073</v>
      </c>
      <c r="D2114" s="221" t="n">
        <v>1.11</v>
      </c>
      <c r="E2114" s="221" t="n">
        <f aca="false">TRUNC((C2114*D2114),2)</f>
        <v>0.17</v>
      </c>
    </row>
    <row r="2115" customFormat="false" ht="28.8" hidden="false" customHeight="false" outlineLevel="0" collapsed="false">
      <c r="A2115" s="223" t="s">
        <v>462</v>
      </c>
      <c r="B2115" s="0" t="s">
        <v>459</v>
      </c>
      <c r="C2115" s="0" t="n">
        <v>0.00149477</v>
      </c>
      <c r="D2115" s="221" t="n">
        <v>133.08</v>
      </c>
      <c r="E2115" s="221" t="n">
        <f aca="false">TRUNC((C2115*D2115),2)</f>
        <v>0.19</v>
      </c>
    </row>
    <row r="2116" customFormat="false" ht="28.8" hidden="false" customHeight="false" outlineLevel="0" collapsed="false">
      <c r="A2116" s="223" t="s">
        <v>463</v>
      </c>
      <c r="B2116" s="0" t="s">
        <v>459</v>
      </c>
      <c r="C2116" s="0" t="n">
        <v>0.00100114</v>
      </c>
      <c r="D2116" s="221" t="n">
        <v>116.91</v>
      </c>
      <c r="E2116" s="221" t="n">
        <f aca="false">TRUNC((C2116*D2116),2)</f>
        <v>0.11</v>
      </c>
    </row>
    <row r="2117" customFormat="false" ht="28.8" hidden="false" customHeight="false" outlineLevel="0" collapsed="false">
      <c r="A2117" s="223" t="s">
        <v>516</v>
      </c>
      <c r="B2117" s="0" t="s">
        <v>459</v>
      </c>
      <c r="C2117" s="0" t="n">
        <v>5.856E-005</v>
      </c>
      <c r="D2117" s="221" t="n">
        <v>597.97</v>
      </c>
      <c r="E2117" s="221" t="n">
        <f aca="false">TRUNC((C2117*D2117),2)</f>
        <v>0.03</v>
      </c>
    </row>
    <row r="2118" customFormat="false" ht="14.4" hidden="false" customHeight="false" outlineLevel="0" collapsed="false">
      <c r="A2118" s="223" t="s">
        <v>517</v>
      </c>
      <c r="B2118" s="0" t="s">
        <v>459</v>
      </c>
      <c r="C2118" s="0" t="n">
        <v>0.00035955</v>
      </c>
      <c r="D2118" s="221" t="n">
        <v>135.18</v>
      </c>
      <c r="E2118" s="221" t="n">
        <f aca="false">TRUNC((C2118*D2118),2)</f>
        <v>0.04</v>
      </c>
    </row>
    <row r="2119" customFormat="false" ht="14.4" hidden="false" customHeight="false" outlineLevel="0" collapsed="false">
      <c r="A2119" s="223" t="s">
        <v>518</v>
      </c>
      <c r="B2119" s="0" t="s">
        <v>459</v>
      </c>
      <c r="C2119" s="0" t="n">
        <v>0.0002731</v>
      </c>
      <c r="D2119" s="221" t="n">
        <v>203.68</v>
      </c>
      <c r="E2119" s="221" t="n">
        <f aca="false">TRUNC((C2119*D2119),2)</f>
        <v>0.05</v>
      </c>
    </row>
    <row r="2120" customFormat="false" ht="14.4" hidden="false" customHeight="false" outlineLevel="0" collapsed="false">
      <c r="A2120" s="223" t="s">
        <v>519</v>
      </c>
      <c r="B2120" s="0" t="s">
        <v>459</v>
      </c>
      <c r="C2120" s="0" t="n">
        <v>5.856E-005</v>
      </c>
      <c r="D2120" s="221" t="n">
        <v>576.84</v>
      </c>
      <c r="E2120" s="221" t="n">
        <f aca="false">TRUNC((C2120*D2120),2)</f>
        <v>0.03</v>
      </c>
    </row>
    <row r="2121" customFormat="false" ht="14.4" hidden="false" customHeight="false" outlineLevel="0" collapsed="false">
      <c r="A2121" s="223" t="s">
        <v>520</v>
      </c>
      <c r="B2121" s="0" t="s">
        <v>459</v>
      </c>
      <c r="C2121" s="0" t="n">
        <v>7.195E-005</v>
      </c>
      <c r="D2121" s="221" t="n">
        <v>281.79</v>
      </c>
      <c r="E2121" s="221" t="n">
        <f aca="false">TRUNC((C2121*D2121),2)</f>
        <v>0.02</v>
      </c>
    </row>
    <row r="2122" customFormat="false" ht="14.4" hidden="false" customHeight="false" outlineLevel="0" collapsed="false">
      <c r="A2122" s="223" t="s">
        <v>521</v>
      </c>
      <c r="B2122" s="0" t="s">
        <v>459</v>
      </c>
      <c r="C2122" s="0" t="n">
        <v>0.00362462</v>
      </c>
      <c r="D2122" s="221" t="n">
        <v>7.88</v>
      </c>
      <c r="E2122" s="221" t="n">
        <f aca="false">TRUNC((C2122*D2122),2)</f>
        <v>0.02</v>
      </c>
    </row>
    <row r="2123" customFormat="false" ht="14.4" hidden="false" customHeight="false" outlineLevel="0" collapsed="false">
      <c r="A2123" s="223" t="s">
        <v>522</v>
      </c>
      <c r="B2123" s="0" t="s">
        <v>459</v>
      </c>
      <c r="C2123" s="0" t="n">
        <v>0.00200681</v>
      </c>
      <c r="D2123" s="221" t="n">
        <v>10.71</v>
      </c>
      <c r="E2123" s="221" t="n">
        <f aca="false">TRUNC((C2123*D2123),2)</f>
        <v>0.02</v>
      </c>
    </row>
    <row r="2124" customFormat="false" ht="14.4" hidden="false" customHeight="false" outlineLevel="0" collapsed="false">
      <c r="A2124" s="223" t="s">
        <v>523</v>
      </c>
      <c r="B2124" s="0" t="s">
        <v>459</v>
      </c>
      <c r="C2124" s="0" t="n">
        <v>0.00200681</v>
      </c>
      <c r="D2124" s="221" t="n">
        <v>23.75</v>
      </c>
      <c r="E2124" s="221" t="n">
        <f aca="false">TRUNC((C2124*D2124),2)</f>
        <v>0.04</v>
      </c>
    </row>
    <row r="2125" customFormat="false" ht="14.4" hidden="false" customHeight="false" outlineLevel="0" collapsed="false">
      <c r="A2125" s="223" t="s">
        <v>524</v>
      </c>
      <c r="B2125" s="0" t="s">
        <v>525</v>
      </c>
      <c r="C2125" s="0" t="n">
        <v>0.0439675</v>
      </c>
      <c r="D2125" s="221" t="n">
        <v>0.67</v>
      </c>
      <c r="E2125" s="221" t="n">
        <f aca="false">TRUNC((C2125*D2125),2)</f>
        <v>0.02</v>
      </c>
    </row>
    <row r="2126" customFormat="false" ht="14.4" hidden="false" customHeight="false" outlineLevel="0" collapsed="false">
      <c r="A2126" s="223" t="s">
        <v>453</v>
      </c>
      <c r="B2126" s="0" t="s">
        <v>398</v>
      </c>
      <c r="C2126" s="0" t="s">
        <v>398</v>
      </c>
      <c r="D2126" s="221" t="s">
        <v>398</v>
      </c>
      <c r="E2126" s="221" t="n">
        <f aca="false">SUM(E2094:E2125)</f>
        <v>52.96</v>
      </c>
    </row>
    <row r="2127" customFormat="false" ht="14.4" hidden="false" customHeight="false" outlineLevel="0" collapsed="false">
      <c r="A2127" s="0"/>
      <c r="C2127" s="0"/>
      <c r="D2127" s="0"/>
      <c r="E2127" s="0"/>
    </row>
    <row r="2128" customFormat="false" ht="14.4" hidden="false" customHeight="false" outlineLevel="0" collapsed="false">
      <c r="A2128" s="223" t="s">
        <v>466</v>
      </c>
      <c r="B2128" s="0" t="s">
        <v>398</v>
      </c>
      <c r="C2128" s="0" t="s">
        <v>398</v>
      </c>
      <c r="D2128" s="221" t="s">
        <v>398</v>
      </c>
      <c r="E2128" s="221" t="n">
        <f aca="false">E2083+E2091+E2126</f>
        <v>68.49</v>
      </c>
    </row>
    <row r="2129" customFormat="false" ht="14.4" hidden="false" customHeight="false" outlineLevel="0" collapsed="false">
      <c r="A2129" s="0"/>
      <c r="C2129" s="0"/>
      <c r="D2129" s="0"/>
      <c r="E2129" s="0"/>
    </row>
    <row r="2130" customFormat="false" ht="14.4" hidden="false" customHeight="false" outlineLevel="0" collapsed="false">
      <c r="A2130" s="0"/>
      <c r="C2130" s="0"/>
      <c r="D2130" s="0"/>
      <c r="E2130" s="0"/>
    </row>
    <row r="2131" customFormat="false" ht="14.4" hidden="false" customHeight="false" outlineLevel="0" collapsed="false">
      <c r="A2131" s="0"/>
      <c r="C2131" s="0"/>
      <c r="D2131" s="0"/>
      <c r="E2131" s="0"/>
    </row>
    <row r="2132" customFormat="false" ht="14.4" hidden="false" customHeight="false" outlineLevel="0" collapsed="false">
      <c r="A2132" s="223" t="s">
        <v>758</v>
      </c>
      <c r="B2132" s="224" t="s">
        <v>759</v>
      </c>
      <c r="C2132" s="0" t="s">
        <v>760</v>
      </c>
      <c r="D2132" s="0"/>
      <c r="E2132" s="0"/>
    </row>
    <row r="2133" customFormat="false" ht="14.4" hidden="false" customHeight="false" outlineLevel="0" collapsed="false">
      <c r="A2133" s="223" t="s">
        <v>761</v>
      </c>
      <c r="C2133" s="0"/>
      <c r="D2133" s="0"/>
      <c r="E2133" s="0"/>
    </row>
    <row r="2134" customFormat="false" ht="14.4" hidden="false" customHeight="false" outlineLevel="0" collapsed="false">
      <c r="A2134" s="223" t="s">
        <v>488</v>
      </c>
      <c r="C2134" s="0"/>
      <c r="D2134" s="0"/>
      <c r="E2134" s="0"/>
    </row>
    <row r="2135" customFormat="false" ht="14.4" hidden="false" customHeight="false" outlineLevel="0" collapsed="false">
      <c r="A2135" s="0"/>
      <c r="C2135" s="0"/>
      <c r="D2135" s="0"/>
      <c r="E2135" s="0"/>
    </row>
    <row r="2136" customFormat="false" ht="14.4" hidden="false" customHeight="false" outlineLevel="0" collapsed="false">
      <c r="A2136" s="223" t="s">
        <v>489</v>
      </c>
      <c r="B2136" s="0" t="s">
        <v>447</v>
      </c>
      <c r="C2136" s="0" t="s">
        <v>448</v>
      </c>
      <c r="D2136" s="221" t="s">
        <v>449</v>
      </c>
      <c r="E2136" s="221" t="s">
        <v>450</v>
      </c>
    </row>
    <row r="2137" customFormat="false" ht="28.8" hidden="false" customHeight="false" outlineLevel="0" collapsed="false">
      <c r="A2137" s="223" t="s">
        <v>490</v>
      </c>
      <c r="B2137" s="0" t="s">
        <v>459</v>
      </c>
      <c r="C2137" s="0" t="n">
        <v>1.179E-005</v>
      </c>
      <c r="D2137" s="221" t="n">
        <v>2849.5</v>
      </c>
      <c r="E2137" s="221" t="n">
        <f aca="false">TRUNC((C2137*D2137),2)</f>
        <v>0.03</v>
      </c>
    </row>
    <row r="2138" customFormat="false" ht="28.8" hidden="false" customHeight="false" outlineLevel="0" collapsed="false">
      <c r="A2138" s="223" t="s">
        <v>491</v>
      </c>
      <c r="B2138" s="0" t="s">
        <v>459</v>
      </c>
      <c r="C2138" s="0" t="n">
        <v>7.062E-005</v>
      </c>
      <c r="D2138" s="221" t="n">
        <v>580</v>
      </c>
      <c r="E2138" s="221" t="n">
        <f aca="false">TRUNC((C2138*D2138),2)</f>
        <v>0.04</v>
      </c>
    </row>
    <row r="2139" customFormat="false" ht="14.4" hidden="false" customHeight="false" outlineLevel="0" collapsed="false">
      <c r="A2139" s="223" t="s">
        <v>453</v>
      </c>
      <c r="B2139" s="0" t="s">
        <v>398</v>
      </c>
      <c r="C2139" s="0" t="s">
        <v>398</v>
      </c>
      <c r="D2139" s="221" t="s">
        <v>398</v>
      </c>
      <c r="E2139" s="221" t="n">
        <f aca="false">SUM(E2137:E2138)</f>
        <v>0.07</v>
      </c>
    </row>
    <row r="2140" customFormat="false" ht="14.4" hidden="false" customHeight="false" outlineLevel="0" collapsed="false">
      <c r="A2140" s="0"/>
      <c r="C2140" s="0"/>
      <c r="D2140" s="0"/>
      <c r="E2140" s="0"/>
    </row>
    <row r="2141" customFormat="false" ht="14.4" hidden="false" customHeight="false" outlineLevel="0" collapsed="false">
      <c r="A2141" s="223" t="s">
        <v>446</v>
      </c>
      <c r="B2141" s="0" t="s">
        <v>447</v>
      </c>
      <c r="C2141" s="0" t="s">
        <v>448</v>
      </c>
      <c r="D2141" s="221" t="s">
        <v>449</v>
      </c>
      <c r="E2141" s="221" t="s">
        <v>450</v>
      </c>
    </row>
    <row r="2142" customFormat="false" ht="14.4" hidden="false" customHeight="false" outlineLevel="0" collapsed="false">
      <c r="A2142" s="223" t="s">
        <v>531</v>
      </c>
      <c r="B2142" s="0" t="s">
        <v>493</v>
      </c>
      <c r="C2142" s="0" t="n">
        <v>0.8818257</v>
      </c>
      <c r="D2142" s="221" t="n">
        <v>13.3</v>
      </c>
      <c r="E2142" s="221" t="n">
        <f aca="false">TRUNC((C2142*D2142),2)</f>
        <v>11.72</v>
      </c>
    </row>
    <row r="2143" customFormat="false" ht="14.4" hidden="false" customHeight="false" outlineLevel="0" collapsed="false">
      <c r="A2143" s="223" t="s">
        <v>494</v>
      </c>
      <c r="B2143" s="0" t="s">
        <v>493</v>
      </c>
      <c r="C2143" s="0" t="n">
        <v>0.1790096</v>
      </c>
      <c r="D2143" s="221" t="n">
        <v>8.14</v>
      </c>
      <c r="E2143" s="221" t="n">
        <f aca="false">TRUNC((C2143*D2143),2)</f>
        <v>1.45</v>
      </c>
    </row>
    <row r="2144" customFormat="false" ht="14.4" hidden="false" customHeight="false" outlineLevel="0" collapsed="false">
      <c r="A2144" s="223" t="s">
        <v>495</v>
      </c>
      <c r="B2144" s="0" t="s">
        <v>493</v>
      </c>
      <c r="C2144" s="0" t="n">
        <v>0.0251675</v>
      </c>
      <c r="D2144" s="221" t="n">
        <v>17.8</v>
      </c>
      <c r="E2144" s="221" t="n">
        <f aca="false">TRUNC((C2144*D2144),2)</f>
        <v>0.44</v>
      </c>
    </row>
    <row r="2145" customFormat="false" ht="14.4" hidden="false" customHeight="false" outlineLevel="0" collapsed="false">
      <c r="A2145" s="223" t="s">
        <v>453</v>
      </c>
      <c r="B2145" s="0" t="s">
        <v>398</v>
      </c>
      <c r="C2145" s="0" t="s">
        <v>398</v>
      </c>
      <c r="D2145" s="221" t="s">
        <v>398</v>
      </c>
      <c r="E2145" s="221" t="n">
        <f aca="false">SUM(E2142:E2144)</f>
        <v>13.61</v>
      </c>
    </row>
    <row r="2146" customFormat="false" ht="14.4" hidden="false" customHeight="false" outlineLevel="0" collapsed="false">
      <c r="A2146" s="0"/>
      <c r="C2146" s="0"/>
      <c r="D2146" s="0"/>
      <c r="E2146" s="0"/>
    </row>
    <row r="2147" customFormat="false" ht="14.4" hidden="false" customHeight="false" outlineLevel="0" collapsed="false">
      <c r="A2147" s="223" t="s">
        <v>454</v>
      </c>
      <c r="B2147" s="0" t="s">
        <v>447</v>
      </c>
      <c r="C2147" s="0" t="s">
        <v>448</v>
      </c>
      <c r="D2147" s="221" t="s">
        <v>449</v>
      </c>
      <c r="E2147" s="221" t="s">
        <v>450</v>
      </c>
    </row>
    <row r="2148" customFormat="false" ht="14.4" hidden="false" customHeight="false" outlineLevel="0" collapsed="false">
      <c r="A2148" s="223" t="s">
        <v>496</v>
      </c>
      <c r="B2148" s="0" t="s">
        <v>497</v>
      </c>
      <c r="C2148" s="0" t="n">
        <v>0.0325</v>
      </c>
      <c r="D2148" s="221" t="n">
        <v>60</v>
      </c>
      <c r="E2148" s="221" t="n">
        <f aca="false">TRUNC((C2148*D2148),2)</f>
        <v>1.95</v>
      </c>
    </row>
    <row r="2149" customFormat="false" ht="14.4" hidden="false" customHeight="false" outlineLevel="0" collapsed="false">
      <c r="A2149" s="223" t="s">
        <v>498</v>
      </c>
      <c r="B2149" s="0" t="s">
        <v>459</v>
      </c>
      <c r="C2149" s="0" t="n">
        <v>0.00836194</v>
      </c>
      <c r="D2149" s="221" t="n">
        <v>9.79</v>
      </c>
      <c r="E2149" s="221" t="n">
        <f aca="false">TRUNC((C2149*D2149),2)</f>
        <v>0.08</v>
      </c>
    </row>
    <row r="2150" customFormat="false" ht="14.4" hidden="false" customHeight="false" outlineLevel="0" collapsed="false">
      <c r="A2150" s="223" t="s">
        <v>455</v>
      </c>
      <c r="B2150" s="0" t="s">
        <v>456</v>
      </c>
      <c r="C2150" s="0" t="n">
        <v>0.00170988</v>
      </c>
      <c r="D2150" s="221" t="n">
        <v>47.76</v>
      </c>
      <c r="E2150" s="221" t="n">
        <f aca="false">TRUNC((C2150*D2150),2)</f>
        <v>0.08</v>
      </c>
    </row>
    <row r="2151" customFormat="false" ht="14.4" hidden="false" customHeight="false" outlineLevel="0" collapsed="false">
      <c r="A2151" s="223" t="s">
        <v>762</v>
      </c>
      <c r="B2151" s="0" t="s">
        <v>501</v>
      </c>
      <c r="C2151" s="0" t="n">
        <v>3.26225</v>
      </c>
      <c r="D2151" s="221" t="n">
        <v>0.6</v>
      </c>
      <c r="E2151" s="221" t="n">
        <f aca="false">TRUNC((C2151*D2151),2)</f>
        <v>1.95</v>
      </c>
    </row>
    <row r="2152" customFormat="false" ht="14.4" hidden="false" customHeight="false" outlineLevel="0" collapsed="false">
      <c r="A2152" s="223" t="s">
        <v>499</v>
      </c>
      <c r="B2152" s="0" t="s">
        <v>459</v>
      </c>
      <c r="C2152" s="0" t="n">
        <v>0.00069318</v>
      </c>
      <c r="D2152" s="221" t="n">
        <v>109.4</v>
      </c>
      <c r="E2152" s="221" t="n">
        <f aca="false">TRUNC((C2152*D2152),2)</f>
        <v>0.07</v>
      </c>
    </row>
    <row r="2153" customFormat="false" ht="14.4" hidden="false" customHeight="false" outlineLevel="0" collapsed="false">
      <c r="A2153" s="223" t="s">
        <v>500</v>
      </c>
      <c r="B2153" s="0" t="s">
        <v>501</v>
      </c>
      <c r="C2153" s="0" t="n">
        <v>6.33846429</v>
      </c>
      <c r="D2153" s="221" t="n">
        <v>0.35</v>
      </c>
      <c r="E2153" s="221" t="n">
        <f aca="false">TRUNC((C2153*D2153),2)</f>
        <v>2.21</v>
      </c>
    </row>
    <row r="2154" customFormat="false" ht="14.4" hidden="false" customHeight="false" outlineLevel="0" collapsed="false">
      <c r="A2154" s="223" t="s">
        <v>502</v>
      </c>
      <c r="B2154" s="0" t="s">
        <v>459</v>
      </c>
      <c r="C2154" s="0" t="n">
        <v>0.00945907</v>
      </c>
      <c r="D2154" s="221" t="n">
        <v>6.04</v>
      </c>
      <c r="E2154" s="221" t="n">
        <f aca="false">TRUNC((C2154*D2154),2)</f>
        <v>0.05</v>
      </c>
    </row>
    <row r="2155" customFormat="false" ht="28.8" hidden="false" customHeight="false" outlineLevel="0" collapsed="false">
      <c r="A2155" s="223" t="s">
        <v>763</v>
      </c>
      <c r="B2155" s="0" t="s">
        <v>501</v>
      </c>
      <c r="C2155" s="0" t="n">
        <v>0.387</v>
      </c>
      <c r="D2155" s="221" t="n">
        <v>5.05</v>
      </c>
      <c r="E2155" s="221" t="n">
        <f aca="false">TRUNC((C2155*D2155),2)</f>
        <v>1.95</v>
      </c>
    </row>
    <row r="2156" customFormat="false" ht="14.4" hidden="false" customHeight="false" outlineLevel="0" collapsed="false">
      <c r="A2156" s="223" t="s">
        <v>457</v>
      </c>
      <c r="B2156" s="0" t="s">
        <v>456</v>
      </c>
      <c r="C2156" s="0" t="n">
        <v>0.01466856</v>
      </c>
      <c r="D2156" s="221" t="n">
        <v>8.95</v>
      </c>
      <c r="E2156" s="221" t="n">
        <f aca="false">TRUNC((C2156*D2156),2)</f>
        <v>0.13</v>
      </c>
    </row>
    <row r="2157" customFormat="false" ht="14.4" hidden="false" customHeight="false" outlineLevel="0" collapsed="false">
      <c r="A2157" s="223" t="s">
        <v>510</v>
      </c>
      <c r="B2157" s="0" t="s">
        <v>511</v>
      </c>
      <c r="C2157" s="0" t="n">
        <v>0.00157649</v>
      </c>
      <c r="D2157" s="221" t="n">
        <v>14.25</v>
      </c>
      <c r="E2157" s="221" t="n">
        <f aca="false">TRUNC((C2157*D2157),2)</f>
        <v>0.02</v>
      </c>
    </row>
    <row r="2158" customFormat="false" ht="14.4" hidden="false" customHeight="false" outlineLevel="0" collapsed="false">
      <c r="A2158" s="223" t="s">
        <v>512</v>
      </c>
      <c r="B2158" s="0" t="s">
        <v>493</v>
      </c>
      <c r="C2158" s="0" t="n">
        <v>1.068</v>
      </c>
      <c r="D2158" s="221" t="n">
        <v>1.87</v>
      </c>
      <c r="E2158" s="221" t="n">
        <f aca="false">TRUNC((C2158*D2158),2)</f>
        <v>1.99</v>
      </c>
    </row>
    <row r="2159" customFormat="false" ht="14.4" hidden="false" customHeight="false" outlineLevel="0" collapsed="false">
      <c r="A2159" s="223" t="s">
        <v>513</v>
      </c>
      <c r="B2159" s="0" t="s">
        <v>493</v>
      </c>
      <c r="C2159" s="0" t="n">
        <v>1.068</v>
      </c>
      <c r="D2159" s="221" t="n">
        <v>0.71</v>
      </c>
      <c r="E2159" s="221" t="n">
        <f aca="false">TRUNC((C2159*D2159),2)</f>
        <v>0.75</v>
      </c>
    </row>
    <row r="2160" customFormat="false" ht="14.4" hidden="false" customHeight="false" outlineLevel="0" collapsed="false">
      <c r="A2160" s="223" t="s">
        <v>514</v>
      </c>
      <c r="B2160" s="0" t="s">
        <v>493</v>
      </c>
      <c r="C2160" s="0" t="n">
        <v>1.068</v>
      </c>
      <c r="D2160" s="221" t="n">
        <v>0.34</v>
      </c>
      <c r="E2160" s="221" t="n">
        <f aca="false">TRUNC((C2160*D2160),2)</f>
        <v>0.36</v>
      </c>
    </row>
    <row r="2161" customFormat="false" ht="14.4" hidden="false" customHeight="false" outlineLevel="0" collapsed="false">
      <c r="A2161" s="223" t="s">
        <v>515</v>
      </c>
      <c r="B2161" s="0" t="s">
        <v>493</v>
      </c>
      <c r="C2161" s="0" t="n">
        <v>1.068</v>
      </c>
      <c r="D2161" s="221" t="n">
        <v>0.05</v>
      </c>
      <c r="E2161" s="221" t="n">
        <f aca="false">TRUNC((C2161*D2161),2)</f>
        <v>0.05</v>
      </c>
    </row>
    <row r="2162" customFormat="false" ht="14.4" hidden="false" customHeight="false" outlineLevel="0" collapsed="false">
      <c r="A2162" s="223" t="s">
        <v>458</v>
      </c>
      <c r="B2162" s="0" t="s">
        <v>459</v>
      </c>
      <c r="C2162" s="0" t="n">
        <v>0.00282625</v>
      </c>
      <c r="D2162" s="221" t="n">
        <v>29.55</v>
      </c>
      <c r="E2162" s="221" t="n">
        <f aca="false">TRUNC((C2162*D2162),2)</f>
        <v>0.08</v>
      </c>
    </row>
    <row r="2163" customFormat="false" ht="14.4" hidden="false" customHeight="false" outlineLevel="0" collapsed="false">
      <c r="A2163" s="223" t="s">
        <v>460</v>
      </c>
      <c r="B2163" s="0" t="s">
        <v>459</v>
      </c>
      <c r="C2163" s="0" t="n">
        <v>0.00132464</v>
      </c>
      <c r="D2163" s="221" t="n">
        <v>169.15</v>
      </c>
      <c r="E2163" s="221" t="n">
        <f aca="false">TRUNC((C2163*D2163),2)</f>
        <v>0.22</v>
      </c>
    </row>
    <row r="2164" customFormat="false" ht="14.4" hidden="false" customHeight="false" outlineLevel="0" collapsed="false">
      <c r="A2164" s="223" t="s">
        <v>461</v>
      </c>
      <c r="B2164" s="0" t="s">
        <v>459</v>
      </c>
      <c r="C2164" s="0" t="n">
        <v>0.11906833</v>
      </c>
      <c r="D2164" s="221" t="n">
        <v>1.11</v>
      </c>
      <c r="E2164" s="221" t="n">
        <f aca="false">TRUNC((C2164*D2164),2)</f>
        <v>0.13</v>
      </c>
    </row>
    <row r="2165" customFormat="false" ht="28.8" hidden="false" customHeight="false" outlineLevel="0" collapsed="false">
      <c r="A2165" s="223" t="s">
        <v>462</v>
      </c>
      <c r="B2165" s="0" t="s">
        <v>459</v>
      </c>
      <c r="C2165" s="0" t="n">
        <v>0.00114811</v>
      </c>
      <c r="D2165" s="221" t="n">
        <v>133.08</v>
      </c>
      <c r="E2165" s="221" t="n">
        <f aca="false">TRUNC((C2165*D2165),2)</f>
        <v>0.15</v>
      </c>
    </row>
    <row r="2166" customFormat="false" ht="28.8" hidden="false" customHeight="false" outlineLevel="0" collapsed="false">
      <c r="A2166" s="223" t="s">
        <v>463</v>
      </c>
      <c r="B2166" s="0" t="s">
        <v>459</v>
      </c>
      <c r="C2166" s="0" t="n">
        <v>0.00076896</v>
      </c>
      <c r="D2166" s="221" t="n">
        <v>116.91</v>
      </c>
      <c r="E2166" s="221" t="n">
        <f aca="false">TRUNC((C2166*D2166),2)</f>
        <v>0.08</v>
      </c>
    </row>
    <row r="2167" customFormat="false" ht="28.8" hidden="false" customHeight="false" outlineLevel="0" collapsed="false">
      <c r="A2167" s="223" t="s">
        <v>516</v>
      </c>
      <c r="B2167" s="0" t="s">
        <v>459</v>
      </c>
      <c r="C2167" s="0" t="n">
        <v>4.599E-005</v>
      </c>
      <c r="D2167" s="221" t="n">
        <v>597.97</v>
      </c>
      <c r="E2167" s="221" t="n">
        <f aca="false">TRUNC((C2167*D2167),2)</f>
        <v>0.02</v>
      </c>
    </row>
    <row r="2168" customFormat="false" ht="14.4" hidden="false" customHeight="false" outlineLevel="0" collapsed="false">
      <c r="A2168" s="223" t="s">
        <v>517</v>
      </c>
      <c r="B2168" s="0" t="s">
        <v>459</v>
      </c>
      <c r="C2168" s="0" t="n">
        <v>0.00028244</v>
      </c>
      <c r="D2168" s="221" t="n">
        <v>135.18</v>
      </c>
      <c r="E2168" s="221" t="n">
        <f aca="false">TRUNC((C2168*D2168),2)</f>
        <v>0.03</v>
      </c>
    </row>
    <row r="2169" customFormat="false" ht="14.4" hidden="false" customHeight="false" outlineLevel="0" collapsed="false">
      <c r="A2169" s="223" t="s">
        <v>518</v>
      </c>
      <c r="B2169" s="0" t="s">
        <v>459</v>
      </c>
      <c r="C2169" s="0" t="n">
        <v>0.00021454</v>
      </c>
      <c r="D2169" s="221" t="n">
        <v>203.68</v>
      </c>
      <c r="E2169" s="221" t="n">
        <f aca="false">TRUNC((C2169*D2169),2)</f>
        <v>0.04</v>
      </c>
    </row>
    <row r="2170" customFormat="false" ht="14.4" hidden="false" customHeight="false" outlineLevel="0" collapsed="false">
      <c r="A2170" s="223" t="s">
        <v>519</v>
      </c>
      <c r="B2170" s="0" t="s">
        <v>459</v>
      </c>
      <c r="C2170" s="0" t="n">
        <v>4.599E-005</v>
      </c>
      <c r="D2170" s="221" t="n">
        <v>576.84</v>
      </c>
      <c r="E2170" s="221" t="n">
        <f aca="false">TRUNC((C2170*D2170),2)</f>
        <v>0.02</v>
      </c>
    </row>
    <row r="2171" customFormat="false" ht="14.4" hidden="false" customHeight="false" outlineLevel="0" collapsed="false">
      <c r="A2171" s="223" t="s">
        <v>520</v>
      </c>
      <c r="B2171" s="0" t="s">
        <v>459</v>
      </c>
      <c r="C2171" s="0" t="n">
        <v>5.653E-005</v>
      </c>
      <c r="D2171" s="221" t="n">
        <v>281.79</v>
      </c>
      <c r="E2171" s="221" t="n">
        <f aca="false">TRUNC((C2171*D2171),2)</f>
        <v>0.01</v>
      </c>
    </row>
    <row r="2172" customFormat="false" ht="14.4" hidden="false" customHeight="false" outlineLevel="0" collapsed="false">
      <c r="A2172" s="223" t="s">
        <v>521</v>
      </c>
      <c r="B2172" s="0" t="s">
        <v>459</v>
      </c>
      <c r="C2172" s="0" t="n">
        <v>0.00284739</v>
      </c>
      <c r="D2172" s="221" t="n">
        <v>7.88</v>
      </c>
      <c r="E2172" s="221" t="n">
        <f aca="false">TRUNC((C2172*D2172),2)</f>
        <v>0.02</v>
      </c>
    </row>
    <row r="2173" customFormat="false" ht="14.4" hidden="false" customHeight="false" outlineLevel="0" collapsed="false">
      <c r="A2173" s="223" t="s">
        <v>522</v>
      </c>
      <c r="B2173" s="0" t="s">
        <v>459</v>
      </c>
      <c r="C2173" s="0" t="n">
        <v>0.00157649</v>
      </c>
      <c r="D2173" s="221" t="n">
        <v>10.71</v>
      </c>
      <c r="E2173" s="221" t="n">
        <f aca="false">TRUNC((C2173*D2173),2)</f>
        <v>0.01</v>
      </c>
    </row>
    <row r="2174" customFormat="false" ht="14.4" hidden="false" customHeight="false" outlineLevel="0" collapsed="false">
      <c r="A2174" s="223" t="s">
        <v>523</v>
      </c>
      <c r="B2174" s="0" t="s">
        <v>459</v>
      </c>
      <c r="C2174" s="0" t="n">
        <v>0.00157649</v>
      </c>
      <c r="D2174" s="221" t="n">
        <v>23.75</v>
      </c>
      <c r="E2174" s="221" t="n">
        <f aca="false">TRUNC((C2174*D2174),2)</f>
        <v>0.03</v>
      </c>
    </row>
    <row r="2175" customFormat="false" ht="14.4" hidden="false" customHeight="false" outlineLevel="0" collapsed="false">
      <c r="A2175" s="223" t="s">
        <v>524</v>
      </c>
      <c r="B2175" s="0" t="s">
        <v>525</v>
      </c>
      <c r="C2175" s="0" t="n">
        <v>0.0371875</v>
      </c>
      <c r="D2175" s="221" t="n">
        <v>0.67</v>
      </c>
      <c r="E2175" s="221" t="n">
        <f aca="false">TRUNC((C2175*D2175),2)</f>
        <v>0.02</v>
      </c>
    </row>
    <row r="2176" customFormat="false" ht="14.4" hidden="false" customHeight="false" outlineLevel="0" collapsed="false">
      <c r="A2176" s="223" t="s">
        <v>453</v>
      </c>
      <c r="B2176" s="0" t="s">
        <v>398</v>
      </c>
      <c r="C2176" s="0" t="s">
        <v>398</v>
      </c>
      <c r="D2176" s="221" t="s">
        <v>398</v>
      </c>
      <c r="E2176" s="221" t="n">
        <f aca="false">SUM(E2148:E2175)</f>
        <v>12.5</v>
      </c>
    </row>
    <row r="2177" customFormat="false" ht="14.4" hidden="false" customHeight="false" outlineLevel="0" collapsed="false">
      <c r="A2177" s="0"/>
      <c r="C2177" s="0"/>
      <c r="D2177" s="0"/>
      <c r="E2177" s="0"/>
    </row>
    <row r="2178" customFormat="false" ht="14.4" hidden="false" customHeight="false" outlineLevel="0" collapsed="false">
      <c r="A2178" s="223" t="s">
        <v>466</v>
      </c>
      <c r="B2178" s="0" t="s">
        <v>398</v>
      </c>
      <c r="C2178" s="0" t="s">
        <v>398</v>
      </c>
      <c r="D2178" s="221" t="s">
        <v>398</v>
      </c>
      <c r="E2178" s="221" t="n">
        <f aca="false">E2139+E2145+E2176</f>
        <v>26.18</v>
      </c>
    </row>
    <row r="2179" customFormat="false" ht="14.4" hidden="false" customHeight="false" outlineLevel="0" collapsed="false">
      <c r="A2179" s="0"/>
      <c r="C2179" s="0"/>
      <c r="D2179" s="0"/>
      <c r="E2179" s="0"/>
    </row>
    <row r="2180" customFormat="false" ht="14.4" hidden="false" customHeight="false" outlineLevel="0" collapsed="false">
      <c r="A2180" s="0"/>
      <c r="C2180" s="0"/>
      <c r="D2180" s="0"/>
      <c r="E2180" s="0"/>
    </row>
    <row r="2181" customFormat="false" ht="14.4" hidden="false" customHeight="false" outlineLevel="0" collapsed="false">
      <c r="A2181" s="0"/>
      <c r="C2181" s="0"/>
      <c r="D2181" s="0"/>
      <c r="E2181" s="0"/>
    </row>
    <row r="2182" customFormat="false" ht="14.4" hidden="false" customHeight="false" outlineLevel="0" collapsed="false">
      <c r="A2182" s="223" t="s">
        <v>764</v>
      </c>
      <c r="B2182" s="224" t="s">
        <v>765</v>
      </c>
      <c r="C2182" s="0" t="s">
        <v>766</v>
      </c>
      <c r="D2182" s="0"/>
      <c r="E2182" s="0"/>
    </row>
    <row r="2183" customFormat="false" ht="28.8" hidden="false" customHeight="false" outlineLevel="0" collapsed="false">
      <c r="A2183" s="223" t="s">
        <v>767</v>
      </c>
      <c r="C2183" s="0"/>
      <c r="D2183" s="0"/>
      <c r="E2183" s="0"/>
    </row>
    <row r="2184" customFormat="false" ht="14.4" hidden="false" customHeight="false" outlineLevel="0" collapsed="false">
      <c r="A2184" s="223" t="s">
        <v>488</v>
      </c>
      <c r="C2184" s="0"/>
      <c r="D2184" s="0"/>
      <c r="E2184" s="0"/>
    </row>
    <row r="2185" customFormat="false" ht="14.4" hidden="false" customHeight="false" outlineLevel="0" collapsed="false">
      <c r="A2185" s="0"/>
      <c r="C2185" s="0"/>
      <c r="D2185" s="0"/>
      <c r="E2185" s="0"/>
    </row>
    <row r="2186" customFormat="false" ht="14.4" hidden="false" customHeight="false" outlineLevel="0" collapsed="false">
      <c r="A2186" s="223" t="s">
        <v>489</v>
      </c>
      <c r="B2186" s="0" t="s">
        <v>447</v>
      </c>
      <c r="C2186" s="0" t="s">
        <v>448</v>
      </c>
      <c r="D2186" s="221" t="s">
        <v>449</v>
      </c>
      <c r="E2186" s="221" t="s">
        <v>450</v>
      </c>
    </row>
    <row r="2187" customFormat="false" ht="28.8" hidden="false" customHeight="false" outlineLevel="0" collapsed="false">
      <c r="A2187" s="223" t="s">
        <v>491</v>
      </c>
      <c r="B2187" s="0" t="s">
        <v>459</v>
      </c>
      <c r="C2187" s="0" t="n">
        <v>5.362E-005</v>
      </c>
      <c r="D2187" s="221" t="n">
        <v>580</v>
      </c>
      <c r="E2187" s="221" t="n">
        <f aca="false">TRUNC((C2187*D2187),2)</f>
        <v>0.03</v>
      </c>
    </row>
    <row r="2188" customFormat="false" ht="14.4" hidden="false" customHeight="false" outlineLevel="0" collapsed="false">
      <c r="A2188" s="223" t="s">
        <v>453</v>
      </c>
      <c r="B2188" s="0" t="s">
        <v>398</v>
      </c>
      <c r="C2188" s="0" t="s">
        <v>398</v>
      </c>
      <c r="D2188" s="221" t="s">
        <v>398</v>
      </c>
      <c r="E2188" s="221" t="n">
        <f aca="false">SUM(E2187:E2187)</f>
        <v>0.03</v>
      </c>
    </row>
    <row r="2189" customFormat="false" ht="14.4" hidden="false" customHeight="false" outlineLevel="0" collapsed="false">
      <c r="A2189" s="0"/>
      <c r="C2189" s="0"/>
      <c r="D2189" s="0"/>
      <c r="E2189" s="0"/>
    </row>
    <row r="2190" customFormat="false" ht="14.4" hidden="false" customHeight="false" outlineLevel="0" collapsed="false">
      <c r="A2190" s="223" t="s">
        <v>446</v>
      </c>
      <c r="B2190" s="0" t="s">
        <v>447</v>
      </c>
      <c r="C2190" s="0" t="s">
        <v>448</v>
      </c>
      <c r="D2190" s="221" t="s">
        <v>449</v>
      </c>
      <c r="E2190" s="221" t="s">
        <v>450</v>
      </c>
    </row>
    <row r="2191" customFormat="false" ht="14.4" hidden="false" customHeight="false" outlineLevel="0" collapsed="false">
      <c r="A2191" s="223" t="s">
        <v>531</v>
      </c>
      <c r="B2191" s="0" t="s">
        <v>493</v>
      </c>
      <c r="C2191" s="0" t="n">
        <v>0.4261649</v>
      </c>
      <c r="D2191" s="221" t="n">
        <v>13.3</v>
      </c>
      <c r="E2191" s="221" t="n">
        <f aca="false">TRUNC((C2191*D2191),2)</f>
        <v>5.66</v>
      </c>
    </row>
    <row r="2192" customFormat="false" ht="14.4" hidden="false" customHeight="false" outlineLevel="0" collapsed="false">
      <c r="A2192" s="223" t="s">
        <v>494</v>
      </c>
      <c r="B2192" s="0" t="s">
        <v>493</v>
      </c>
      <c r="C2192" s="0" t="n">
        <v>0.3793783</v>
      </c>
      <c r="D2192" s="221" t="n">
        <v>8.14</v>
      </c>
      <c r="E2192" s="221" t="n">
        <f aca="false">TRUNC((C2192*D2192),2)</f>
        <v>3.08</v>
      </c>
    </row>
    <row r="2193" customFormat="false" ht="14.4" hidden="false" customHeight="false" outlineLevel="0" collapsed="false">
      <c r="A2193" s="223" t="s">
        <v>453</v>
      </c>
      <c r="B2193" s="0" t="s">
        <v>398</v>
      </c>
      <c r="C2193" s="0" t="s">
        <v>398</v>
      </c>
      <c r="D2193" s="221" t="s">
        <v>398</v>
      </c>
      <c r="E2193" s="221" t="n">
        <f aca="false">SUM(E2191:E2192)</f>
        <v>8.74</v>
      </c>
    </row>
    <row r="2194" customFormat="false" ht="14.4" hidden="false" customHeight="false" outlineLevel="0" collapsed="false">
      <c r="A2194" s="0"/>
      <c r="C2194" s="0"/>
      <c r="D2194" s="0"/>
      <c r="E2194" s="0"/>
    </row>
    <row r="2195" customFormat="false" ht="14.4" hidden="false" customHeight="false" outlineLevel="0" collapsed="false">
      <c r="A2195" s="223" t="s">
        <v>454</v>
      </c>
      <c r="B2195" s="0" t="s">
        <v>447</v>
      </c>
      <c r="C2195" s="0" t="s">
        <v>448</v>
      </c>
      <c r="D2195" s="221" t="s">
        <v>449</v>
      </c>
      <c r="E2195" s="221" t="s">
        <v>450</v>
      </c>
    </row>
    <row r="2196" customFormat="false" ht="14.4" hidden="false" customHeight="false" outlineLevel="0" collapsed="false">
      <c r="A2196" s="223" t="s">
        <v>496</v>
      </c>
      <c r="B2196" s="0" t="s">
        <v>497</v>
      </c>
      <c r="C2196" s="0" t="n">
        <v>0.03525</v>
      </c>
      <c r="D2196" s="221" t="n">
        <v>60</v>
      </c>
      <c r="E2196" s="221" t="n">
        <f aca="false">TRUNC((C2196*D2196),2)</f>
        <v>2.11</v>
      </c>
    </row>
    <row r="2197" customFormat="false" ht="14.4" hidden="false" customHeight="false" outlineLevel="0" collapsed="false">
      <c r="A2197" s="223" t="s">
        <v>498</v>
      </c>
      <c r="B2197" s="0" t="s">
        <v>459</v>
      </c>
      <c r="C2197" s="0" t="n">
        <v>0.00634962</v>
      </c>
      <c r="D2197" s="221" t="n">
        <v>9.79</v>
      </c>
      <c r="E2197" s="221" t="n">
        <f aca="false">TRUNC((C2197*D2197),2)</f>
        <v>0.06</v>
      </c>
    </row>
    <row r="2198" customFormat="false" ht="14.4" hidden="false" customHeight="false" outlineLevel="0" collapsed="false">
      <c r="A2198" s="223" t="s">
        <v>455</v>
      </c>
      <c r="B2198" s="0" t="s">
        <v>456</v>
      </c>
      <c r="C2198" s="0" t="n">
        <v>0.001268</v>
      </c>
      <c r="D2198" s="221" t="n">
        <v>47.76</v>
      </c>
      <c r="E2198" s="221" t="n">
        <f aca="false">TRUNC((C2198*D2198),2)</f>
        <v>0.06</v>
      </c>
    </row>
    <row r="2199" customFormat="false" ht="14.4" hidden="false" customHeight="false" outlineLevel="0" collapsed="false">
      <c r="A2199" s="223" t="s">
        <v>499</v>
      </c>
      <c r="B2199" s="0" t="s">
        <v>459</v>
      </c>
      <c r="C2199" s="0" t="n">
        <v>0.00052636</v>
      </c>
      <c r="D2199" s="221" t="n">
        <v>109.4</v>
      </c>
      <c r="E2199" s="221" t="n">
        <f aca="false">TRUNC((C2199*D2199),2)</f>
        <v>0.05</v>
      </c>
    </row>
    <row r="2200" customFormat="false" ht="14.4" hidden="false" customHeight="false" outlineLevel="0" collapsed="false">
      <c r="A2200" s="223" t="s">
        <v>500</v>
      </c>
      <c r="B2200" s="0" t="s">
        <v>501</v>
      </c>
      <c r="C2200" s="0" t="n">
        <v>13.61021429</v>
      </c>
      <c r="D2200" s="221" t="n">
        <v>0.35</v>
      </c>
      <c r="E2200" s="221" t="n">
        <f aca="false">TRUNC((C2200*D2200),2)</f>
        <v>4.76</v>
      </c>
    </row>
    <row r="2201" customFormat="false" ht="14.4" hidden="false" customHeight="false" outlineLevel="0" collapsed="false">
      <c r="A2201" s="223" t="s">
        <v>502</v>
      </c>
      <c r="B2201" s="0" t="s">
        <v>459</v>
      </c>
      <c r="C2201" s="0" t="n">
        <v>0.00718272</v>
      </c>
      <c r="D2201" s="221" t="n">
        <v>6.04</v>
      </c>
      <c r="E2201" s="221" t="n">
        <f aca="false">TRUNC((C2201*D2201),2)</f>
        <v>0.04</v>
      </c>
    </row>
    <row r="2202" customFormat="false" ht="14.4" hidden="false" customHeight="false" outlineLevel="0" collapsed="false">
      <c r="A2202" s="223" t="s">
        <v>457</v>
      </c>
      <c r="B2202" s="0" t="s">
        <v>456</v>
      </c>
      <c r="C2202" s="0" t="n">
        <v>0.0108778</v>
      </c>
      <c r="D2202" s="221" t="n">
        <v>8.95</v>
      </c>
      <c r="E2202" s="221" t="n">
        <f aca="false">TRUNC((C2202*D2202),2)</f>
        <v>0.09</v>
      </c>
    </row>
    <row r="2203" customFormat="false" ht="14.4" hidden="false" customHeight="false" outlineLevel="0" collapsed="false">
      <c r="A2203" s="223" t="s">
        <v>510</v>
      </c>
      <c r="B2203" s="0" t="s">
        <v>511</v>
      </c>
      <c r="C2203" s="0" t="n">
        <v>0.00119711</v>
      </c>
      <c r="D2203" s="221" t="n">
        <v>14.25</v>
      </c>
      <c r="E2203" s="221" t="n">
        <f aca="false">TRUNC((C2203*D2203),2)</f>
        <v>0.01</v>
      </c>
    </row>
    <row r="2204" customFormat="false" ht="14.4" hidden="false" customHeight="false" outlineLevel="0" collapsed="false">
      <c r="A2204" s="223" t="s">
        <v>512</v>
      </c>
      <c r="B2204" s="0" t="s">
        <v>493</v>
      </c>
      <c r="C2204" s="0" t="n">
        <v>0.792</v>
      </c>
      <c r="D2204" s="221" t="n">
        <v>1.87</v>
      </c>
      <c r="E2204" s="221" t="n">
        <f aca="false">TRUNC((C2204*D2204),2)</f>
        <v>1.48</v>
      </c>
    </row>
    <row r="2205" customFormat="false" ht="14.4" hidden="false" customHeight="false" outlineLevel="0" collapsed="false">
      <c r="A2205" s="223" t="s">
        <v>513</v>
      </c>
      <c r="B2205" s="0" t="s">
        <v>493</v>
      </c>
      <c r="C2205" s="0" t="n">
        <v>0.792</v>
      </c>
      <c r="D2205" s="221" t="n">
        <v>0.71</v>
      </c>
      <c r="E2205" s="221" t="n">
        <f aca="false">TRUNC((C2205*D2205),2)</f>
        <v>0.56</v>
      </c>
    </row>
    <row r="2206" customFormat="false" ht="14.4" hidden="false" customHeight="false" outlineLevel="0" collapsed="false">
      <c r="A2206" s="223" t="s">
        <v>514</v>
      </c>
      <c r="B2206" s="0" t="s">
        <v>493</v>
      </c>
      <c r="C2206" s="0" t="n">
        <v>0.792</v>
      </c>
      <c r="D2206" s="221" t="n">
        <v>0.34</v>
      </c>
      <c r="E2206" s="221" t="n">
        <f aca="false">TRUNC((C2206*D2206),2)</f>
        <v>0.26</v>
      </c>
    </row>
    <row r="2207" customFormat="false" ht="14.4" hidden="false" customHeight="false" outlineLevel="0" collapsed="false">
      <c r="A2207" s="223" t="s">
        <v>515</v>
      </c>
      <c r="B2207" s="0" t="s">
        <v>493</v>
      </c>
      <c r="C2207" s="0" t="n">
        <v>0.792</v>
      </c>
      <c r="D2207" s="221" t="n">
        <v>0.05</v>
      </c>
      <c r="E2207" s="221" t="n">
        <f aca="false">TRUNC((C2207*D2207),2)</f>
        <v>0.03</v>
      </c>
    </row>
    <row r="2208" customFormat="false" ht="14.4" hidden="false" customHeight="false" outlineLevel="0" collapsed="false">
      <c r="A2208" s="223" t="s">
        <v>458</v>
      </c>
      <c r="B2208" s="0" t="s">
        <v>459</v>
      </c>
      <c r="C2208" s="0" t="n">
        <v>0.00209587</v>
      </c>
      <c r="D2208" s="221" t="n">
        <v>29.55</v>
      </c>
      <c r="E2208" s="221" t="n">
        <f aca="false">TRUNC((C2208*D2208),2)</f>
        <v>0.06</v>
      </c>
    </row>
    <row r="2209" customFormat="false" ht="14.4" hidden="false" customHeight="false" outlineLevel="0" collapsed="false">
      <c r="A2209" s="223" t="s">
        <v>460</v>
      </c>
      <c r="B2209" s="0" t="s">
        <v>459</v>
      </c>
      <c r="C2209" s="0" t="n">
        <v>0.00098233</v>
      </c>
      <c r="D2209" s="221" t="n">
        <v>169.15</v>
      </c>
      <c r="E2209" s="221" t="n">
        <f aca="false">TRUNC((C2209*D2209),2)</f>
        <v>0.16</v>
      </c>
    </row>
    <row r="2210" customFormat="false" ht="14.4" hidden="false" customHeight="false" outlineLevel="0" collapsed="false">
      <c r="A2210" s="223" t="s">
        <v>461</v>
      </c>
      <c r="B2210" s="0" t="s">
        <v>459</v>
      </c>
      <c r="C2210" s="0" t="n">
        <v>0.08829786</v>
      </c>
      <c r="D2210" s="221" t="n">
        <v>1.11</v>
      </c>
      <c r="E2210" s="221" t="n">
        <f aca="false">TRUNC((C2210*D2210),2)</f>
        <v>0.09</v>
      </c>
    </row>
    <row r="2211" customFormat="false" ht="28.8" hidden="false" customHeight="false" outlineLevel="0" collapsed="false">
      <c r="A2211" s="223" t="s">
        <v>462</v>
      </c>
      <c r="B2211" s="0" t="s">
        <v>459</v>
      </c>
      <c r="C2211" s="0" t="n">
        <v>0.00085141</v>
      </c>
      <c r="D2211" s="221" t="n">
        <v>133.08</v>
      </c>
      <c r="E2211" s="221" t="n">
        <f aca="false">TRUNC((C2211*D2211),2)</f>
        <v>0.11</v>
      </c>
    </row>
    <row r="2212" customFormat="false" ht="28.8" hidden="false" customHeight="false" outlineLevel="0" collapsed="false">
      <c r="A2212" s="223" t="s">
        <v>463</v>
      </c>
      <c r="B2212" s="0" t="s">
        <v>459</v>
      </c>
      <c r="C2212" s="0" t="n">
        <v>0.00057024</v>
      </c>
      <c r="D2212" s="221" t="n">
        <v>116.91</v>
      </c>
      <c r="E2212" s="221" t="n">
        <f aca="false">TRUNC((C2212*D2212),2)</f>
        <v>0.06</v>
      </c>
    </row>
    <row r="2213" customFormat="false" ht="28.8" hidden="false" customHeight="false" outlineLevel="0" collapsed="false">
      <c r="A2213" s="223" t="s">
        <v>516</v>
      </c>
      <c r="B2213" s="0" t="s">
        <v>459</v>
      </c>
      <c r="C2213" s="0" t="n">
        <v>3.493E-005</v>
      </c>
      <c r="D2213" s="221" t="n">
        <v>597.97</v>
      </c>
      <c r="E2213" s="221" t="n">
        <f aca="false">TRUNC((C2213*D2213),2)</f>
        <v>0.02</v>
      </c>
    </row>
    <row r="2214" customFormat="false" ht="14.4" hidden="false" customHeight="false" outlineLevel="0" collapsed="false">
      <c r="A2214" s="223" t="s">
        <v>517</v>
      </c>
      <c r="B2214" s="0" t="s">
        <v>459</v>
      </c>
      <c r="C2214" s="0" t="n">
        <v>0.00021448</v>
      </c>
      <c r="D2214" s="221" t="n">
        <v>135.18</v>
      </c>
      <c r="E2214" s="221" t="n">
        <f aca="false">TRUNC((C2214*D2214),2)</f>
        <v>0.02</v>
      </c>
    </row>
    <row r="2215" customFormat="false" ht="14.4" hidden="false" customHeight="false" outlineLevel="0" collapsed="false">
      <c r="A2215" s="223" t="s">
        <v>518</v>
      </c>
      <c r="B2215" s="0" t="s">
        <v>459</v>
      </c>
      <c r="C2215" s="0" t="n">
        <v>0.00016291</v>
      </c>
      <c r="D2215" s="221" t="n">
        <v>203.68</v>
      </c>
      <c r="E2215" s="221" t="n">
        <f aca="false">TRUNC((C2215*D2215),2)</f>
        <v>0.03</v>
      </c>
    </row>
    <row r="2216" customFormat="false" ht="14.4" hidden="false" customHeight="false" outlineLevel="0" collapsed="false">
      <c r="A2216" s="223" t="s">
        <v>519</v>
      </c>
      <c r="B2216" s="0" t="s">
        <v>459</v>
      </c>
      <c r="C2216" s="0" t="n">
        <v>3.493E-005</v>
      </c>
      <c r="D2216" s="221" t="n">
        <v>576.84</v>
      </c>
      <c r="E2216" s="221" t="n">
        <f aca="false">TRUNC((C2216*D2216),2)</f>
        <v>0.02</v>
      </c>
    </row>
    <row r="2217" customFormat="false" ht="14.4" hidden="false" customHeight="false" outlineLevel="0" collapsed="false">
      <c r="A2217" s="223" t="s">
        <v>520</v>
      </c>
      <c r="B2217" s="0" t="s">
        <v>459</v>
      </c>
      <c r="C2217" s="0" t="n">
        <v>4.293E-005</v>
      </c>
      <c r="D2217" s="221" t="n">
        <v>281.79</v>
      </c>
      <c r="E2217" s="221" t="n">
        <f aca="false">TRUNC((C2217*D2217),2)</f>
        <v>0.01</v>
      </c>
    </row>
    <row r="2218" customFormat="false" ht="14.4" hidden="false" customHeight="false" outlineLevel="0" collapsed="false">
      <c r="A2218" s="223" t="s">
        <v>521</v>
      </c>
      <c r="B2218" s="0" t="s">
        <v>459</v>
      </c>
      <c r="C2218" s="0" t="n">
        <v>0.00216216</v>
      </c>
      <c r="D2218" s="221" t="n">
        <v>7.88</v>
      </c>
      <c r="E2218" s="221" t="n">
        <f aca="false">TRUNC((C2218*D2218),2)</f>
        <v>0.01</v>
      </c>
    </row>
    <row r="2219" customFormat="false" ht="14.4" hidden="false" customHeight="false" outlineLevel="0" collapsed="false">
      <c r="A2219" s="223" t="s">
        <v>522</v>
      </c>
      <c r="B2219" s="0" t="s">
        <v>459</v>
      </c>
      <c r="C2219" s="0" t="n">
        <v>0.00119711</v>
      </c>
      <c r="D2219" s="221" t="n">
        <v>10.71</v>
      </c>
      <c r="E2219" s="221" t="n">
        <f aca="false">TRUNC((C2219*D2219),2)</f>
        <v>0.01</v>
      </c>
    </row>
    <row r="2220" customFormat="false" ht="14.4" hidden="false" customHeight="false" outlineLevel="0" collapsed="false">
      <c r="A2220" s="223" t="s">
        <v>523</v>
      </c>
      <c r="B2220" s="0" t="s">
        <v>459</v>
      </c>
      <c r="C2220" s="0" t="n">
        <v>0.00119711</v>
      </c>
      <c r="D2220" s="221" t="n">
        <v>23.75</v>
      </c>
      <c r="E2220" s="221" t="n">
        <f aca="false">TRUNC((C2220*D2220),2)</f>
        <v>0.02</v>
      </c>
    </row>
    <row r="2221" customFormat="false" ht="14.4" hidden="false" customHeight="false" outlineLevel="0" collapsed="false">
      <c r="A2221" s="223" t="s">
        <v>768</v>
      </c>
      <c r="B2221" s="0" t="s">
        <v>508</v>
      </c>
      <c r="C2221" s="0" t="n">
        <v>1.04</v>
      </c>
      <c r="D2221" s="221" t="n">
        <v>1.12</v>
      </c>
      <c r="E2221" s="221" t="n">
        <f aca="false">TRUNC((C2221*D2221),2)</f>
        <v>1.16</v>
      </c>
    </row>
    <row r="2222" customFormat="false" ht="14.4" hidden="false" customHeight="false" outlineLevel="0" collapsed="false">
      <c r="A2222" s="223" t="s">
        <v>453</v>
      </c>
      <c r="B2222" s="0" t="s">
        <v>398</v>
      </c>
      <c r="C2222" s="0" t="s">
        <v>398</v>
      </c>
      <c r="D2222" s="221" t="s">
        <v>398</v>
      </c>
      <c r="E2222" s="221" t="n">
        <f aca="false">SUM(E2196:E2221)</f>
        <v>11.29</v>
      </c>
    </row>
    <row r="2223" customFormat="false" ht="14.4" hidden="false" customHeight="false" outlineLevel="0" collapsed="false">
      <c r="A2223" s="0"/>
      <c r="C2223" s="0"/>
      <c r="D2223" s="0"/>
      <c r="E2223" s="0"/>
    </row>
    <row r="2224" customFormat="false" ht="14.4" hidden="false" customHeight="false" outlineLevel="0" collapsed="false">
      <c r="A2224" s="223" t="s">
        <v>466</v>
      </c>
      <c r="B2224" s="0" t="s">
        <v>398</v>
      </c>
      <c r="C2224" s="0" t="s">
        <v>398</v>
      </c>
      <c r="D2224" s="221" t="s">
        <v>398</v>
      </c>
      <c r="E2224" s="221" t="n">
        <f aca="false">E2188+E2193+E2222</f>
        <v>20.06</v>
      </c>
    </row>
    <row r="2225" customFormat="false" ht="14.4" hidden="false" customHeight="false" outlineLevel="0" collapsed="false">
      <c r="A2225" s="0"/>
      <c r="C2225" s="0"/>
      <c r="D2225" s="0"/>
      <c r="E2225" s="0"/>
    </row>
    <row r="2226" customFormat="false" ht="14.4" hidden="false" customHeight="false" outlineLevel="0" collapsed="false">
      <c r="A2226" s="0"/>
      <c r="C2226" s="0"/>
      <c r="D2226" s="0"/>
      <c r="E2226" s="0"/>
    </row>
    <row r="2227" customFormat="false" ht="14.4" hidden="false" customHeight="false" outlineLevel="0" collapsed="false">
      <c r="A2227" s="0"/>
      <c r="C2227" s="0"/>
      <c r="D2227" s="0"/>
      <c r="E2227" s="0"/>
    </row>
    <row r="2228" customFormat="false" ht="14.4" hidden="false" customHeight="false" outlineLevel="0" collapsed="false">
      <c r="A2228" s="223" t="s">
        <v>474</v>
      </c>
      <c r="B2228" s="224" t="s">
        <v>769</v>
      </c>
      <c r="C2228" s="0" t="s">
        <v>770</v>
      </c>
      <c r="D2228" s="0"/>
      <c r="E2228" s="0"/>
    </row>
    <row r="2229" customFormat="false" ht="14.4" hidden="false" customHeight="false" outlineLevel="0" collapsed="false">
      <c r="A2229" s="223" t="s">
        <v>771</v>
      </c>
      <c r="C2229" s="0"/>
      <c r="D2229" s="0"/>
      <c r="E2229" s="0"/>
    </row>
    <row r="2230" customFormat="false" ht="14.4" hidden="false" customHeight="false" outlineLevel="0" collapsed="false">
      <c r="A2230" s="223" t="s">
        <v>488</v>
      </c>
      <c r="C2230" s="0"/>
      <c r="D2230" s="0"/>
      <c r="E2230" s="0"/>
    </row>
    <row r="2231" customFormat="false" ht="14.4" hidden="false" customHeight="false" outlineLevel="0" collapsed="false">
      <c r="A2231" s="0"/>
      <c r="C2231" s="0"/>
      <c r="D2231" s="0"/>
      <c r="E2231" s="0"/>
    </row>
    <row r="2232" customFormat="false" ht="14.4" hidden="false" customHeight="false" outlineLevel="0" collapsed="false">
      <c r="A2232" s="223" t="s">
        <v>489</v>
      </c>
      <c r="B2232" s="0" t="s">
        <v>447</v>
      </c>
      <c r="C2232" s="0" t="s">
        <v>448</v>
      </c>
      <c r="D2232" s="221" t="s">
        <v>449</v>
      </c>
      <c r="E2232" s="221" t="s">
        <v>450</v>
      </c>
    </row>
    <row r="2233" customFormat="false" ht="28.8" hidden="false" customHeight="false" outlineLevel="0" collapsed="false">
      <c r="A2233" s="223" t="s">
        <v>491</v>
      </c>
      <c r="B2233" s="0" t="s">
        <v>459</v>
      </c>
      <c r="C2233" s="0" t="n">
        <v>8.125E-005</v>
      </c>
      <c r="D2233" s="221" t="n">
        <v>580</v>
      </c>
      <c r="E2233" s="221" t="n">
        <f aca="false">TRUNC((C2233*D2233),2)</f>
        <v>0.04</v>
      </c>
    </row>
    <row r="2234" customFormat="false" ht="14.4" hidden="false" customHeight="false" outlineLevel="0" collapsed="false">
      <c r="A2234" s="223" t="s">
        <v>453</v>
      </c>
      <c r="B2234" s="0" t="s">
        <v>398</v>
      </c>
      <c r="C2234" s="0" t="s">
        <v>398</v>
      </c>
      <c r="D2234" s="221" t="s">
        <v>398</v>
      </c>
      <c r="E2234" s="221" t="n">
        <f aca="false">SUM(E2233:E2233)</f>
        <v>0.04</v>
      </c>
    </row>
    <row r="2235" customFormat="false" ht="14.4" hidden="false" customHeight="false" outlineLevel="0" collapsed="false">
      <c r="A2235" s="0"/>
      <c r="C2235" s="0"/>
      <c r="D2235" s="0"/>
      <c r="E2235" s="0"/>
    </row>
    <row r="2236" customFormat="false" ht="14.4" hidden="false" customHeight="false" outlineLevel="0" collapsed="false">
      <c r="A2236" s="223" t="s">
        <v>446</v>
      </c>
      <c r="B2236" s="0" t="s">
        <v>447</v>
      </c>
      <c r="C2236" s="0" t="s">
        <v>448</v>
      </c>
      <c r="D2236" s="221" t="s">
        <v>449</v>
      </c>
      <c r="E2236" s="221" t="s">
        <v>450</v>
      </c>
    </row>
    <row r="2237" customFormat="false" ht="14.4" hidden="false" customHeight="false" outlineLevel="0" collapsed="false">
      <c r="A2237" s="223" t="s">
        <v>689</v>
      </c>
      <c r="B2237" s="0" t="s">
        <v>493</v>
      </c>
      <c r="C2237" s="0" t="n">
        <v>0.454185</v>
      </c>
      <c r="D2237" s="221" t="n">
        <v>10.56</v>
      </c>
      <c r="E2237" s="221" t="n">
        <f aca="false">TRUNC((C2237*D2237),2)</f>
        <v>4.79</v>
      </c>
    </row>
    <row r="2238" customFormat="false" ht="14.4" hidden="false" customHeight="false" outlineLevel="0" collapsed="false">
      <c r="A2238" s="223" t="s">
        <v>690</v>
      </c>
      <c r="B2238" s="0" t="s">
        <v>493</v>
      </c>
      <c r="C2238" s="0" t="n">
        <v>0.457695</v>
      </c>
      <c r="D2238" s="221" t="n">
        <v>14.35</v>
      </c>
      <c r="E2238" s="221" t="n">
        <f aca="false">TRUNC((C2238*D2238),2)</f>
        <v>6.56</v>
      </c>
    </row>
    <row r="2239" customFormat="false" ht="14.4" hidden="false" customHeight="false" outlineLevel="0" collapsed="false">
      <c r="A2239" s="223" t="s">
        <v>494</v>
      </c>
      <c r="B2239" s="0" t="s">
        <v>493</v>
      </c>
      <c r="C2239" s="0" t="n">
        <v>0.30513</v>
      </c>
      <c r="D2239" s="221" t="n">
        <v>8.14</v>
      </c>
      <c r="E2239" s="221" t="n">
        <f aca="false">TRUNC((C2239*D2239),2)</f>
        <v>2.48</v>
      </c>
    </row>
    <row r="2240" customFormat="false" ht="14.4" hidden="false" customHeight="false" outlineLevel="0" collapsed="false">
      <c r="A2240" s="223" t="s">
        <v>453</v>
      </c>
      <c r="B2240" s="0" t="s">
        <v>398</v>
      </c>
      <c r="C2240" s="0" t="s">
        <v>398</v>
      </c>
      <c r="D2240" s="221" t="s">
        <v>398</v>
      </c>
      <c r="E2240" s="221" t="n">
        <f aca="false">SUM(E2237:E2239)</f>
        <v>13.83</v>
      </c>
    </row>
    <row r="2241" customFormat="false" ht="14.4" hidden="false" customHeight="false" outlineLevel="0" collapsed="false">
      <c r="A2241" s="0"/>
      <c r="C2241" s="0"/>
      <c r="D2241" s="0"/>
      <c r="E2241" s="0"/>
    </row>
    <row r="2242" customFormat="false" ht="14.4" hidden="false" customHeight="false" outlineLevel="0" collapsed="false">
      <c r="A2242" s="223" t="s">
        <v>454</v>
      </c>
      <c r="B2242" s="0" t="s">
        <v>447</v>
      </c>
      <c r="C2242" s="0" t="s">
        <v>448</v>
      </c>
      <c r="D2242" s="221" t="s">
        <v>449</v>
      </c>
      <c r="E2242" s="221" t="s">
        <v>450</v>
      </c>
    </row>
    <row r="2243" customFormat="false" ht="14.4" hidden="false" customHeight="false" outlineLevel="0" collapsed="false">
      <c r="A2243" s="223" t="s">
        <v>498</v>
      </c>
      <c r="B2243" s="0" t="s">
        <v>459</v>
      </c>
      <c r="C2243" s="0" t="n">
        <v>0.00962064</v>
      </c>
      <c r="D2243" s="221" t="n">
        <v>9.79</v>
      </c>
      <c r="E2243" s="221" t="n">
        <f aca="false">TRUNC((C2243*D2243),2)</f>
        <v>0.09</v>
      </c>
    </row>
    <row r="2244" customFormat="false" ht="14.4" hidden="false" customHeight="false" outlineLevel="0" collapsed="false">
      <c r="A2244" s="223" t="s">
        <v>455</v>
      </c>
      <c r="B2244" s="0" t="s">
        <v>456</v>
      </c>
      <c r="C2244" s="0" t="n">
        <v>0.0019212</v>
      </c>
      <c r="D2244" s="221" t="n">
        <v>47.76</v>
      </c>
      <c r="E2244" s="221" t="n">
        <f aca="false">TRUNC((C2244*D2244),2)</f>
        <v>0.09</v>
      </c>
    </row>
    <row r="2245" customFormat="false" ht="14.4" hidden="false" customHeight="false" outlineLevel="0" collapsed="false">
      <c r="A2245" s="223" t="s">
        <v>499</v>
      </c>
      <c r="B2245" s="0" t="s">
        <v>459</v>
      </c>
      <c r="C2245" s="0" t="n">
        <v>0.00079752</v>
      </c>
      <c r="D2245" s="221" t="n">
        <v>109.4</v>
      </c>
      <c r="E2245" s="221" t="n">
        <f aca="false">TRUNC((C2245*D2245),2)</f>
        <v>0.08</v>
      </c>
    </row>
    <row r="2246" customFormat="false" ht="14.4" hidden="false" customHeight="false" outlineLevel="0" collapsed="false">
      <c r="A2246" s="223" t="s">
        <v>502</v>
      </c>
      <c r="B2246" s="0" t="s">
        <v>459</v>
      </c>
      <c r="C2246" s="0" t="n">
        <v>0.01088293</v>
      </c>
      <c r="D2246" s="221" t="n">
        <v>6.04</v>
      </c>
      <c r="E2246" s="221" t="n">
        <f aca="false">TRUNC((C2246*D2246),2)</f>
        <v>0.06</v>
      </c>
    </row>
    <row r="2247" customFormat="false" ht="14.4" hidden="false" customHeight="false" outlineLevel="0" collapsed="false">
      <c r="A2247" s="223" t="s">
        <v>457</v>
      </c>
      <c r="B2247" s="0" t="s">
        <v>456</v>
      </c>
      <c r="C2247" s="0" t="n">
        <v>0.01648152</v>
      </c>
      <c r="D2247" s="221" t="n">
        <v>8.95</v>
      </c>
      <c r="E2247" s="221" t="n">
        <f aca="false">TRUNC((C2247*D2247),2)</f>
        <v>0.14</v>
      </c>
    </row>
    <row r="2248" customFormat="false" ht="28.8" hidden="false" customHeight="false" outlineLevel="0" collapsed="false">
      <c r="A2248" s="223" t="s">
        <v>772</v>
      </c>
      <c r="B2248" s="0" t="s">
        <v>508</v>
      </c>
      <c r="C2248" s="0" t="n">
        <v>1.15</v>
      </c>
      <c r="D2248" s="221" t="n">
        <v>35.51</v>
      </c>
      <c r="E2248" s="221" t="n">
        <f aca="false">TRUNC((C2248*D2248),2)</f>
        <v>40.83</v>
      </c>
    </row>
    <row r="2249" customFormat="false" ht="28.8" hidden="false" customHeight="false" outlineLevel="0" collapsed="false">
      <c r="A2249" s="223" t="s">
        <v>773</v>
      </c>
      <c r="B2249" s="0" t="s">
        <v>511</v>
      </c>
      <c r="C2249" s="0" t="n">
        <v>0.4</v>
      </c>
      <c r="D2249" s="221" t="n">
        <v>12.32</v>
      </c>
      <c r="E2249" s="221" t="n">
        <f aca="false">TRUNC((C2249*D2249),2)</f>
        <v>4.92</v>
      </c>
    </row>
    <row r="2250" customFormat="false" ht="14.4" hidden="false" customHeight="false" outlineLevel="0" collapsed="false">
      <c r="A2250" s="223" t="s">
        <v>510</v>
      </c>
      <c r="B2250" s="0" t="s">
        <v>511</v>
      </c>
      <c r="C2250" s="0" t="n">
        <v>0.00181381</v>
      </c>
      <c r="D2250" s="221" t="n">
        <v>14.25</v>
      </c>
      <c r="E2250" s="221" t="n">
        <f aca="false">TRUNC((C2250*D2250),2)</f>
        <v>0.02</v>
      </c>
    </row>
    <row r="2251" customFormat="false" ht="14.4" hidden="false" customHeight="false" outlineLevel="0" collapsed="false">
      <c r="A2251" s="223" t="s">
        <v>774</v>
      </c>
      <c r="B2251" s="0" t="s">
        <v>511</v>
      </c>
      <c r="C2251" s="0" t="n">
        <v>0.566</v>
      </c>
      <c r="D2251" s="221" t="n">
        <v>6.33</v>
      </c>
      <c r="E2251" s="221" t="n">
        <f aca="false">TRUNC((C2251*D2251),2)</f>
        <v>3.58</v>
      </c>
    </row>
    <row r="2252" customFormat="false" ht="14.4" hidden="false" customHeight="false" outlineLevel="0" collapsed="false">
      <c r="A2252" s="223" t="s">
        <v>512</v>
      </c>
      <c r="B2252" s="0" t="s">
        <v>493</v>
      </c>
      <c r="C2252" s="0" t="n">
        <v>1.18395722</v>
      </c>
      <c r="D2252" s="221" t="n">
        <v>1.87</v>
      </c>
      <c r="E2252" s="221" t="n">
        <f aca="false">TRUNC((C2252*D2252),2)</f>
        <v>2.21</v>
      </c>
    </row>
    <row r="2253" customFormat="false" ht="14.4" hidden="false" customHeight="false" outlineLevel="0" collapsed="false">
      <c r="A2253" s="223" t="s">
        <v>513</v>
      </c>
      <c r="B2253" s="0" t="s">
        <v>493</v>
      </c>
      <c r="C2253" s="0" t="n">
        <v>1.2</v>
      </c>
      <c r="D2253" s="221" t="n">
        <v>0.71</v>
      </c>
      <c r="E2253" s="221" t="n">
        <f aca="false">TRUNC((C2253*D2253),2)</f>
        <v>0.85</v>
      </c>
    </row>
    <row r="2254" customFormat="false" ht="14.4" hidden="false" customHeight="false" outlineLevel="0" collapsed="false">
      <c r="A2254" s="223" t="s">
        <v>514</v>
      </c>
      <c r="B2254" s="0" t="s">
        <v>493</v>
      </c>
      <c r="C2254" s="0" t="n">
        <v>1.2</v>
      </c>
      <c r="D2254" s="221" t="n">
        <v>0.34</v>
      </c>
      <c r="E2254" s="221" t="n">
        <f aca="false">TRUNC((C2254*D2254),2)</f>
        <v>0.4</v>
      </c>
    </row>
    <row r="2255" customFormat="false" ht="14.4" hidden="false" customHeight="false" outlineLevel="0" collapsed="false">
      <c r="A2255" s="223" t="s">
        <v>515</v>
      </c>
      <c r="B2255" s="0" t="s">
        <v>493</v>
      </c>
      <c r="C2255" s="0" t="n">
        <v>1.2</v>
      </c>
      <c r="D2255" s="221" t="n">
        <v>0.05</v>
      </c>
      <c r="E2255" s="221" t="n">
        <f aca="false">TRUNC((C2255*D2255),2)</f>
        <v>0.06</v>
      </c>
    </row>
    <row r="2256" customFormat="false" ht="14.4" hidden="false" customHeight="false" outlineLevel="0" collapsed="false">
      <c r="A2256" s="223" t="s">
        <v>458</v>
      </c>
      <c r="B2256" s="0" t="s">
        <v>459</v>
      </c>
      <c r="C2256" s="0" t="n">
        <v>0.00317557</v>
      </c>
      <c r="D2256" s="221" t="n">
        <v>29.55</v>
      </c>
      <c r="E2256" s="221" t="n">
        <f aca="false">TRUNC((C2256*D2256),2)</f>
        <v>0.09</v>
      </c>
    </row>
    <row r="2257" customFormat="false" ht="14.4" hidden="false" customHeight="false" outlineLevel="0" collapsed="false">
      <c r="A2257" s="223" t="s">
        <v>460</v>
      </c>
      <c r="B2257" s="0" t="s">
        <v>459</v>
      </c>
      <c r="C2257" s="0" t="n">
        <v>0.00148837</v>
      </c>
      <c r="D2257" s="221" t="n">
        <v>169.15</v>
      </c>
      <c r="E2257" s="221" t="n">
        <f aca="false">TRUNC((C2257*D2257),2)</f>
        <v>0.25</v>
      </c>
    </row>
    <row r="2258" customFormat="false" ht="14.4" hidden="false" customHeight="false" outlineLevel="0" collapsed="false">
      <c r="A2258" s="223" t="s">
        <v>461</v>
      </c>
      <c r="B2258" s="0" t="s">
        <v>459</v>
      </c>
      <c r="C2258" s="0" t="n">
        <v>0.13378464</v>
      </c>
      <c r="D2258" s="221" t="n">
        <v>1.11</v>
      </c>
      <c r="E2258" s="221" t="n">
        <f aca="false">TRUNC((C2258*D2258),2)</f>
        <v>0.14</v>
      </c>
    </row>
    <row r="2259" customFormat="false" ht="28.8" hidden="false" customHeight="false" outlineLevel="0" collapsed="false">
      <c r="A2259" s="223" t="s">
        <v>462</v>
      </c>
      <c r="B2259" s="0" t="s">
        <v>459</v>
      </c>
      <c r="C2259" s="0" t="n">
        <v>0.00129</v>
      </c>
      <c r="D2259" s="221" t="n">
        <v>133.08</v>
      </c>
      <c r="E2259" s="221" t="n">
        <f aca="false">TRUNC((C2259*D2259),2)</f>
        <v>0.17</v>
      </c>
    </row>
    <row r="2260" customFormat="false" ht="28.8" hidden="false" customHeight="false" outlineLevel="0" collapsed="false">
      <c r="A2260" s="223" t="s">
        <v>463</v>
      </c>
      <c r="B2260" s="0" t="s">
        <v>459</v>
      </c>
      <c r="C2260" s="0" t="n">
        <v>0.000864</v>
      </c>
      <c r="D2260" s="221" t="n">
        <v>116.91</v>
      </c>
      <c r="E2260" s="221" t="n">
        <f aca="false">TRUNC((C2260*D2260),2)</f>
        <v>0.1</v>
      </c>
    </row>
    <row r="2261" customFormat="false" ht="28.8" hidden="false" customHeight="false" outlineLevel="0" collapsed="false">
      <c r="A2261" s="223" t="s">
        <v>516</v>
      </c>
      <c r="B2261" s="0" t="s">
        <v>459</v>
      </c>
      <c r="C2261" s="0" t="n">
        <v>5.293E-005</v>
      </c>
      <c r="D2261" s="221" t="n">
        <v>597.97</v>
      </c>
      <c r="E2261" s="221" t="n">
        <f aca="false">TRUNC((C2261*D2261),2)</f>
        <v>0.03</v>
      </c>
    </row>
    <row r="2262" customFormat="false" ht="14.4" hidden="false" customHeight="false" outlineLevel="0" collapsed="false">
      <c r="A2262" s="223" t="s">
        <v>517</v>
      </c>
      <c r="B2262" s="0" t="s">
        <v>459</v>
      </c>
      <c r="C2262" s="0" t="n">
        <v>0.00032496</v>
      </c>
      <c r="D2262" s="221" t="n">
        <v>135.18</v>
      </c>
      <c r="E2262" s="221" t="n">
        <f aca="false">TRUNC((C2262*D2262),2)</f>
        <v>0.04</v>
      </c>
    </row>
    <row r="2263" customFormat="false" ht="14.4" hidden="false" customHeight="false" outlineLevel="0" collapsed="false">
      <c r="A2263" s="223" t="s">
        <v>518</v>
      </c>
      <c r="B2263" s="0" t="s">
        <v>459</v>
      </c>
      <c r="C2263" s="0" t="n">
        <v>0.00024685</v>
      </c>
      <c r="D2263" s="221" t="n">
        <v>203.68</v>
      </c>
      <c r="E2263" s="221" t="n">
        <f aca="false">TRUNC((C2263*D2263),2)</f>
        <v>0.05</v>
      </c>
    </row>
    <row r="2264" customFormat="false" ht="14.4" hidden="false" customHeight="false" outlineLevel="0" collapsed="false">
      <c r="A2264" s="223" t="s">
        <v>519</v>
      </c>
      <c r="B2264" s="0" t="s">
        <v>459</v>
      </c>
      <c r="C2264" s="0" t="n">
        <v>5.293E-005</v>
      </c>
      <c r="D2264" s="221" t="n">
        <v>576.84</v>
      </c>
      <c r="E2264" s="221" t="n">
        <f aca="false">TRUNC((C2264*D2264),2)</f>
        <v>0.03</v>
      </c>
    </row>
    <row r="2265" customFormat="false" ht="14.4" hidden="false" customHeight="false" outlineLevel="0" collapsed="false">
      <c r="A2265" s="223" t="s">
        <v>520</v>
      </c>
      <c r="B2265" s="0" t="s">
        <v>459</v>
      </c>
      <c r="C2265" s="0" t="n">
        <v>6.504E-005</v>
      </c>
      <c r="D2265" s="221" t="n">
        <v>281.79</v>
      </c>
      <c r="E2265" s="221" t="n">
        <f aca="false">TRUNC((C2265*D2265),2)</f>
        <v>0.01</v>
      </c>
    </row>
    <row r="2266" customFormat="false" ht="14.4" hidden="false" customHeight="false" outlineLevel="0" collapsed="false">
      <c r="A2266" s="223" t="s">
        <v>521</v>
      </c>
      <c r="B2266" s="0" t="s">
        <v>459</v>
      </c>
      <c r="C2266" s="0" t="n">
        <v>0.003276</v>
      </c>
      <c r="D2266" s="221" t="n">
        <v>7.88</v>
      </c>
      <c r="E2266" s="221" t="n">
        <f aca="false">TRUNC((C2266*D2266),2)</f>
        <v>0.02</v>
      </c>
    </row>
    <row r="2267" customFormat="false" ht="14.4" hidden="false" customHeight="false" outlineLevel="0" collapsed="false">
      <c r="A2267" s="223" t="s">
        <v>522</v>
      </c>
      <c r="B2267" s="0" t="s">
        <v>459</v>
      </c>
      <c r="C2267" s="0" t="n">
        <v>0.00181381</v>
      </c>
      <c r="D2267" s="221" t="n">
        <v>10.71</v>
      </c>
      <c r="E2267" s="221" t="n">
        <f aca="false">TRUNC((C2267*D2267),2)</f>
        <v>0.01</v>
      </c>
    </row>
    <row r="2268" customFormat="false" ht="14.4" hidden="false" customHeight="false" outlineLevel="0" collapsed="false">
      <c r="A2268" s="223" t="s">
        <v>523</v>
      </c>
      <c r="B2268" s="0" t="s">
        <v>459</v>
      </c>
      <c r="C2268" s="0" t="n">
        <v>0.00181381</v>
      </c>
      <c r="D2268" s="221" t="n">
        <v>23.75</v>
      </c>
      <c r="E2268" s="221" t="n">
        <f aca="false">TRUNC((C2268*D2268),2)</f>
        <v>0.04</v>
      </c>
    </row>
    <row r="2269" customFormat="false" ht="14.4" hidden="false" customHeight="false" outlineLevel="0" collapsed="false">
      <c r="A2269" s="223" t="s">
        <v>453</v>
      </c>
      <c r="B2269" s="0" t="s">
        <v>398</v>
      </c>
      <c r="C2269" s="0" t="s">
        <v>398</v>
      </c>
      <c r="D2269" s="221" t="s">
        <v>398</v>
      </c>
      <c r="E2269" s="221" t="n">
        <f aca="false">SUM(E2243:E2268)</f>
        <v>54.31</v>
      </c>
    </row>
    <row r="2270" customFormat="false" ht="14.4" hidden="false" customHeight="false" outlineLevel="0" collapsed="false">
      <c r="A2270" s="0"/>
      <c r="C2270" s="0"/>
      <c r="D2270" s="0"/>
      <c r="E2270" s="0"/>
    </row>
    <row r="2271" customFormat="false" ht="14.4" hidden="false" customHeight="false" outlineLevel="0" collapsed="false">
      <c r="A2271" s="223" t="s">
        <v>466</v>
      </c>
      <c r="B2271" s="0" t="s">
        <v>398</v>
      </c>
      <c r="C2271" s="0" t="s">
        <v>398</v>
      </c>
      <c r="D2271" s="221" t="s">
        <v>398</v>
      </c>
      <c r="E2271" s="221" t="n">
        <f aca="false">E2234+E2240+E2269</f>
        <v>68.18</v>
      </c>
    </row>
    <row r="2272" customFormat="false" ht="14.4" hidden="false" customHeight="false" outlineLevel="0" collapsed="false">
      <c r="A2272" s="0"/>
      <c r="C2272" s="0"/>
      <c r="D2272" s="0"/>
      <c r="E2272" s="0"/>
    </row>
    <row r="2273" customFormat="false" ht="14.4" hidden="false" customHeight="false" outlineLevel="0" collapsed="false">
      <c r="A2273" s="0"/>
      <c r="C2273" s="0"/>
      <c r="D2273" s="0"/>
      <c r="E2273" s="0"/>
    </row>
    <row r="2274" customFormat="false" ht="14.4" hidden="false" customHeight="false" outlineLevel="0" collapsed="false">
      <c r="A2274" s="0"/>
      <c r="C2274" s="0"/>
      <c r="D2274" s="0"/>
      <c r="E2274" s="0"/>
    </row>
    <row r="2275" customFormat="false" ht="14.4" hidden="false" customHeight="false" outlineLevel="0" collapsed="false">
      <c r="A2275" s="223" t="s">
        <v>775</v>
      </c>
      <c r="B2275" s="224" t="s">
        <v>776</v>
      </c>
      <c r="C2275" s="0" t="s">
        <v>777</v>
      </c>
      <c r="D2275" s="0"/>
      <c r="E2275" s="0"/>
    </row>
    <row r="2276" customFormat="false" ht="14.4" hidden="false" customHeight="false" outlineLevel="0" collapsed="false">
      <c r="A2276" s="223" t="s">
        <v>778</v>
      </c>
      <c r="C2276" s="0"/>
      <c r="D2276" s="0"/>
      <c r="E2276" s="0"/>
    </row>
    <row r="2277" customFormat="false" ht="14.4" hidden="false" customHeight="false" outlineLevel="0" collapsed="false">
      <c r="A2277" s="223" t="s">
        <v>488</v>
      </c>
      <c r="C2277" s="0"/>
      <c r="D2277" s="0"/>
      <c r="E2277" s="0"/>
    </row>
    <row r="2278" customFormat="false" ht="14.4" hidden="false" customHeight="false" outlineLevel="0" collapsed="false">
      <c r="A2278" s="0"/>
      <c r="C2278" s="0"/>
      <c r="D2278" s="0"/>
      <c r="E2278" s="0"/>
    </row>
    <row r="2279" customFormat="false" ht="14.4" hidden="false" customHeight="false" outlineLevel="0" collapsed="false">
      <c r="A2279" s="223" t="s">
        <v>489</v>
      </c>
      <c r="B2279" s="0" t="s">
        <v>447</v>
      </c>
      <c r="C2279" s="0" t="s">
        <v>448</v>
      </c>
      <c r="D2279" s="221" t="s">
        <v>449</v>
      </c>
      <c r="E2279" s="221" t="s">
        <v>450</v>
      </c>
    </row>
    <row r="2280" customFormat="false" ht="28.8" hidden="false" customHeight="false" outlineLevel="0" collapsed="false">
      <c r="A2280" s="223" t="s">
        <v>491</v>
      </c>
      <c r="B2280" s="0" t="s">
        <v>459</v>
      </c>
      <c r="C2280" s="0" t="n">
        <v>5.362E-005</v>
      </c>
      <c r="D2280" s="221" t="n">
        <v>580</v>
      </c>
      <c r="E2280" s="221" t="n">
        <f aca="false">TRUNC((C2280*D2280),2)</f>
        <v>0.03</v>
      </c>
    </row>
    <row r="2281" customFormat="false" ht="14.4" hidden="false" customHeight="false" outlineLevel="0" collapsed="false">
      <c r="A2281" s="223" t="s">
        <v>453</v>
      </c>
      <c r="B2281" s="0" t="s">
        <v>398</v>
      </c>
      <c r="C2281" s="0" t="s">
        <v>398</v>
      </c>
      <c r="D2281" s="221" t="s">
        <v>398</v>
      </c>
      <c r="E2281" s="221" t="n">
        <f aca="false">SUM(E2280:E2280)</f>
        <v>0.03</v>
      </c>
    </row>
    <row r="2282" customFormat="false" ht="14.4" hidden="false" customHeight="false" outlineLevel="0" collapsed="false">
      <c r="A2282" s="0"/>
      <c r="C2282" s="0"/>
      <c r="D2282" s="0"/>
      <c r="E2282" s="0"/>
    </row>
    <row r="2283" customFormat="false" ht="14.4" hidden="false" customHeight="false" outlineLevel="0" collapsed="false">
      <c r="A2283" s="223" t="s">
        <v>446</v>
      </c>
      <c r="B2283" s="0" t="s">
        <v>447</v>
      </c>
      <c r="C2283" s="0" t="s">
        <v>448</v>
      </c>
      <c r="D2283" s="221" t="s">
        <v>449</v>
      </c>
      <c r="E2283" s="221" t="s">
        <v>450</v>
      </c>
    </row>
    <row r="2284" customFormat="false" ht="14.4" hidden="false" customHeight="false" outlineLevel="0" collapsed="false">
      <c r="A2284" s="223" t="s">
        <v>531</v>
      </c>
      <c r="B2284" s="0" t="s">
        <v>493</v>
      </c>
      <c r="C2284" s="0" t="n">
        <v>0.4261649</v>
      </c>
      <c r="D2284" s="221" t="n">
        <v>13.3</v>
      </c>
      <c r="E2284" s="221" t="n">
        <f aca="false">TRUNC((C2284*D2284),2)</f>
        <v>5.66</v>
      </c>
    </row>
    <row r="2285" customFormat="false" ht="14.4" hidden="false" customHeight="false" outlineLevel="0" collapsed="false">
      <c r="A2285" s="223" t="s">
        <v>494</v>
      </c>
      <c r="B2285" s="0" t="s">
        <v>493</v>
      </c>
      <c r="C2285" s="0" t="n">
        <v>0.3793783</v>
      </c>
      <c r="D2285" s="221" t="n">
        <v>8.14</v>
      </c>
      <c r="E2285" s="221" t="n">
        <f aca="false">TRUNC((C2285*D2285),2)</f>
        <v>3.08</v>
      </c>
    </row>
    <row r="2286" customFormat="false" ht="14.4" hidden="false" customHeight="false" outlineLevel="0" collapsed="false">
      <c r="A2286" s="223" t="s">
        <v>453</v>
      </c>
      <c r="B2286" s="0" t="s">
        <v>398</v>
      </c>
      <c r="C2286" s="0" t="s">
        <v>398</v>
      </c>
      <c r="D2286" s="221" t="s">
        <v>398</v>
      </c>
      <c r="E2286" s="221" t="n">
        <f aca="false">SUM(E2284:E2285)</f>
        <v>8.74</v>
      </c>
    </row>
    <row r="2287" customFormat="false" ht="14.4" hidden="false" customHeight="false" outlineLevel="0" collapsed="false">
      <c r="A2287" s="0"/>
      <c r="C2287" s="0"/>
      <c r="D2287" s="0"/>
      <c r="E2287" s="0"/>
    </row>
    <row r="2288" customFormat="false" ht="14.4" hidden="false" customHeight="false" outlineLevel="0" collapsed="false">
      <c r="A2288" s="223" t="s">
        <v>454</v>
      </c>
      <c r="B2288" s="0" t="s">
        <v>447</v>
      </c>
      <c r="C2288" s="0" t="s">
        <v>448</v>
      </c>
      <c r="D2288" s="221" t="s">
        <v>449</v>
      </c>
      <c r="E2288" s="221" t="s">
        <v>450</v>
      </c>
    </row>
    <row r="2289" customFormat="false" ht="14.4" hidden="false" customHeight="false" outlineLevel="0" collapsed="false">
      <c r="A2289" s="223" t="s">
        <v>496</v>
      </c>
      <c r="B2289" s="0" t="s">
        <v>497</v>
      </c>
      <c r="C2289" s="0" t="n">
        <v>0.03525</v>
      </c>
      <c r="D2289" s="221" t="n">
        <v>60</v>
      </c>
      <c r="E2289" s="221" t="n">
        <f aca="false">TRUNC((C2289*D2289),2)</f>
        <v>2.11</v>
      </c>
    </row>
    <row r="2290" customFormat="false" ht="14.4" hidden="false" customHeight="false" outlineLevel="0" collapsed="false">
      <c r="A2290" s="223" t="s">
        <v>498</v>
      </c>
      <c r="B2290" s="0" t="s">
        <v>459</v>
      </c>
      <c r="C2290" s="0" t="n">
        <v>0.00634962</v>
      </c>
      <c r="D2290" s="221" t="n">
        <v>9.79</v>
      </c>
      <c r="E2290" s="221" t="n">
        <f aca="false">TRUNC((C2290*D2290),2)</f>
        <v>0.06</v>
      </c>
    </row>
    <row r="2291" customFormat="false" ht="14.4" hidden="false" customHeight="false" outlineLevel="0" collapsed="false">
      <c r="A2291" s="223" t="s">
        <v>455</v>
      </c>
      <c r="B2291" s="0" t="s">
        <v>456</v>
      </c>
      <c r="C2291" s="0" t="n">
        <v>0.001268</v>
      </c>
      <c r="D2291" s="221" t="n">
        <v>47.76</v>
      </c>
      <c r="E2291" s="221" t="n">
        <f aca="false">TRUNC((C2291*D2291),2)</f>
        <v>0.06</v>
      </c>
    </row>
    <row r="2292" customFormat="false" ht="14.4" hidden="false" customHeight="false" outlineLevel="0" collapsed="false">
      <c r="A2292" s="223" t="s">
        <v>499</v>
      </c>
      <c r="B2292" s="0" t="s">
        <v>459</v>
      </c>
      <c r="C2292" s="0" t="n">
        <v>0.00052636</v>
      </c>
      <c r="D2292" s="221" t="n">
        <v>109.4</v>
      </c>
      <c r="E2292" s="221" t="n">
        <f aca="false">TRUNC((C2292*D2292),2)</f>
        <v>0.05</v>
      </c>
    </row>
    <row r="2293" customFormat="false" ht="14.4" hidden="false" customHeight="false" outlineLevel="0" collapsed="false">
      <c r="A2293" s="223" t="s">
        <v>500</v>
      </c>
      <c r="B2293" s="0" t="s">
        <v>501</v>
      </c>
      <c r="C2293" s="0" t="n">
        <v>13.61021429</v>
      </c>
      <c r="D2293" s="221" t="n">
        <v>0.35</v>
      </c>
      <c r="E2293" s="221" t="n">
        <f aca="false">TRUNC((C2293*D2293),2)</f>
        <v>4.76</v>
      </c>
    </row>
    <row r="2294" customFormat="false" ht="14.4" hidden="false" customHeight="false" outlineLevel="0" collapsed="false">
      <c r="A2294" s="223" t="s">
        <v>502</v>
      </c>
      <c r="B2294" s="0" t="s">
        <v>459</v>
      </c>
      <c r="C2294" s="0" t="n">
        <v>0.00718272</v>
      </c>
      <c r="D2294" s="221" t="n">
        <v>6.04</v>
      </c>
      <c r="E2294" s="221" t="n">
        <f aca="false">TRUNC((C2294*D2294),2)</f>
        <v>0.04</v>
      </c>
    </row>
    <row r="2295" customFormat="false" ht="14.4" hidden="false" customHeight="false" outlineLevel="0" collapsed="false">
      <c r="A2295" s="223" t="s">
        <v>457</v>
      </c>
      <c r="B2295" s="0" t="s">
        <v>456</v>
      </c>
      <c r="C2295" s="0" t="n">
        <v>0.0108778</v>
      </c>
      <c r="D2295" s="221" t="n">
        <v>8.95</v>
      </c>
      <c r="E2295" s="221" t="n">
        <f aca="false">TRUNC((C2295*D2295),2)</f>
        <v>0.09</v>
      </c>
    </row>
    <row r="2296" customFormat="false" ht="14.4" hidden="false" customHeight="false" outlineLevel="0" collapsed="false">
      <c r="A2296" s="223" t="s">
        <v>510</v>
      </c>
      <c r="B2296" s="0" t="s">
        <v>511</v>
      </c>
      <c r="C2296" s="0" t="n">
        <v>0.00119711</v>
      </c>
      <c r="D2296" s="221" t="n">
        <v>14.25</v>
      </c>
      <c r="E2296" s="221" t="n">
        <f aca="false">TRUNC((C2296*D2296),2)</f>
        <v>0.01</v>
      </c>
    </row>
    <row r="2297" customFormat="false" ht="14.4" hidden="false" customHeight="false" outlineLevel="0" collapsed="false">
      <c r="A2297" s="223" t="s">
        <v>512</v>
      </c>
      <c r="B2297" s="0" t="s">
        <v>493</v>
      </c>
      <c r="C2297" s="0" t="n">
        <v>0.792</v>
      </c>
      <c r="D2297" s="221" t="n">
        <v>1.87</v>
      </c>
      <c r="E2297" s="221" t="n">
        <f aca="false">TRUNC((C2297*D2297),2)</f>
        <v>1.48</v>
      </c>
    </row>
    <row r="2298" customFormat="false" ht="14.4" hidden="false" customHeight="false" outlineLevel="0" collapsed="false">
      <c r="A2298" s="223" t="s">
        <v>513</v>
      </c>
      <c r="B2298" s="0" t="s">
        <v>493</v>
      </c>
      <c r="C2298" s="0" t="n">
        <v>0.792</v>
      </c>
      <c r="D2298" s="221" t="n">
        <v>0.71</v>
      </c>
      <c r="E2298" s="221" t="n">
        <f aca="false">TRUNC((C2298*D2298),2)</f>
        <v>0.56</v>
      </c>
    </row>
    <row r="2299" customFormat="false" ht="14.4" hidden="false" customHeight="false" outlineLevel="0" collapsed="false">
      <c r="A2299" s="223" t="s">
        <v>514</v>
      </c>
      <c r="B2299" s="0" t="s">
        <v>493</v>
      </c>
      <c r="C2299" s="0" t="n">
        <v>0.792</v>
      </c>
      <c r="D2299" s="221" t="n">
        <v>0.34</v>
      </c>
      <c r="E2299" s="221" t="n">
        <f aca="false">TRUNC((C2299*D2299),2)</f>
        <v>0.26</v>
      </c>
    </row>
    <row r="2300" customFormat="false" ht="14.4" hidden="false" customHeight="false" outlineLevel="0" collapsed="false">
      <c r="A2300" s="223" t="s">
        <v>515</v>
      </c>
      <c r="B2300" s="0" t="s">
        <v>493</v>
      </c>
      <c r="C2300" s="0" t="n">
        <v>0.792</v>
      </c>
      <c r="D2300" s="221" t="n">
        <v>0.05</v>
      </c>
      <c r="E2300" s="221" t="n">
        <f aca="false">TRUNC((C2300*D2300),2)</f>
        <v>0.03</v>
      </c>
    </row>
    <row r="2301" customFormat="false" ht="14.4" hidden="false" customHeight="false" outlineLevel="0" collapsed="false">
      <c r="A2301" s="223" t="s">
        <v>458</v>
      </c>
      <c r="B2301" s="0" t="s">
        <v>459</v>
      </c>
      <c r="C2301" s="0" t="n">
        <v>0.00209587</v>
      </c>
      <c r="D2301" s="221" t="n">
        <v>29.55</v>
      </c>
      <c r="E2301" s="221" t="n">
        <f aca="false">TRUNC((C2301*D2301),2)</f>
        <v>0.06</v>
      </c>
    </row>
    <row r="2302" customFormat="false" ht="14.4" hidden="false" customHeight="false" outlineLevel="0" collapsed="false">
      <c r="A2302" s="223" t="s">
        <v>460</v>
      </c>
      <c r="B2302" s="0" t="s">
        <v>459</v>
      </c>
      <c r="C2302" s="0" t="n">
        <v>0.00098233</v>
      </c>
      <c r="D2302" s="221" t="n">
        <v>169.15</v>
      </c>
      <c r="E2302" s="221" t="n">
        <f aca="false">TRUNC((C2302*D2302),2)</f>
        <v>0.16</v>
      </c>
    </row>
    <row r="2303" customFormat="false" ht="14.4" hidden="false" customHeight="false" outlineLevel="0" collapsed="false">
      <c r="A2303" s="223" t="s">
        <v>461</v>
      </c>
      <c r="B2303" s="0" t="s">
        <v>459</v>
      </c>
      <c r="C2303" s="0" t="n">
        <v>0.08829786</v>
      </c>
      <c r="D2303" s="221" t="n">
        <v>1.11</v>
      </c>
      <c r="E2303" s="221" t="n">
        <f aca="false">TRUNC((C2303*D2303),2)</f>
        <v>0.09</v>
      </c>
    </row>
    <row r="2304" customFormat="false" ht="28.8" hidden="false" customHeight="false" outlineLevel="0" collapsed="false">
      <c r="A2304" s="223" t="s">
        <v>462</v>
      </c>
      <c r="B2304" s="0" t="s">
        <v>459</v>
      </c>
      <c r="C2304" s="0" t="n">
        <v>0.00085141</v>
      </c>
      <c r="D2304" s="221" t="n">
        <v>133.08</v>
      </c>
      <c r="E2304" s="221" t="n">
        <f aca="false">TRUNC((C2304*D2304),2)</f>
        <v>0.11</v>
      </c>
    </row>
    <row r="2305" customFormat="false" ht="28.8" hidden="false" customHeight="false" outlineLevel="0" collapsed="false">
      <c r="A2305" s="223" t="s">
        <v>463</v>
      </c>
      <c r="B2305" s="0" t="s">
        <v>459</v>
      </c>
      <c r="C2305" s="0" t="n">
        <v>0.00057024</v>
      </c>
      <c r="D2305" s="221" t="n">
        <v>116.91</v>
      </c>
      <c r="E2305" s="221" t="n">
        <f aca="false">TRUNC((C2305*D2305),2)</f>
        <v>0.06</v>
      </c>
    </row>
    <row r="2306" customFormat="false" ht="28.8" hidden="false" customHeight="false" outlineLevel="0" collapsed="false">
      <c r="A2306" s="223" t="s">
        <v>516</v>
      </c>
      <c r="B2306" s="0" t="s">
        <v>459</v>
      </c>
      <c r="C2306" s="0" t="n">
        <v>3.493E-005</v>
      </c>
      <c r="D2306" s="221" t="n">
        <v>597.97</v>
      </c>
      <c r="E2306" s="221" t="n">
        <f aca="false">TRUNC((C2306*D2306),2)</f>
        <v>0.02</v>
      </c>
    </row>
    <row r="2307" customFormat="false" ht="14.4" hidden="false" customHeight="false" outlineLevel="0" collapsed="false">
      <c r="A2307" s="223" t="s">
        <v>517</v>
      </c>
      <c r="B2307" s="0" t="s">
        <v>459</v>
      </c>
      <c r="C2307" s="0" t="n">
        <v>0.00021448</v>
      </c>
      <c r="D2307" s="221" t="n">
        <v>135.18</v>
      </c>
      <c r="E2307" s="221" t="n">
        <f aca="false">TRUNC((C2307*D2307),2)</f>
        <v>0.02</v>
      </c>
    </row>
    <row r="2308" customFormat="false" ht="14.4" hidden="false" customHeight="false" outlineLevel="0" collapsed="false">
      <c r="A2308" s="223" t="s">
        <v>518</v>
      </c>
      <c r="B2308" s="0" t="s">
        <v>459</v>
      </c>
      <c r="C2308" s="0" t="n">
        <v>0.00016291</v>
      </c>
      <c r="D2308" s="221" t="n">
        <v>203.68</v>
      </c>
      <c r="E2308" s="221" t="n">
        <f aca="false">TRUNC((C2308*D2308),2)</f>
        <v>0.03</v>
      </c>
    </row>
    <row r="2309" customFormat="false" ht="14.4" hidden="false" customHeight="false" outlineLevel="0" collapsed="false">
      <c r="A2309" s="223" t="s">
        <v>519</v>
      </c>
      <c r="B2309" s="0" t="s">
        <v>459</v>
      </c>
      <c r="C2309" s="0" t="n">
        <v>3.493E-005</v>
      </c>
      <c r="D2309" s="221" t="n">
        <v>576.84</v>
      </c>
      <c r="E2309" s="221" t="n">
        <f aca="false">TRUNC((C2309*D2309),2)</f>
        <v>0.02</v>
      </c>
    </row>
    <row r="2310" customFormat="false" ht="14.4" hidden="false" customHeight="false" outlineLevel="0" collapsed="false">
      <c r="A2310" s="223" t="s">
        <v>520</v>
      </c>
      <c r="B2310" s="0" t="s">
        <v>459</v>
      </c>
      <c r="C2310" s="0" t="n">
        <v>4.293E-005</v>
      </c>
      <c r="D2310" s="221" t="n">
        <v>281.79</v>
      </c>
      <c r="E2310" s="221" t="n">
        <f aca="false">TRUNC((C2310*D2310),2)</f>
        <v>0.01</v>
      </c>
    </row>
    <row r="2311" customFormat="false" ht="14.4" hidden="false" customHeight="false" outlineLevel="0" collapsed="false">
      <c r="A2311" s="223" t="s">
        <v>521</v>
      </c>
      <c r="B2311" s="0" t="s">
        <v>459</v>
      </c>
      <c r="C2311" s="0" t="n">
        <v>0.00216216</v>
      </c>
      <c r="D2311" s="221" t="n">
        <v>7.88</v>
      </c>
      <c r="E2311" s="221" t="n">
        <f aca="false">TRUNC((C2311*D2311),2)</f>
        <v>0.01</v>
      </c>
    </row>
    <row r="2312" customFormat="false" ht="14.4" hidden="false" customHeight="false" outlineLevel="0" collapsed="false">
      <c r="A2312" s="223" t="s">
        <v>522</v>
      </c>
      <c r="B2312" s="0" t="s">
        <v>459</v>
      </c>
      <c r="C2312" s="0" t="n">
        <v>0.00119711</v>
      </c>
      <c r="D2312" s="221" t="n">
        <v>10.71</v>
      </c>
      <c r="E2312" s="221" t="n">
        <f aca="false">TRUNC((C2312*D2312),2)</f>
        <v>0.01</v>
      </c>
    </row>
    <row r="2313" customFormat="false" ht="14.4" hidden="false" customHeight="false" outlineLevel="0" collapsed="false">
      <c r="A2313" s="223" t="s">
        <v>523</v>
      </c>
      <c r="B2313" s="0" t="s">
        <v>459</v>
      </c>
      <c r="C2313" s="0" t="n">
        <v>0.00119711</v>
      </c>
      <c r="D2313" s="221" t="n">
        <v>23.75</v>
      </c>
      <c r="E2313" s="221" t="n">
        <f aca="false">TRUNC((C2313*D2313),2)</f>
        <v>0.02</v>
      </c>
    </row>
    <row r="2314" customFormat="false" ht="14.4" hidden="false" customHeight="false" outlineLevel="0" collapsed="false">
      <c r="A2314" s="223" t="s">
        <v>768</v>
      </c>
      <c r="B2314" s="0" t="s">
        <v>508</v>
      </c>
      <c r="C2314" s="0" t="n">
        <v>1.04</v>
      </c>
      <c r="D2314" s="221" t="n">
        <v>1.12</v>
      </c>
      <c r="E2314" s="221" t="n">
        <f aca="false">TRUNC((C2314*D2314),2)</f>
        <v>1.16</v>
      </c>
    </row>
    <row r="2315" customFormat="false" ht="14.4" hidden="false" customHeight="false" outlineLevel="0" collapsed="false">
      <c r="A2315" s="223" t="s">
        <v>453</v>
      </c>
      <c r="B2315" s="0" t="s">
        <v>398</v>
      </c>
      <c r="C2315" s="0" t="s">
        <v>398</v>
      </c>
      <c r="D2315" s="221" t="s">
        <v>398</v>
      </c>
      <c r="E2315" s="221" t="n">
        <f aca="false">SUM(E2289:E2314)</f>
        <v>11.29</v>
      </c>
    </row>
    <row r="2316" customFormat="false" ht="14.4" hidden="false" customHeight="false" outlineLevel="0" collapsed="false">
      <c r="A2316" s="0"/>
      <c r="C2316" s="0"/>
      <c r="D2316" s="0"/>
      <c r="E2316" s="0"/>
    </row>
    <row r="2317" customFormat="false" ht="14.4" hidden="false" customHeight="false" outlineLevel="0" collapsed="false">
      <c r="A2317" s="223" t="s">
        <v>466</v>
      </c>
      <c r="B2317" s="0" t="s">
        <v>398</v>
      </c>
      <c r="C2317" s="0" t="s">
        <v>398</v>
      </c>
      <c r="D2317" s="221" t="s">
        <v>398</v>
      </c>
      <c r="E2317" s="221" t="n">
        <f aca="false">E2281+E2286+E2315</f>
        <v>20.06</v>
      </c>
    </row>
    <row r="2318" customFormat="false" ht="14.4" hidden="false" customHeight="false" outlineLevel="0" collapsed="false">
      <c r="A2318" s="0"/>
      <c r="C2318" s="0"/>
      <c r="D2318" s="0"/>
      <c r="E2318" s="0"/>
    </row>
    <row r="2319" customFormat="false" ht="14.4" hidden="false" customHeight="false" outlineLevel="0" collapsed="false">
      <c r="A2319" s="0"/>
      <c r="C2319" s="0"/>
      <c r="D2319" s="0"/>
      <c r="E2319" s="0"/>
    </row>
    <row r="2320" customFormat="false" ht="14.4" hidden="false" customHeight="false" outlineLevel="0" collapsed="false">
      <c r="A2320" s="0"/>
      <c r="C2320" s="0"/>
      <c r="D2320" s="0"/>
      <c r="E2320" s="0"/>
    </row>
    <row r="2321" customFormat="false" ht="14.4" hidden="false" customHeight="false" outlineLevel="0" collapsed="false">
      <c r="A2321" s="223" t="s">
        <v>474</v>
      </c>
      <c r="B2321" s="224" t="s">
        <v>779</v>
      </c>
      <c r="C2321" s="0" t="s">
        <v>780</v>
      </c>
      <c r="D2321" s="0"/>
      <c r="E2321" s="0"/>
    </row>
    <row r="2322" customFormat="false" ht="14.4" hidden="false" customHeight="false" outlineLevel="0" collapsed="false">
      <c r="A2322" s="223" t="s">
        <v>781</v>
      </c>
      <c r="C2322" s="0"/>
      <c r="D2322" s="0"/>
      <c r="E2322" s="0"/>
    </row>
    <row r="2323" customFormat="false" ht="14.4" hidden="false" customHeight="false" outlineLevel="0" collapsed="false">
      <c r="A2323" s="223" t="s">
        <v>569</v>
      </c>
      <c r="C2323" s="0"/>
      <c r="D2323" s="0"/>
      <c r="E2323" s="0"/>
    </row>
    <row r="2324" customFormat="false" ht="14.4" hidden="false" customHeight="false" outlineLevel="0" collapsed="false">
      <c r="A2324" s="0"/>
      <c r="C2324" s="0"/>
      <c r="D2324" s="0"/>
      <c r="E2324" s="0"/>
    </row>
    <row r="2325" customFormat="false" ht="14.4" hidden="false" customHeight="false" outlineLevel="0" collapsed="false">
      <c r="A2325" s="223" t="s">
        <v>489</v>
      </c>
      <c r="B2325" s="0" t="s">
        <v>447</v>
      </c>
      <c r="C2325" s="0" t="s">
        <v>448</v>
      </c>
      <c r="D2325" s="221" t="s">
        <v>449</v>
      </c>
      <c r="E2325" s="221" t="s">
        <v>450</v>
      </c>
    </row>
    <row r="2326" customFormat="false" ht="28.8" hidden="false" customHeight="false" outlineLevel="0" collapsed="false">
      <c r="A2326" s="223" t="s">
        <v>491</v>
      </c>
      <c r="B2326" s="0" t="s">
        <v>459</v>
      </c>
      <c r="C2326" s="0" t="n">
        <v>1.557E-005</v>
      </c>
      <c r="D2326" s="221" t="n">
        <v>580</v>
      </c>
      <c r="E2326" s="221" t="n">
        <f aca="false">TRUNC((C2326*D2326),2)</f>
        <v>0</v>
      </c>
    </row>
    <row r="2327" customFormat="false" ht="14.4" hidden="false" customHeight="false" outlineLevel="0" collapsed="false">
      <c r="A2327" s="223" t="s">
        <v>453</v>
      </c>
      <c r="B2327" s="0" t="s">
        <v>398</v>
      </c>
      <c r="C2327" s="0" t="s">
        <v>398</v>
      </c>
      <c r="D2327" s="221" t="s">
        <v>398</v>
      </c>
      <c r="E2327" s="221" t="n">
        <f aca="false">SUM(E2326:E2326)</f>
        <v>0</v>
      </c>
    </row>
    <row r="2328" customFormat="false" ht="14.4" hidden="false" customHeight="false" outlineLevel="0" collapsed="false">
      <c r="A2328" s="0"/>
      <c r="C2328" s="0"/>
      <c r="D2328" s="0"/>
      <c r="E2328" s="0"/>
    </row>
    <row r="2329" customFormat="false" ht="14.4" hidden="false" customHeight="false" outlineLevel="0" collapsed="false">
      <c r="A2329" s="223" t="s">
        <v>446</v>
      </c>
      <c r="B2329" s="0" t="s">
        <v>447</v>
      </c>
      <c r="C2329" s="0" t="s">
        <v>448</v>
      </c>
      <c r="D2329" s="221" t="s">
        <v>449</v>
      </c>
      <c r="E2329" s="221" t="s">
        <v>450</v>
      </c>
    </row>
    <row r="2330" customFormat="false" ht="14.4" hidden="false" customHeight="false" outlineLevel="0" collapsed="false">
      <c r="A2330" s="223" t="s">
        <v>531</v>
      </c>
      <c r="B2330" s="0" t="s">
        <v>493</v>
      </c>
      <c r="C2330" s="0" t="n">
        <v>0.132223</v>
      </c>
      <c r="D2330" s="221" t="n">
        <v>13.3</v>
      </c>
      <c r="E2330" s="221" t="n">
        <f aca="false">TRUNC((C2330*D2330),2)</f>
        <v>1.75</v>
      </c>
    </row>
    <row r="2331" customFormat="false" ht="14.4" hidden="false" customHeight="false" outlineLevel="0" collapsed="false">
      <c r="A2331" s="223" t="s">
        <v>494</v>
      </c>
      <c r="B2331" s="0" t="s">
        <v>493</v>
      </c>
      <c r="C2331" s="0" t="n">
        <v>0.10171</v>
      </c>
      <c r="D2331" s="221" t="n">
        <v>8.14</v>
      </c>
      <c r="E2331" s="221" t="n">
        <f aca="false">TRUNC((C2331*D2331),2)</f>
        <v>0.82</v>
      </c>
    </row>
    <row r="2332" customFormat="false" ht="14.4" hidden="false" customHeight="false" outlineLevel="0" collapsed="false">
      <c r="A2332" s="223" t="s">
        <v>453</v>
      </c>
      <c r="B2332" s="0" t="s">
        <v>398</v>
      </c>
      <c r="C2332" s="0" t="s">
        <v>398</v>
      </c>
      <c r="D2332" s="221" t="s">
        <v>398</v>
      </c>
      <c r="E2332" s="221" t="n">
        <f aca="false">SUM(E2330:E2331)</f>
        <v>2.57</v>
      </c>
    </row>
    <row r="2333" customFormat="false" ht="14.4" hidden="false" customHeight="false" outlineLevel="0" collapsed="false">
      <c r="A2333" s="0"/>
      <c r="C2333" s="0"/>
      <c r="D2333" s="0"/>
      <c r="E2333" s="0"/>
    </row>
    <row r="2334" customFormat="false" ht="14.4" hidden="false" customHeight="false" outlineLevel="0" collapsed="false">
      <c r="A2334" s="223" t="s">
        <v>454</v>
      </c>
      <c r="B2334" s="0" t="s">
        <v>447</v>
      </c>
      <c r="C2334" s="0" t="s">
        <v>448</v>
      </c>
      <c r="D2334" s="221" t="s">
        <v>449</v>
      </c>
      <c r="E2334" s="221" t="s">
        <v>450</v>
      </c>
    </row>
    <row r="2335" customFormat="false" ht="14.4" hidden="false" customHeight="false" outlineLevel="0" collapsed="false">
      <c r="A2335" s="223" t="s">
        <v>498</v>
      </c>
      <c r="B2335" s="0" t="s">
        <v>459</v>
      </c>
      <c r="C2335" s="0" t="n">
        <v>0.00184396</v>
      </c>
      <c r="D2335" s="221" t="n">
        <v>9.79</v>
      </c>
      <c r="E2335" s="221" t="n">
        <f aca="false">TRUNC((C2335*D2335),2)</f>
        <v>0.01</v>
      </c>
    </row>
    <row r="2336" customFormat="false" ht="14.4" hidden="false" customHeight="false" outlineLevel="0" collapsed="false">
      <c r="A2336" s="223" t="s">
        <v>455</v>
      </c>
      <c r="B2336" s="0" t="s">
        <v>456</v>
      </c>
      <c r="C2336" s="0" t="n">
        <v>0.00036823</v>
      </c>
      <c r="D2336" s="221" t="n">
        <v>47.76</v>
      </c>
      <c r="E2336" s="221" t="n">
        <f aca="false">TRUNC((C2336*D2336),2)</f>
        <v>0.01</v>
      </c>
    </row>
    <row r="2337" customFormat="false" ht="14.4" hidden="false" customHeight="false" outlineLevel="0" collapsed="false">
      <c r="A2337" s="223" t="s">
        <v>499</v>
      </c>
      <c r="B2337" s="0" t="s">
        <v>459</v>
      </c>
      <c r="C2337" s="0" t="n">
        <v>0.00015286</v>
      </c>
      <c r="D2337" s="221" t="n">
        <v>109.4</v>
      </c>
      <c r="E2337" s="221" t="n">
        <f aca="false">TRUNC((C2337*D2337),2)</f>
        <v>0.01</v>
      </c>
    </row>
    <row r="2338" customFormat="false" ht="14.4" hidden="false" customHeight="false" outlineLevel="0" collapsed="false">
      <c r="A2338" s="223" t="s">
        <v>502</v>
      </c>
      <c r="B2338" s="0" t="s">
        <v>459</v>
      </c>
      <c r="C2338" s="0" t="n">
        <v>0.00208589</v>
      </c>
      <c r="D2338" s="221" t="n">
        <v>6.04</v>
      </c>
      <c r="E2338" s="221" t="n">
        <f aca="false">TRUNC((C2338*D2338),2)</f>
        <v>0.01</v>
      </c>
    </row>
    <row r="2339" customFormat="false" ht="14.4" hidden="false" customHeight="false" outlineLevel="0" collapsed="false">
      <c r="A2339" s="223" t="s">
        <v>457</v>
      </c>
      <c r="B2339" s="0" t="s">
        <v>456</v>
      </c>
      <c r="C2339" s="0" t="n">
        <v>0.00315896</v>
      </c>
      <c r="D2339" s="221" t="n">
        <v>8.95</v>
      </c>
      <c r="E2339" s="221" t="n">
        <f aca="false">TRUNC((C2339*D2339),2)</f>
        <v>0.02</v>
      </c>
    </row>
    <row r="2340" customFormat="false" ht="14.4" hidden="false" customHeight="false" outlineLevel="0" collapsed="false">
      <c r="A2340" s="223" t="s">
        <v>510</v>
      </c>
      <c r="B2340" s="0" t="s">
        <v>511</v>
      </c>
      <c r="C2340" s="0" t="n">
        <v>0.00034765</v>
      </c>
      <c r="D2340" s="221" t="n">
        <v>14.25</v>
      </c>
      <c r="E2340" s="221" t="n">
        <f aca="false">TRUNC((C2340*D2340),2)</f>
        <v>0</v>
      </c>
    </row>
    <row r="2341" customFormat="false" ht="14.4" hidden="false" customHeight="false" outlineLevel="0" collapsed="false">
      <c r="A2341" s="223" t="s">
        <v>782</v>
      </c>
      <c r="B2341" s="0" t="s">
        <v>501</v>
      </c>
      <c r="C2341" s="0" t="n">
        <v>0.0529</v>
      </c>
      <c r="D2341" s="221" t="n">
        <v>2.57</v>
      </c>
      <c r="E2341" s="221" t="n">
        <f aca="false">TRUNC((C2341*D2341),2)</f>
        <v>0.13</v>
      </c>
    </row>
    <row r="2342" customFormat="false" ht="14.4" hidden="false" customHeight="false" outlineLevel="0" collapsed="false">
      <c r="A2342" s="223" t="s">
        <v>512</v>
      </c>
      <c r="B2342" s="0" t="s">
        <v>493</v>
      </c>
      <c r="C2342" s="0" t="n">
        <v>0.23</v>
      </c>
      <c r="D2342" s="221" t="n">
        <v>1.87</v>
      </c>
      <c r="E2342" s="221" t="n">
        <f aca="false">TRUNC((C2342*D2342),2)</f>
        <v>0.43</v>
      </c>
    </row>
    <row r="2343" customFormat="false" ht="14.4" hidden="false" customHeight="false" outlineLevel="0" collapsed="false">
      <c r="A2343" s="223" t="s">
        <v>513</v>
      </c>
      <c r="B2343" s="0" t="s">
        <v>493</v>
      </c>
      <c r="C2343" s="0" t="n">
        <v>0.23</v>
      </c>
      <c r="D2343" s="221" t="n">
        <v>0.71</v>
      </c>
      <c r="E2343" s="221" t="n">
        <f aca="false">TRUNC((C2343*D2343),2)</f>
        <v>0.16</v>
      </c>
    </row>
    <row r="2344" customFormat="false" ht="14.4" hidden="false" customHeight="false" outlineLevel="0" collapsed="false">
      <c r="A2344" s="223" t="s">
        <v>514</v>
      </c>
      <c r="B2344" s="0" t="s">
        <v>493</v>
      </c>
      <c r="C2344" s="0" t="n">
        <v>0.23</v>
      </c>
      <c r="D2344" s="221" t="n">
        <v>0.34</v>
      </c>
      <c r="E2344" s="221" t="n">
        <f aca="false">TRUNC((C2344*D2344),2)</f>
        <v>0.07</v>
      </c>
    </row>
    <row r="2345" customFormat="false" ht="14.4" hidden="false" customHeight="false" outlineLevel="0" collapsed="false">
      <c r="A2345" s="223" t="s">
        <v>515</v>
      </c>
      <c r="B2345" s="0" t="s">
        <v>493</v>
      </c>
      <c r="C2345" s="0" t="n">
        <v>0.23</v>
      </c>
      <c r="D2345" s="221" t="n">
        <v>0.05</v>
      </c>
      <c r="E2345" s="221" t="n">
        <f aca="false">TRUNC((C2345*D2345),2)</f>
        <v>0.01</v>
      </c>
    </row>
    <row r="2346" customFormat="false" ht="14.4" hidden="false" customHeight="false" outlineLevel="0" collapsed="false">
      <c r="A2346" s="223" t="s">
        <v>783</v>
      </c>
      <c r="B2346" s="0" t="s">
        <v>501</v>
      </c>
      <c r="C2346" s="0" t="n">
        <v>1.69489051</v>
      </c>
      <c r="D2346" s="221" t="n">
        <v>1.37</v>
      </c>
      <c r="E2346" s="221" t="n">
        <f aca="false">TRUNC((C2346*D2346),2)</f>
        <v>2.32</v>
      </c>
    </row>
    <row r="2347" customFormat="false" ht="14.4" hidden="false" customHeight="false" outlineLevel="0" collapsed="false">
      <c r="A2347" s="223" t="s">
        <v>458</v>
      </c>
      <c r="B2347" s="0" t="s">
        <v>459</v>
      </c>
      <c r="C2347" s="0" t="n">
        <v>0.00060865</v>
      </c>
      <c r="D2347" s="221" t="n">
        <v>29.55</v>
      </c>
      <c r="E2347" s="221" t="n">
        <f aca="false">TRUNC((C2347*D2347),2)</f>
        <v>0.01</v>
      </c>
    </row>
    <row r="2348" customFormat="false" ht="14.4" hidden="false" customHeight="false" outlineLevel="0" collapsed="false">
      <c r="A2348" s="223" t="s">
        <v>460</v>
      </c>
      <c r="B2348" s="0" t="s">
        <v>459</v>
      </c>
      <c r="C2348" s="0" t="n">
        <v>0.00028527</v>
      </c>
      <c r="D2348" s="221" t="n">
        <v>169.15</v>
      </c>
      <c r="E2348" s="221" t="n">
        <f aca="false">TRUNC((C2348*D2348),2)</f>
        <v>0.04</v>
      </c>
    </row>
    <row r="2349" customFormat="false" ht="14.4" hidden="false" customHeight="false" outlineLevel="0" collapsed="false">
      <c r="A2349" s="223" t="s">
        <v>461</v>
      </c>
      <c r="B2349" s="0" t="s">
        <v>459</v>
      </c>
      <c r="C2349" s="0" t="n">
        <v>0.02564206</v>
      </c>
      <c r="D2349" s="221" t="n">
        <v>1.11</v>
      </c>
      <c r="E2349" s="221" t="n">
        <f aca="false">TRUNC((C2349*D2349),2)</f>
        <v>0.02</v>
      </c>
    </row>
    <row r="2350" customFormat="false" ht="28.8" hidden="false" customHeight="false" outlineLevel="0" collapsed="false">
      <c r="A2350" s="223" t="s">
        <v>462</v>
      </c>
      <c r="B2350" s="0" t="s">
        <v>459</v>
      </c>
      <c r="C2350" s="0" t="n">
        <v>0.00024725</v>
      </c>
      <c r="D2350" s="221" t="n">
        <v>133.08</v>
      </c>
      <c r="E2350" s="221" t="n">
        <f aca="false">TRUNC((C2350*D2350),2)</f>
        <v>0.03</v>
      </c>
    </row>
    <row r="2351" customFormat="false" ht="28.8" hidden="false" customHeight="false" outlineLevel="0" collapsed="false">
      <c r="A2351" s="223" t="s">
        <v>463</v>
      </c>
      <c r="B2351" s="0" t="s">
        <v>459</v>
      </c>
      <c r="C2351" s="0" t="n">
        <v>0.0001656</v>
      </c>
      <c r="D2351" s="221" t="n">
        <v>116.91</v>
      </c>
      <c r="E2351" s="221" t="n">
        <f aca="false">TRUNC((C2351*D2351),2)</f>
        <v>0.01</v>
      </c>
    </row>
    <row r="2352" customFormat="false" ht="28.8" hidden="false" customHeight="false" outlineLevel="0" collapsed="false">
      <c r="A2352" s="223" t="s">
        <v>516</v>
      </c>
      <c r="B2352" s="0" t="s">
        <v>459</v>
      </c>
      <c r="C2352" s="0" t="n">
        <v>1.014E-005</v>
      </c>
      <c r="D2352" s="221" t="n">
        <v>597.97</v>
      </c>
      <c r="E2352" s="221" t="n">
        <f aca="false">TRUNC((C2352*D2352),2)</f>
        <v>0</v>
      </c>
    </row>
    <row r="2353" customFormat="false" ht="14.4" hidden="false" customHeight="false" outlineLevel="0" collapsed="false">
      <c r="A2353" s="223" t="s">
        <v>517</v>
      </c>
      <c r="B2353" s="0" t="s">
        <v>459</v>
      </c>
      <c r="C2353" s="0" t="n">
        <v>6.228E-005</v>
      </c>
      <c r="D2353" s="221" t="n">
        <v>135.18</v>
      </c>
      <c r="E2353" s="221" t="n">
        <f aca="false">TRUNC((C2353*D2353),2)</f>
        <v>0</v>
      </c>
    </row>
    <row r="2354" customFormat="false" ht="14.4" hidden="false" customHeight="false" outlineLevel="0" collapsed="false">
      <c r="A2354" s="223" t="s">
        <v>518</v>
      </c>
      <c r="B2354" s="0" t="s">
        <v>459</v>
      </c>
      <c r="C2354" s="0" t="n">
        <v>4.731E-005</v>
      </c>
      <c r="D2354" s="221" t="n">
        <v>203.68</v>
      </c>
      <c r="E2354" s="221" t="n">
        <f aca="false">TRUNC((C2354*D2354),2)</f>
        <v>0</v>
      </c>
    </row>
    <row r="2355" customFormat="false" ht="14.4" hidden="false" customHeight="false" outlineLevel="0" collapsed="false">
      <c r="A2355" s="223" t="s">
        <v>519</v>
      </c>
      <c r="B2355" s="0" t="s">
        <v>459</v>
      </c>
      <c r="C2355" s="0" t="n">
        <v>1.014E-005</v>
      </c>
      <c r="D2355" s="221" t="n">
        <v>576.84</v>
      </c>
      <c r="E2355" s="221" t="n">
        <f aca="false">TRUNC((C2355*D2355),2)</f>
        <v>0</v>
      </c>
    </row>
    <row r="2356" customFormat="false" ht="14.4" hidden="false" customHeight="false" outlineLevel="0" collapsed="false">
      <c r="A2356" s="223" t="s">
        <v>520</v>
      </c>
      <c r="B2356" s="0" t="s">
        <v>459</v>
      </c>
      <c r="C2356" s="0" t="n">
        <v>1.247E-005</v>
      </c>
      <c r="D2356" s="221" t="n">
        <v>281.79</v>
      </c>
      <c r="E2356" s="221" t="n">
        <f aca="false">TRUNC((C2356*D2356),2)</f>
        <v>0</v>
      </c>
    </row>
    <row r="2357" customFormat="false" ht="14.4" hidden="false" customHeight="false" outlineLevel="0" collapsed="false">
      <c r="A2357" s="223" t="s">
        <v>521</v>
      </c>
      <c r="B2357" s="0" t="s">
        <v>459</v>
      </c>
      <c r="C2357" s="0" t="n">
        <v>0.0006279</v>
      </c>
      <c r="D2357" s="221" t="n">
        <v>7.88</v>
      </c>
      <c r="E2357" s="221" t="n">
        <f aca="false">TRUNC((C2357*D2357),2)</f>
        <v>0</v>
      </c>
    </row>
    <row r="2358" customFormat="false" ht="14.4" hidden="false" customHeight="false" outlineLevel="0" collapsed="false">
      <c r="A2358" s="223" t="s">
        <v>522</v>
      </c>
      <c r="B2358" s="0" t="s">
        <v>459</v>
      </c>
      <c r="C2358" s="0" t="n">
        <v>0.00034765</v>
      </c>
      <c r="D2358" s="221" t="n">
        <v>10.71</v>
      </c>
      <c r="E2358" s="221" t="n">
        <f aca="false">TRUNC((C2358*D2358),2)</f>
        <v>0</v>
      </c>
    </row>
    <row r="2359" customFormat="false" ht="14.4" hidden="false" customHeight="false" outlineLevel="0" collapsed="false">
      <c r="A2359" s="223" t="s">
        <v>523</v>
      </c>
      <c r="B2359" s="0" t="s">
        <v>459</v>
      </c>
      <c r="C2359" s="0" t="n">
        <v>0.00034765</v>
      </c>
      <c r="D2359" s="221" t="n">
        <v>23.75</v>
      </c>
      <c r="E2359" s="221" t="n">
        <f aca="false">TRUNC((C2359*D2359),2)</f>
        <v>0</v>
      </c>
    </row>
    <row r="2360" customFormat="false" ht="14.4" hidden="false" customHeight="false" outlineLevel="0" collapsed="false">
      <c r="A2360" s="223" t="s">
        <v>784</v>
      </c>
      <c r="B2360" s="0" t="s">
        <v>504</v>
      </c>
      <c r="C2360" s="0" t="n">
        <v>1.05</v>
      </c>
      <c r="D2360" s="221" t="n">
        <v>24.26</v>
      </c>
      <c r="E2360" s="221" t="n">
        <f aca="false">TRUNC((C2360*D2360),2)</f>
        <v>25.47</v>
      </c>
    </row>
    <row r="2361" customFormat="false" ht="14.4" hidden="false" customHeight="false" outlineLevel="0" collapsed="false">
      <c r="A2361" s="223" t="s">
        <v>453</v>
      </c>
      <c r="B2361" s="0" t="s">
        <v>398</v>
      </c>
      <c r="C2361" s="0" t="s">
        <v>398</v>
      </c>
      <c r="D2361" s="221" t="s">
        <v>398</v>
      </c>
      <c r="E2361" s="221" t="n">
        <f aca="false">SUM(E2335:E2360)</f>
        <v>28.76</v>
      </c>
    </row>
    <row r="2362" customFormat="false" ht="14.4" hidden="false" customHeight="false" outlineLevel="0" collapsed="false">
      <c r="A2362" s="0"/>
      <c r="C2362" s="0"/>
      <c r="D2362" s="0"/>
      <c r="E2362" s="0"/>
    </row>
    <row r="2363" customFormat="false" ht="14.4" hidden="false" customHeight="false" outlineLevel="0" collapsed="false">
      <c r="A2363" s="223" t="s">
        <v>466</v>
      </c>
      <c r="B2363" s="0" t="s">
        <v>398</v>
      </c>
      <c r="C2363" s="0" t="s">
        <v>398</v>
      </c>
      <c r="D2363" s="221" t="s">
        <v>398</v>
      </c>
      <c r="E2363" s="221" t="n">
        <f aca="false">E2327+E2332+E2361</f>
        <v>31.33</v>
      </c>
    </row>
    <row r="2364" customFormat="false" ht="14.4" hidden="false" customHeight="false" outlineLevel="0" collapsed="false">
      <c r="A2364" s="0"/>
      <c r="C2364" s="0"/>
      <c r="D2364" s="0"/>
      <c r="E2364" s="0"/>
    </row>
    <row r="2365" customFormat="false" ht="14.4" hidden="false" customHeight="false" outlineLevel="0" collapsed="false">
      <c r="A2365" s="0"/>
      <c r="C2365" s="0"/>
      <c r="D2365" s="0"/>
      <c r="E2365" s="0"/>
    </row>
    <row r="2366" customFormat="false" ht="14.4" hidden="false" customHeight="false" outlineLevel="0" collapsed="false">
      <c r="A2366" s="0"/>
      <c r="C2366" s="0"/>
      <c r="D2366" s="0"/>
      <c r="E2366" s="0"/>
    </row>
    <row r="2367" customFormat="false" ht="14.4" hidden="false" customHeight="false" outlineLevel="0" collapsed="false">
      <c r="A2367" s="223" t="s">
        <v>785</v>
      </c>
      <c r="B2367" s="224" t="s">
        <v>786</v>
      </c>
      <c r="C2367" s="0" t="s">
        <v>787</v>
      </c>
      <c r="D2367" s="0"/>
      <c r="E2367" s="0"/>
    </row>
    <row r="2368" customFormat="false" ht="14.4" hidden="false" customHeight="false" outlineLevel="0" collapsed="false">
      <c r="A2368" s="223" t="s">
        <v>788</v>
      </c>
      <c r="C2368" s="0"/>
      <c r="D2368" s="0"/>
      <c r="E2368" s="0"/>
    </row>
    <row r="2369" customFormat="false" ht="14.4" hidden="false" customHeight="false" outlineLevel="0" collapsed="false">
      <c r="A2369" s="223" t="s">
        <v>488</v>
      </c>
      <c r="C2369" s="0"/>
      <c r="D2369" s="0"/>
      <c r="E2369" s="0"/>
    </row>
    <row r="2370" customFormat="false" ht="14.4" hidden="false" customHeight="false" outlineLevel="0" collapsed="false">
      <c r="A2370" s="0"/>
      <c r="C2370" s="0"/>
      <c r="D2370" s="0"/>
      <c r="E2370" s="0"/>
    </row>
    <row r="2371" customFormat="false" ht="14.4" hidden="false" customHeight="false" outlineLevel="0" collapsed="false">
      <c r="A2371" s="223" t="s">
        <v>489</v>
      </c>
      <c r="B2371" s="0" t="s">
        <v>447</v>
      </c>
      <c r="C2371" s="0" t="s">
        <v>448</v>
      </c>
      <c r="D2371" s="221" t="s">
        <v>449</v>
      </c>
      <c r="E2371" s="221" t="s">
        <v>450</v>
      </c>
    </row>
    <row r="2372" customFormat="false" ht="28.8" hidden="false" customHeight="false" outlineLevel="0" collapsed="false">
      <c r="A2372" s="223" t="s">
        <v>490</v>
      </c>
      <c r="B2372" s="0" t="s">
        <v>459</v>
      </c>
      <c r="C2372" s="0" t="n">
        <v>4.57E-006</v>
      </c>
      <c r="D2372" s="221" t="n">
        <v>2849.5</v>
      </c>
      <c r="E2372" s="221" t="n">
        <f aca="false">TRUNC((C2372*D2372),2)</f>
        <v>0.01</v>
      </c>
    </row>
    <row r="2373" customFormat="false" ht="28.8" hidden="false" customHeight="false" outlineLevel="0" collapsed="false">
      <c r="A2373" s="223" t="s">
        <v>491</v>
      </c>
      <c r="B2373" s="0" t="s">
        <v>459</v>
      </c>
      <c r="C2373" s="0" t="n">
        <v>4.875E-005</v>
      </c>
      <c r="D2373" s="221" t="n">
        <v>580</v>
      </c>
      <c r="E2373" s="221" t="n">
        <f aca="false">TRUNC((C2373*D2373),2)</f>
        <v>0.02</v>
      </c>
    </row>
    <row r="2374" customFormat="false" ht="14.4" hidden="false" customHeight="false" outlineLevel="0" collapsed="false">
      <c r="A2374" s="223" t="s">
        <v>453</v>
      </c>
      <c r="B2374" s="0" t="s">
        <v>398</v>
      </c>
      <c r="C2374" s="0" t="s">
        <v>398</v>
      </c>
      <c r="D2374" s="221" t="s">
        <v>398</v>
      </c>
      <c r="E2374" s="221" t="n">
        <f aca="false">SUM(E2372:E2373)</f>
        <v>0.03</v>
      </c>
    </row>
    <row r="2375" customFormat="false" ht="14.4" hidden="false" customHeight="false" outlineLevel="0" collapsed="false">
      <c r="A2375" s="0"/>
      <c r="C2375" s="0"/>
      <c r="D2375" s="0"/>
      <c r="E2375" s="0"/>
    </row>
    <row r="2376" customFormat="false" ht="14.4" hidden="false" customHeight="false" outlineLevel="0" collapsed="false">
      <c r="A2376" s="223" t="s">
        <v>446</v>
      </c>
      <c r="B2376" s="0" t="s">
        <v>447</v>
      </c>
      <c r="C2376" s="0" t="s">
        <v>448</v>
      </c>
      <c r="D2376" s="221" t="s">
        <v>449</v>
      </c>
      <c r="E2376" s="221" t="s">
        <v>450</v>
      </c>
    </row>
    <row r="2377" customFormat="false" ht="14.4" hidden="false" customHeight="false" outlineLevel="0" collapsed="false">
      <c r="A2377" s="223" t="s">
        <v>531</v>
      </c>
      <c r="B2377" s="0" t="s">
        <v>493</v>
      </c>
      <c r="C2377" s="0" t="n">
        <v>0.488208</v>
      </c>
      <c r="D2377" s="221" t="n">
        <v>13.3</v>
      </c>
      <c r="E2377" s="221" t="n">
        <f aca="false">TRUNC((C2377*D2377),2)</f>
        <v>6.49</v>
      </c>
    </row>
    <row r="2378" customFormat="false" ht="14.4" hidden="false" customHeight="false" outlineLevel="0" collapsed="false">
      <c r="A2378" s="223" t="s">
        <v>494</v>
      </c>
      <c r="B2378" s="0" t="s">
        <v>493</v>
      </c>
      <c r="C2378" s="0" t="n">
        <v>0.244104</v>
      </c>
      <c r="D2378" s="221" t="n">
        <v>8.14</v>
      </c>
      <c r="E2378" s="221" t="n">
        <f aca="false">TRUNC((C2378*D2378),2)</f>
        <v>1.98</v>
      </c>
    </row>
    <row r="2379" customFormat="false" ht="14.4" hidden="false" customHeight="false" outlineLevel="0" collapsed="false">
      <c r="A2379" s="223" t="s">
        <v>495</v>
      </c>
      <c r="B2379" s="0" t="s">
        <v>493</v>
      </c>
      <c r="C2379" s="0" t="n">
        <v>0.04973098</v>
      </c>
      <c r="D2379" s="221" t="n">
        <v>17.8</v>
      </c>
      <c r="E2379" s="221" t="n">
        <f aca="false">TRUNC((C2379*D2379),2)</f>
        <v>0.88</v>
      </c>
    </row>
    <row r="2380" customFormat="false" ht="14.4" hidden="false" customHeight="false" outlineLevel="0" collapsed="false">
      <c r="A2380" s="223" t="s">
        <v>453</v>
      </c>
      <c r="B2380" s="0" t="s">
        <v>398</v>
      </c>
      <c r="C2380" s="0" t="s">
        <v>398</v>
      </c>
      <c r="D2380" s="221" t="s">
        <v>398</v>
      </c>
      <c r="E2380" s="221" t="n">
        <f aca="false">SUM(E2377:E2379)</f>
        <v>9.35</v>
      </c>
    </row>
    <row r="2381" customFormat="false" ht="14.4" hidden="false" customHeight="false" outlineLevel="0" collapsed="false">
      <c r="A2381" s="0"/>
      <c r="C2381" s="0"/>
      <c r="D2381" s="0"/>
      <c r="E2381" s="0"/>
    </row>
    <row r="2382" customFormat="false" ht="14.4" hidden="false" customHeight="false" outlineLevel="0" collapsed="false">
      <c r="A2382" s="223" t="s">
        <v>454</v>
      </c>
      <c r="B2382" s="0" t="s">
        <v>447</v>
      </c>
      <c r="C2382" s="0" t="s">
        <v>448</v>
      </c>
      <c r="D2382" s="221" t="s">
        <v>449</v>
      </c>
      <c r="E2382" s="221" t="s">
        <v>450</v>
      </c>
    </row>
    <row r="2383" customFormat="false" ht="14.4" hidden="false" customHeight="false" outlineLevel="0" collapsed="false">
      <c r="A2383" s="223" t="s">
        <v>496</v>
      </c>
      <c r="B2383" s="0" t="s">
        <v>497</v>
      </c>
      <c r="C2383" s="0" t="n">
        <v>0.013416</v>
      </c>
      <c r="D2383" s="221" t="n">
        <v>60</v>
      </c>
      <c r="E2383" s="221" t="n">
        <f aca="false">TRUNC((C2383*D2383),2)</f>
        <v>0.8</v>
      </c>
    </row>
    <row r="2384" customFormat="false" ht="14.4" hidden="false" customHeight="false" outlineLevel="0" collapsed="false">
      <c r="A2384" s="223" t="s">
        <v>498</v>
      </c>
      <c r="B2384" s="0" t="s">
        <v>459</v>
      </c>
      <c r="C2384" s="0" t="n">
        <v>0.00577239</v>
      </c>
      <c r="D2384" s="221" t="n">
        <v>9.79</v>
      </c>
      <c r="E2384" s="221" t="n">
        <f aca="false">TRUNC((C2384*D2384),2)</f>
        <v>0.05</v>
      </c>
    </row>
    <row r="2385" customFormat="false" ht="14.4" hidden="false" customHeight="false" outlineLevel="0" collapsed="false">
      <c r="A2385" s="223" t="s">
        <v>455</v>
      </c>
      <c r="B2385" s="0" t="s">
        <v>456</v>
      </c>
      <c r="C2385" s="0" t="n">
        <v>0.00123181</v>
      </c>
      <c r="D2385" s="221" t="n">
        <v>47.76</v>
      </c>
      <c r="E2385" s="221" t="n">
        <f aca="false">TRUNC((C2385*D2385),2)</f>
        <v>0.05</v>
      </c>
    </row>
    <row r="2386" customFormat="false" ht="14.4" hidden="false" customHeight="false" outlineLevel="0" collapsed="false">
      <c r="A2386" s="223" t="s">
        <v>762</v>
      </c>
      <c r="B2386" s="0" t="s">
        <v>501</v>
      </c>
      <c r="C2386" s="0" t="n">
        <v>2.01448</v>
      </c>
      <c r="D2386" s="221" t="n">
        <v>0.6</v>
      </c>
      <c r="E2386" s="221" t="n">
        <f aca="false">TRUNC((C2386*D2386),2)</f>
        <v>1.2</v>
      </c>
    </row>
    <row r="2387" customFormat="false" ht="14.4" hidden="false" customHeight="false" outlineLevel="0" collapsed="false">
      <c r="A2387" s="223" t="s">
        <v>499</v>
      </c>
      <c r="B2387" s="0" t="s">
        <v>459</v>
      </c>
      <c r="C2387" s="0" t="n">
        <v>0.00047851</v>
      </c>
      <c r="D2387" s="221" t="n">
        <v>109.4</v>
      </c>
      <c r="E2387" s="221" t="n">
        <f aca="false">TRUNC((C2387*D2387),2)</f>
        <v>0.05</v>
      </c>
    </row>
    <row r="2388" customFormat="false" ht="14.4" hidden="false" customHeight="false" outlineLevel="0" collapsed="false">
      <c r="A2388" s="223" t="s">
        <v>500</v>
      </c>
      <c r="B2388" s="0" t="s">
        <v>501</v>
      </c>
      <c r="C2388" s="0" t="n">
        <v>1.930552</v>
      </c>
      <c r="D2388" s="221" t="n">
        <v>0.35</v>
      </c>
      <c r="E2388" s="221" t="n">
        <f aca="false">TRUNC((C2388*D2388),2)</f>
        <v>0.67</v>
      </c>
    </row>
    <row r="2389" customFormat="false" ht="14.4" hidden="false" customHeight="false" outlineLevel="0" collapsed="false">
      <c r="A2389" s="223" t="s">
        <v>502</v>
      </c>
      <c r="B2389" s="0" t="s">
        <v>459</v>
      </c>
      <c r="C2389" s="0" t="n">
        <v>0.00652975</v>
      </c>
      <c r="D2389" s="221" t="n">
        <v>6.04</v>
      </c>
      <c r="E2389" s="221" t="n">
        <f aca="false">TRUNC((C2389*D2389),2)</f>
        <v>0.03</v>
      </c>
    </row>
    <row r="2390" customFormat="false" ht="14.4" hidden="false" customHeight="false" outlineLevel="0" collapsed="false">
      <c r="A2390" s="223" t="s">
        <v>457</v>
      </c>
      <c r="B2390" s="0" t="s">
        <v>456</v>
      </c>
      <c r="C2390" s="0" t="n">
        <v>0.0105674</v>
      </c>
      <c r="D2390" s="221" t="n">
        <v>8.95</v>
      </c>
      <c r="E2390" s="221" t="n">
        <f aca="false">TRUNC((C2390*D2390),2)</f>
        <v>0.09</v>
      </c>
    </row>
    <row r="2391" customFormat="false" ht="14.4" hidden="false" customHeight="false" outlineLevel="0" collapsed="false">
      <c r="A2391" s="223" t="s">
        <v>510</v>
      </c>
      <c r="B2391" s="0" t="s">
        <v>511</v>
      </c>
      <c r="C2391" s="0" t="n">
        <v>0.00108828</v>
      </c>
      <c r="D2391" s="221" t="n">
        <v>14.25</v>
      </c>
      <c r="E2391" s="221" t="n">
        <f aca="false">TRUNC((C2391*D2391),2)</f>
        <v>0.01</v>
      </c>
    </row>
    <row r="2392" customFormat="false" ht="28.8" hidden="false" customHeight="false" outlineLevel="0" collapsed="false">
      <c r="A2392" s="223" t="s">
        <v>789</v>
      </c>
      <c r="B2392" s="0" t="s">
        <v>504</v>
      </c>
      <c r="C2392" s="0" t="n">
        <v>0.42</v>
      </c>
      <c r="D2392" s="221" t="n">
        <v>1.3</v>
      </c>
      <c r="E2392" s="221" t="n">
        <f aca="false">TRUNC((C2392*D2392),2)</f>
        <v>0.54</v>
      </c>
    </row>
    <row r="2393" customFormat="false" ht="14.4" hidden="false" customHeight="false" outlineLevel="0" collapsed="false">
      <c r="A2393" s="223" t="s">
        <v>512</v>
      </c>
      <c r="B2393" s="0" t="s">
        <v>493</v>
      </c>
      <c r="C2393" s="0" t="n">
        <v>0.7694</v>
      </c>
      <c r="D2393" s="221" t="n">
        <v>1.87</v>
      </c>
      <c r="E2393" s="221" t="n">
        <f aca="false">TRUNC((C2393*D2393),2)</f>
        <v>1.43</v>
      </c>
    </row>
    <row r="2394" customFormat="false" ht="14.4" hidden="false" customHeight="false" outlineLevel="0" collapsed="false">
      <c r="A2394" s="223" t="s">
        <v>513</v>
      </c>
      <c r="B2394" s="0" t="s">
        <v>493</v>
      </c>
      <c r="C2394" s="0" t="n">
        <v>0.7694</v>
      </c>
      <c r="D2394" s="221" t="n">
        <v>0.71</v>
      </c>
      <c r="E2394" s="221" t="n">
        <f aca="false">TRUNC((C2394*D2394),2)</f>
        <v>0.54</v>
      </c>
    </row>
    <row r="2395" customFormat="false" ht="14.4" hidden="false" customHeight="false" outlineLevel="0" collapsed="false">
      <c r="A2395" s="223" t="s">
        <v>514</v>
      </c>
      <c r="B2395" s="0" t="s">
        <v>493</v>
      </c>
      <c r="C2395" s="0" t="n">
        <v>0.7694</v>
      </c>
      <c r="D2395" s="221" t="n">
        <v>0.34</v>
      </c>
      <c r="E2395" s="221" t="n">
        <f aca="false">TRUNC((C2395*D2395),2)</f>
        <v>0.26</v>
      </c>
    </row>
    <row r="2396" customFormat="false" ht="14.4" hidden="false" customHeight="false" outlineLevel="0" collapsed="false">
      <c r="A2396" s="223" t="s">
        <v>515</v>
      </c>
      <c r="B2396" s="0" t="s">
        <v>493</v>
      </c>
      <c r="C2396" s="0" t="n">
        <v>0.7694</v>
      </c>
      <c r="D2396" s="221" t="n">
        <v>0.05</v>
      </c>
      <c r="E2396" s="221" t="n">
        <f aca="false">TRUNC((C2396*D2396),2)</f>
        <v>0.03</v>
      </c>
    </row>
    <row r="2397" customFormat="false" ht="14.4" hidden="false" customHeight="false" outlineLevel="0" collapsed="false">
      <c r="A2397" s="223" t="s">
        <v>790</v>
      </c>
      <c r="B2397" s="0" t="s">
        <v>459</v>
      </c>
      <c r="C2397" s="0" t="n">
        <v>13.41349206</v>
      </c>
      <c r="D2397" s="221" t="n">
        <v>1.26</v>
      </c>
      <c r="E2397" s="221" t="n">
        <f aca="false">TRUNC((C2397*D2397),2)</f>
        <v>16.9</v>
      </c>
    </row>
    <row r="2398" customFormat="false" ht="14.4" hidden="false" customHeight="false" outlineLevel="0" collapsed="false">
      <c r="A2398" s="223" t="s">
        <v>791</v>
      </c>
      <c r="B2398" s="0" t="s">
        <v>792</v>
      </c>
      <c r="C2398" s="0" t="n">
        <v>0.005</v>
      </c>
      <c r="D2398" s="221" t="n">
        <v>32.48</v>
      </c>
      <c r="E2398" s="221" t="n">
        <f aca="false">TRUNC((C2398*D2398),2)</f>
        <v>0.16</v>
      </c>
    </row>
    <row r="2399" customFormat="false" ht="14.4" hidden="false" customHeight="false" outlineLevel="0" collapsed="false">
      <c r="A2399" s="223" t="s">
        <v>458</v>
      </c>
      <c r="B2399" s="0" t="s">
        <v>459</v>
      </c>
      <c r="C2399" s="0" t="n">
        <v>0.00203606</v>
      </c>
      <c r="D2399" s="221" t="n">
        <v>29.55</v>
      </c>
      <c r="E2399" s="221" t="n">
        <f aca="false">TRUNC((C2399*D2399),2)</f>
        <v>0.06</v>
      </c>
    </row>
    <row r="2400" customFormat="false" ht="14.4" hidden="false" customHeight="false" outlineLevel="0" collapsed="false">
      <c r="A2400" s="223" t="s">
        <v>460</v>
      </c>
      <c r="B2400" s="0" t="s">
        <v>459</v>
      </c>
      <c r="C2400" s="0" t="n">
        <v>0.00095428</v>
      </c>
      <c r="D2400" s="221" t="n">
        <v>169.15</v>
      </c>
      <c r="E2400" s="221" t="n">
        <f aca="false">TRUNC((C2400*D2400),2)</f>
        <v>0.16</v>
      </c>
    </row>
    <row r="2401" customFormat="false" ht="14.4" hidden="false" customHeight="false" outlineLevel="0" collapsed="false">
      <c r="A2401" s="223" t="s">
        <v>461</v>
      </c>
      <c r="B2401" s="0" t="s">
        <v>459</v>
      </c>
      <c r="C2401" s="0" t="n">
        <v>0.08577826</v>
      </c>
      <c r="D2401" s="221" t="n">
        <v>1.11</v>
      </c>
      <c r="E2401" s="221" t="n">
        <f aca="false">TRUNC((C2401*D2401),2)</f>
        <v>0.09</v>
      </c>
    </row>
    <row r="2402" customFormat="false" ht="28.8" hidden="false" customHeight="false" outlineLevel="0" collapsed="false">
      <c r="A2402" s="223" t="s">
        <v>462</v>
      </c>
      <c r="B2402" s="0" t="s">
        <v>459</v>
      </c>
      <c r="C2402" s="0" t="n">
        <v>0.00082711</v>
      </c>
      <c r="D2402" s="221" t="n">
        <v>133.08</v>
      </c>
      <c r="E2402" s="221" t="n">
        <f aca="false">TRUNC((C2402*D2402),2)</f>
        <v>0.11</v>
      </c>
    </row>
    <row r="2403" customFormat="false" ht="28.8" hidden="false" customHeight="false" outlineLevel="0" collapsed="false">
      <c r="A2403" s="223" t="s">
        <v>463</v>
      </c>
      <c r="B2403" s="0" t="s">
        <v>459</v>
      </c>
      <c r="C2403" s="0" t="n">
        <v>0.00055397</v>
      </c>
      <c r="D2403" s="221" t="n">
        <v>116.91</v>
      </c>
      <c r="E2403" s="221" t="n">
        <f aca="false">TRUNC((C2403*D2403),2)</f>
        <v>0.06</v>
      </c>
    </row>
    <row r="2404" customFormat="false" ht="28.8" hidden="false" customHeight="false" outlineLevel="0" collapsed="false">
      <c r="A2404" s="223" t="s">
        <v>516</v>
      </c>
      <c r="B2404" s="0" t="s">
        <v>459</v>
      </c>
      <c r="C2404" s="0" t="n">
        <v>3.175E-005</v>
      </c>
      <c r="D2404" s="221" t="n">
        <v>597.97</v>
      </c>
      <c r="E2404" s="221" t="n">
        <f aca="false">TRUNC((C2404*D2404),2)</f>
        <v>0.01</v>
      </c>
    </row>
    <row r="2405" customFormat="false" ht="14.4" hidden="false" customHeight="false" outlineLevel="0" collapsed="false">
      <c r="A2405" s="223" t="s">
        <v>517</v>
      </c>
      <c r="B2405" s="0" t="s">
        <v>459</v>
      </c>
      <c r="C2405" s="0" t="n">
        <v>0.00019497</v>
      </c>
      <c r="D2405" s="221" t="n">
        <v>135.18</v>
      </c>
      <c r="E2405" s="221" t="n">
        <f aca="false">TRUNC((C2405*D2405),2)</f>
        <v>0.02</v>
      </c>
    </row>
    <row r="2406" customFormat="false" ht="14.4" hidden="false" customHeight="false" outlineLevel="0" collapsed="false">
      <c r="A2406" s="223" t="s">
        <v>518</v>
      </c>
      <c r="B2406" s="0" t="s">
        <v>459</v>
      </c>
      <c r="C2406" s="0" t="n">
        <v>0.00014811</v>
      </c>
      <c r="D2406" s="221" t="n">
        <v>203.68</v>
      </c>
      <c r="E2406" s="221" t="n">
        <f aca="false">TRUNC((C2406*D2406),2)</f>
        <v>0.03</v>
      </c>
    </row>
    <row r="2407" customFormat="false" ht="14.4" hidden="false" customHeight="false" outlineLevel="0" collapsed="false">
      <c r="A2407" s="223" t="s">
        <v>519</v>
      </c>
      <c r="B2407" s="0" t="s">
        <v>459</v>
      </c>
      <c r="C2407" s="0" t="n">
        <v>3.175E-005</v>
      </c>
      <c r="D2407" s="221" t="n">
        <v>576.84</v>
      </c>
      <c r="E2407" s="221" t="n">
        <f aca="false">TRUNC((C2407*D2407),2)</f>
        <v>0.01</v>
      </c>
    </row>
    <row r="2408" customFormat="false" ht="14.4" hidden="false" customHeight="false" outlineLevel="0" collapsed="false">
      <c r="A2408" s="223" t="s">
        <v>520</v>
      </c>
      <c r="B2408" s="0" t="s">
        <v>459</v>
      </c>
      <c r="C2408" s="0" t="n">
        <v>3.903E-005</v>
      </c>
      <c r="D2408" s="221" t="n">
        <v>281.79</v>
      </c>
      <c r="E2408" s="221" t="n">
        <f aca="false">TRUNC((C2408*D2408),2)</f>
        <v>0.01</v>
      </c>
    </row>
    <row r="2409" customFormat="false" ht="14.4" hidden="false" customHeight="false" outlineLevel="0" collapsed="false">
      <c r="A2409" s="223" t="s">
        <v>521</v>
      </c>
      <c r="B2409" s="0" t="s">
        <v>459</v>
      </c>
      <c r="C2409" s="0" t="n">
        <v>0.0019656</v>
      </c>
      <c r="D2409" s="221" t="n">
        <v>7.88</v>
      </c>
      <c r="E2409" s="221" t="n">
        <f aca="false">TRUNC((C2409*D2409),2)</f>
        <v>0.01</v>
      </c>
    </row>
    <row r="2410" customFormat="false" ht="14.4" hidden="false" customHeight="false" outlineLevel="0" collapsed="false">
      <c r="A2410" s="223" t="s">
        <v>522</v>
      </c>
      <c r="B2410" s="0" t="s">
        <v>459</v>
      </c>
      <c r="C2410" s="0" t="n">
        <v>0.00108828</v>
      </c>
      <c r="D2410" s="221" t="n">
        <v>10.71</v>
      </c>
      <c r="E2410" s="221" t="n">
        <f aca="false">TRUNC((C2410*D2410),2)</f>
        <v>0.01</v>
      </c>
    </row>
    <row r="2411" customFormat="false" ht="14.4" hidden="false" customHeight="false" outlineLevel="0" collapsed="false">
      <c r="A2411" s="223" t="s">
        <v>523</v>
      </c>
      <c r="B2411" s="0" t="s">
        <v>459</v>
      </c>
      <c r="C2411" s="0" t="n">
        <v>0.00108828</v>
      </c>
      <c r="D2411" s="221" t="n">
        <v>23.75</v>
      </c>
      <c r="E2411" s="221" t="n">
        <f aca="false">TRUNC((C2411*D2411),2)</f>
        <v>0.02</v>
      </c>
    </row>
    <row r="2412" customFormat="false" ht="14.4" hidden="false" customHeight="false" outlineLevel="0" collapsed="false">
      <c r="A2412" s="223" t="s">
        <v>524</v>
      </c>
      <c r="B2412" s="0" t="s">
        <v>525</v>
      </c>
      <c r="C2412" s="0" t="n">
        <v>0.01443</v>
      </c>
      <c r="D2412" s="221" t="n">
        <v>0.67</v>
      </c>
      <c r="E2412" s="221" t="n">
        <f aca="false">TRUNC((C2412*D2412),2)</f>
        <v>0</v>
      </c>
    </row>
    <row r="2413" customFormat="false" ht="14.4" hidden="false" customHeight="false" outlineLevel="0" collapsed="false">
      <c r="A2413" s="223" t="s">
        <v>453</v>
      </c>
      <c r="B2413" s="0" t="s">
        <v>398</v>
      </c>
      <c r="C2413" s="0" t="s">
        <v>398</v>
      </c>
      <c r="D2413" s="221" t="s">
        <v>398</v>
      </c>
      <c r="E2413" s="221" t="n">
        <f aca="false">SUM(E2383:E2412)</f>
        <v>23.41</v>
      </c>
    </row>
    <row r="2414" customFormat="false" ht="14.4" hidden="false" customHeight="false" outlineLevel="0" collapsed="false">
      <c r="A2414" s="0"/>
      <c r="C2414" s="0"/>
      <c r="D2414" s="0"/>
      <c r="E2414" s="0"/>
    </row>
    <row r="2415" customFormat="false" ht="14.4" hidden="false" customHeight="false" outlineLevel="0" collapsed="false">
      <c r="A2415" s="223" t="s">
        <v>466</v>
      </c>
      <c r="B2415" s="0" t="s">
        <v>398</v>
      </c>
      <c r="C2415" s="0" t="s">
        <v>398</v>
      </c>
      <c r="D2415" s="221" t="s">
        <v>398</v>
      </c>
      <c r="E2415" s="221" t="n">
        <f aca="false">E2374+E2380+E2413</f>
        <v>32.79</v>
      </c>
    </row>
    <row r="2416" customFormat="false" ht="14.4" hidden="false" customHeight="false" outlineLevel="0" collapsed="false">
      <c r="A2416" s="0"/>
      <c r="C2416" s="0"/>
      <c r="D2416" s="0"/>
      <c r="E2416" s="0"/>
    </row>
    <row r="2417" customFormat="false" ht="14.4" hidden="false" customHeight="false" outlineLevel="0" collapsed="false">
      <c r="A2417" s="0"/>
      <c r="C2417" s="0"/>
      <c r="D2417" s="0"/>
      <c r="E2417" s="0"/>
    </row>
    <row r="2418" customFormat="false" ht="14.4" hidden="false" customHeight="false" outlineLevel="0" collapsed="false">
      <c r="A2418" s="0"/>
      <c r="C2418" s="0"/>
      <c r="D2418" s="0"/>
      <c r="E2418" s="0"/>
    </row>
    <row r="2419" customFormat="false" ht="14.4" hidden="false" customHeight="false" outlineLevel="0" collapsed="false">
      <c r="A2419" s="223" t="s">
        <v>793</v>
      </c>
      <c r="B2419" s="224" t="s">
        <v>794</v>
      </c>
      <c r="C2419" s="0" t="s">
        <v>795</v>
      </c>
      <c r="D2419" s="0"/>
      <c r="E2419" s="0"/>
    </row>
    <row r="2420" customFormat="false" ht="14.4" hidden="false" customHeight="false" outlineLevel="0" collapsed="false">
      <c r="A2420" s="223" t="s">
        <v>796</v>
      </c>
      <c r="C2420" s="0"/>
      <c r="D2420" s="0"/>
      <c r="E2420" s="0"/>
    </row>
    <row r="2421" customFormat="false" ht="14.4" hidden="false" customHeight="false" outlineLevel="0" collapsed="false">
      <c r="A2421" s="223" t="s">
        <v>488</v>
      </c>
      <c r="C2421" s="0"/>
      <c r="D2421" s="0"/>
      <c r="E2421" s="0"/>
    </row>
    <row r="2422" customFormat="false" ht="14.4" hidden="false" customHeight="false" outlineLevel="0" collapsed="false">
      <c r="A2422" s="0"/>
      <c r="C2422" s="0"/>
      <c r="D2422" s="0"/>
      <c r="E2422" s="0"/>
    </row>
    <row r="2423" customFormat="false" ht="14.4" hidden="false" customHeight="false" outlineLevel="0" collapsed="false">
      <c r="A2423" s="223" t="s">
        <v>489</v>
      </c>
      <c r="B2423" s="0" t="s">
        <v>447</v>
      </c>
      <c r="C2423" s="0" t="s">
        <v>448</v>
      </c>
      <c r="D2423" s="221" t="s">
        <v>449</v>
      </c>
      <c r="E2423" s="221" t="s">
        <v>450</v>
      </c>
    </row>
    <row r="2424" customFormat="false" ht="28.8" hidden="false" customHeight="false" outlineLevel="0" collapsed="false">
      <c r="A2424" s="223" t="s">
        <v>490</v>
      </c>
      <c r="B2424" s="0" t="s">
        <v>459</v>
      </c>
      <c r="C2424" s="0" t="n">
        <v>5.19E-006</v>
      </c>
      <c r="D2424" s="221" t="n">
        <v>2849.5</v>
      </c>
      <c r="E2424" s="221" t="n">
        <f aca="false">TRUNC((C2424*D2424),2)</f>
        <v>0.01</v>
      </c>
    </row>
    <row r="2425" customFormat="false" ht="28.8" hidden="false" customHeight="false" outlineLevel="0" collapsed="false">
      <c r="A2425" s="223" t="s">
        <v>491</v>
      </c>
      <c r="B2425" s="0" t="s">
        <v>459</v>
      </c>
      <c r="C2425" s="0" t="n">
        <v>7.617E-005</v>
      </c>
      <c r="D2425" s="221" t="n">
        <v>580</v>
      </c>
      <c r="E2425" s="221" t="n">
        <f aca="false">TRUNC((C2425*D2425),2)</f>
        <v>0.04</v>
      </c>
    </row>
    <row r="2426" customFormat="false" ht="14.4" hidden="false" customHeight="false" outlineLevel="0" collapsed="false">
      <c r="A2426" s="223" t="s">
        <v>453</v>
      </c>
      <c r="B2426" s="0" t="s">
        <v>398</v>
      </c>
      <c r="C2426" s="0" t="s">
        <v>398</v>
      </c>
      <c r="D2426" s="221" t="s">
        <v>398</v>
      </c>
      <c r="E2426" s="221" t="n">
        <f aca="false">SUM(E2424:E2425)</f>
        <v>0.05</v>
      </c>
    </row>
    <row r="2427" customFormat="false" ht="14.4" hidden="false" customHeight="false" outlineLevel="0" collapsed="false">
      <c r="A2427" s="0"/>
      <c r="C2427" s="0"/>
      <c r="D2427" s="0"/>
      <c r="E2427" s="0"/>
    </row>
    <row r="2428" customFormat="false" ht="14.4" hidden="false" customHeight="false" outlineLevel="0" collapsed="false">
      <c r="A2428" s="223" t="s">
        <v>446</v>
      </c>
      <c r="B2428" s="0" t="s">
        <v>447</v>
      </c>
      <c r="C2428" s="0" t="s">
        <v>448</v>
      </c>
      <c r="D2428" s="221" t="s">
        <v>449</v>
      </c>
      <c r="E2428" s="221" t="s">
        <v>450</v>
      </c>
    </row>
    <row r="2429" customFormat="false" ht="14.4" hidden="false" customHeight="false" outlineLevel="0" collapsed="false">
      <c r="A2429" s="223" t="s">
        <v>531</v>
      </c>
      <c r="B2429" s="0" t="s">
        <v>493</v>
      </c>
      <c r="C2429" s="0" t="n">
        <v>0.762825</v>
      </c>
      <c r="D2429" s="221" t="n">
        <v>13.3</v>
      </c>
      <c r="E2429" s="221" t="n">
        <f aca="false">TRUNC((C2429*D2429),2)</f>
        <v>10.14</v>
      </c>
    </row>
    <row r="2430" customFormat="false" ht="14.4" hidden="false" customHeight="false" outlineLevel="0" collapsed="false">
      <c r="A2430" s="223" t="s">
        <v>494</v>
      </c>
      <c r="B2430" s="0" t="s">
        <v>493</v>
      </c>
      <c r="C2430" s="0" t="n">
        <v>0.3814125</v>
      </c>
      <c r="D2430" s="221" t="n">
        <v>8.14</v>
      </c>
      <c r="E2430" s="221" t="n">
        <f aca="false">TRUNC((C2430*D2430),2)</f>
        <v>3.1</v>
      </c>
    </row>
    <row r="2431" customFormat="false" ht="14.4" hidden="false" customHeight="false" outlineLevel="0" collapsed="false">
      <c r="A2431" s="223" t="s">
        <v>495</v>
      </c>
      <c r="B2431" s="0" t="s">
        <v>493</v>
      </c>
      <c r="C2431" s="0" t="n">
        <v>0.05642554</v>
      </c>
      <c r="D2431" s="221" t="n">
        <v>17.8</v>
      </c>
      <c r="E2431" s="221" t="n">
        <f aca="false">TRUNC((C2431*D2431),2)</f>
        <v>1</v>
      </c>
    </row>
    <row r="2432" customFormat="false" ht="14.4" hidden="false" customHeight="false" outlineLevel="0" collapsed="false">
      <c r="A2432" s="223" t="s">
        <v>453</v>
      </c>
      <c r="B2432" s="0" t="s">
        <v>398</v>
      </c>
      <c r="C2432" s="0" t="s">
        <v>398</v>
      </c>
      <c r="D2432" s="221" t="s">
        <v>398</v>
      </c>
      <c r="E2432" s="221" t="n">
        <f aca="false">SUM(E2429:E2431)</f>
        <v>14.24</v>
      </c>
    </row>
    <row r="2433" customFormat="false" ht="14.4" hidden="false" customHeight="false" outlineLevel="0" collapsed="false">
      <c r="A2433" s="0"/>
      <c r="C2433" s="0"/>
      <c r="D2433" s="0"/>
      <c r="E2433" s="0"/>
    </row>
    <row r="2434" customFormat="false" ht="14.4" hidden="false" customHeight="false" outlineLevel="0" collapsed="false">
      <c r="A2434" s="223" t="s">
        <v>454</v>
      </c>
      <c r="B2434" s="0" t="s">
        <v>447</v>
      </c>
      <c r="C2434" s="0" t="s">
        <v>448</v>
      </c>
      <c r="D2434" s="221" t="s">
        <v>449</v>
      </c>
      <c r="E2434" s="221" t="s">
        <v>450</v>
      </c>
    </row>
    <row r="2435" customFormat="false" ht="14.4" hidden="false" customHeight="false" outlineLevel="0" collapsed="false">
      <c r="A2435" s="223" t="s">
        <v>496</v>
      </c>
      <c r="B2435" s="0" t="s">
        <v>497</v>
      </c>
      <c r="C2435" s="0" t="n">
        <v>0.015222</v>
      </c>
      <c r="D2435" s="221" t="n">
        <v>60</v>
      </c>
      <c r="E2435" s="221" t="n">
        <f aca="false">TRUNC((C2435*D2435),2)</f>
        <v>0.91</v>
      </c>
    </row>
    <row r="2436" customFormat="false" ht="14.4" hidden="false" customHeight="false" outlineLevel="0" collapsed="false">
      <c r="A2436" s="223" t="s">
        <v>498</v>
      </c>
      <c r="B2436" s="0" t="s">
        <v>459</v>
      </c>
      <c r="C2436" s="0" t="n">
        <v>0.00901935</v>
      </c>
      <c r="D2436" s="221" t="n">
        <v>9.79</v>
      </c>
      <c r="E2436" s="221" t="n">
        <f aca="false">TRUNC((C2436*D2436),2)</f>
        <v>0.08</v>
      </c>
    </row>
    <row r="2437" customFormat="false" ht="14.4" hidden="false" customHeight="false" outlineLevel="0" collapsed="false">
      <c r="A2437" s="223" t="s">
        <v>455</v>
      </c>
      <c r="B2437" s="0" t="s">
        <v>456</v>
      </c>
      <c r="C2437" s="0" t="n">
        <v>0.00189087</v>
      </c>
      <c r="D2437" s="221" t="n">
        <v>47.76</v>
      </c>
      <c r="E2437" s="221" t="n">
        <f aca="false">TRUNC((C2437*D2437),2)</f>
        <v>0.09</v>
      </c>
    </row>
    <row r="2438" customFormat="false" ht="14.4" hidden="false" customHeight="false" outlineLevel="0" collapsed="false">
      <c r="A2438" s="223" t="s">
        <v>762</v>
      </c>
      <c r="B2438" s="0" t="s">
        <v>501</v>
      </c>
      <c r="C2438" s="0" t="n">
        <v>2.28566</v>
      </c>
      <c r="D2438" s="221" t="n">
        <v>0.6</v>
      </c>
      <c r="E2438" s="221" t="n">
        <f aca="false">TRUNC((C2438*D2438),2)</f>
        <v>1.37</v>
      </c>
    </row>
    <row r="2439" customFormat="false" ht="14.4" hidden="false" customHeight="false" outlineLevel="0" collapsed="false">
      <c r="A2439" s="223" t="s">
        <v>499</v>
      </c>
      <c r="B2439" s="0" t="s">
        <v>459</v>
      </c>
      <c r="C2439" s="0" t="n">
        <v>0.00074768</v>
      </c>
      <c r="D2439" s="221" t="n">
        <v>109.4</v>
      </c>
      <c r="E2439" s="221" t="n">
        <f aca="false">TRUNC((C2439*D2439),2)</f>
        <v>0.08</v>
      </c>
    </row>
    <row r="2440" customFormat="false" ht="14.4" hidden="false" customHeight="false" outlineLevel="0" collapsed="false">
      <c r="A2440" s="223" t="s">
        <v>500</v>
      </c>
      <c r="B2440" s="0" t="s">
        <v>501</v>
      </c>
      <c r="C2440" s="0" t="n">
        <v>2.190434</v>
      </c>
      <c r="D2440" s="221" t="n">
        <v>0.35</v>
      </c>
      <c r="E2440" s="221" t="n">
        <f aca="false">TRUNC((C2440*D2440),2)</f>
        <v>0.76</v>
      </c>
    </row>
    <row r="2441" customFormat="false" ht="14.4" hidden="false" customHeight="false" outlineLevel="0" collapsed="false">
      <c r="A2441" s="223" t="s">
        <v>502</v>
      </c>
      <c r="B2441" s="0" t="s">
        <v>459</v>
      </c>
      <c r="C2441" s="0" t="n">
        <v>0.01020274</v>
      </c>
      <c r="D2441" s="221" t="n">
        <v>6.04</v>
      </c>
      <c r="E2441" s="221" t="n">
        <f aca="false">TRUNC((C2441*D2441),2)</f>
        <v>0.06</v>
      </c>
    </row>
    <row r="2442" customFormat="false" ht="14.4" hidden="false" customHeight="false" outlineLevel="0" collapsed="false">
      <c r="A2442" s="223" t="s">
        <v>457</v>
      </c>
      <c r="B2442" s="0" t="s">
        <v>456</v>
      </c>
      <c r="C2442" s="0" t="n">
        <v>0.01622125</v>
      </c>
      <c r="D2442" s="221" t="n">
        <v>8.95</v>
      </c>
      <c r="E2442" s="221" t="n">
        <f aca="false">TRUNC((C2442*D2442),2)</f>
        <v>0.14</v>
      </c>
    </row>
    <row r="2443" customFormat="false" ht="14.4" hidden="false" customHeight="false" outlineLevel="0" collapsed="false">
      <c r="A2443" s="223" t="s">
        <v>510</v>
      </c>
      <c r="B2443" s="0" t="s">
        <v>511</v>
      </c>
      <c r="C2443" s="0" t="n">
        <v>0.00170044</v>
      </c>
      <c r="D2443" s="221" t="n">
        <v>14.25</v>
      </c>
      <c r="E2443" s="221" t="n">
        <f aca="false">TRUNC((C2443*D2443),2)</f>
        <v>0.02</v>
      </c>
    </row>
    <row r="2444" customFormat="false" ht="28.8" hidden="false" customHeight="false" outlineLevel="0" collapsed="false">
      <c r="A2444" s="223" t="s">
        <v>797</v>
      </c>
      <c r="B2444" s="0" t="s">
        <v>504</v>
      </c>
      <c r="C2444" s="0" t="n">
        <v>0.42</v>
      </c>
      <c r="D2444" s="221" t="n">
        <v>2.12</v>
      </c>
      <c r="E2444" s="221" t="n">
        <f aca="false">TRUNC((C2444*D2444),2)</f>
        <v>0.89</v>
      </c>
    </row>
    <row r="2445" customFormat="false" ht="14.4" hidden="false" customHeight="false" outlineLevel="0" collapsed="false">
      <c r="A2445" s="223" t="s">
        <v>512</v>
      </c>
      <c r="B2445" s="0" t="s">
        <v>493</v>
      </c>
      <c r="C2445" s="0" t="n">
        <v>1.18105</v>
      </c>
      <c r="D2445" s="221" t="n">
        <v>1.87</v>
      </c>
      <c r="E2445" s="221" t="n">
        <f aca="false">TRUNC((C2445*D2445),2)</f>
        <v>2.2</v>
      </c>
    </row>
    <row r="2446" customFormat="false" ht="14.4" hidden="false" customHeight="false" outlineLevel="0" collapsed="false">
      <c r="A2446" s="223" t="s">
        <v>513</v>
      </c>
      <c r="B2446" s="0" t="s">
        <v>493</v>
      </c>
      <c r="C2446" s="0" t="n">
        <v>1.18105</v>
      </c>
      <c r="D2446" s="221" t="n">
        <v>0.71</v>
      </c>
      <c r="E2446" s="221" t="n">
        <f aca="false">TRUNC((C2446*D2446),2)</f>
        <v>0.83</v>
      </c>
    </row>
    <row r="2447" customFormat="false" ht="14.4" hidden="false" customHeight="false" outlineLevel="0" collapsed="false">
      <c r="A2447" s="223" t="s">
        <v>514</v>
      </c>
      <c r="B2447" s="0" t="s">
        <v>493</v>
      </c>
      <c r="C2447" s="0" t="n">
        <v>1.18105</v>
      </c>
      <c r="D2447" s="221" t="n">
        <v>0.34</v>
      </c>
      <c r="E2447" s="221" t="n">
        <f aca="false">TRUNC((C2447*D2447),2)</f>
        <v>0.4</v>
      </c>
    </row>
    <row r="2448" customFormat="false" ht="14.4" hidden="false" customHeight="false" outlineLevel="0" collapsed="false">
      <c r="A2448" s="223" t="s">
        <v>515</v>
      </c>
      <c r="B2448" s="0" t="s">
        <v>493</v>
      </c>
      <c r="C2448" s="0" t="n">
        <v>1.18105</v>
      </c>
      <c r="D2448" s="221" t="n">
        <v>0.05</v>
      </c>
      <c r="E2448" s="221" t="n">
        <f aca="false">TRUNC((C2448*D2448),2)</f>
        <v>0.05</v>
      </c>
    </row>
    <row r="2449" customFormat="false" ht="14.4" hidden="false" customHeight="false" outlineLevel="0" collapsed="false">
      <c r="A2449" s="223" t="s">
        <v>798</v>
      </c>
      <c r="B2449" s="0" t="s">
        <v>459</v>
      </c>
      <c r="C2449" s="0" t="n">
        <v>13.36785714</v>
      </c>
      <c r="D2449" s="221" t="n">
        <v>1.68</v>
      </c>
      <c r="E2449" s="221" t="n">
        <f aca="false">TRUNC((C2449*D2449),2)</f>
        <v>22.45</v>
      </c>
    </row>
    <row r="2450" customFormat="false" ht="14.4" hidden="false" customHeight="false" outlineLevel="0" collapsed="false">
      <c r="A2450" s="223" t="s">
        <v>791</v>
      </c>
      <c r="B2450" s="0" t="s">
        <v>792</v>
      </c>
      <c r="C2450" s="0" t="n">
        <v>0.01</v>
      </c>
      <c r="D2450" s="221" t="n">
        <v>32.48</v>
      </c>
      <c r="E2450" s="221" t="n">
        <f aca="false">TRUNC((C2450*D2450),2)</f>
        <v>0.32</v>
      </c>
    </row>
    <row r="2451" customFormat="false" ht="14.4" hidden="false" customHeight="false" outlineLevel="0" collapsed="false">
      <c r="A2451" s="223" t="s">
        <v>458</v>
      </c>
      <c r="B2451" s="0" t="s">
        <v>459</v>
      </c>
      <c r="C2451" s="0" t="n">
        <v>0.00312542</v>
      </c>
      <c r="D2451" s="221" t="n">
        <v>29.55</v>
      </c>
      <c r="E2451" s="221" t="n">
        <f aca="false">TRUNC((C2451*D2451),2)</f>
        <v>0.09</v>
      </c>
    </row>
    <row r="2452" customFormat="false" ht="14.4" hidden="false" customHeight="false" outlineLevel="0" collapsed="false">
      <c r="A2452" s="223" t="s">
        <v>460</v>
      </c>
      <c r="B2452" s="0" t="s">
        <v>459</v>
      </c>
      <c r="C2452" s="0" t="n">
        <v>0.00146486</v>
      </c>
      <c r="D2452" s="221" t="n">
        <v>169.15</v>
      </c>
      <c r="E2452" s="221" t="n">
        <f aca="false">TRUNC((C2452*D2452),2)</f>
        <v>0.24</v>
      </c>
    </row>
    <row r="2453" customFormat="false" ht="14.4" hidden="false" customHeight="false" outlineLevel="0" collapsed="false">
      <c r="A2453" s="223" t="s">
        <v>461</v>
      </c>
      <c r="B2453" s="0" t="s">
        <v>459</v>
      </c>
      <c r="C2453" s="0" t="n">
        <v>0.13167196</v>
      </c>
      <c r="D2453" s="221" t="n">
        <v>1.11</v>
      </c>
      <c r="E2453" s="221" t="n">
        <f aca="false">TRUNC((C2453*D2453),2)</f>
        <v>0.14</v>
      </c>
    </row>
    <row r="2454" customFormat="false" ht="28.8" hidden="false" customHeight="false" outlineLevel="0" collapsed="false">
      <c r="A2454" s="223" t="s">
        <v>462</v>
      </c>
      <c r="B2454" s="0" t="s">
        <v>459</v>
      </c>
      <c r="C2454" s="0" t="n">
        <v>0.00126963</v>
      </c>
      <c r="D2454" s="221" t="n">
        <v>133.08</v>
      </c>
      <c r="E2454" s="221" t="n">
        <f aca="false">TRUNC((C2454*D2454),2)</f>
        <v>0.16</v>
      </c>
    </row>
    <row r="2455" customFormat="false" ht="28.8" hidden="false" customHeight="false" outlineLevel="0" collapsed="false">
      <c r="A2455" s="223" t="s">
        <v>463</v>
      </c>
      <c r="B2455" s="0" t="s">
        <v>459</v>
      </c>
      <c r="C2455" s="0" t="n">
        <v>0.00085036</v>
      </c>
      <c r="D2455" s="221" t="n">
        <v>116.91</v>
      </c>
      <c r="E2455" s="221" t="n">
        <f aca="false">TRUNC((C2455*D2455),2)</f>
        <v>0.09</v>
      </c>
    </row>
    <row r="2456" customFormat="false" ht="28.8" hidden="false" customHeight="false" outlineLevel="0" collapsed="false">
      <c r="A2456" s="223" t="s">
        <v>516</v>
      </c>
      <c r="B2456" s="0" t="s">
        <v>459</v>
      </c>
      <c r="C2456" s="0" t="n">
        <v>4.962E-005</v>
      </c>
      <c r="D2456" s="221" t="n">
        <v>597.97</v>
      </c>
      <c r="E2456" s="221" t="n">
        <f aca="false">TRUNC((C2456*D2456),2)</f>
        <v>0.02</v>
      </c>
    </row>
    <row r="2457" customFormat="false" ht="14.4" hidden="false" customHeight="false" outlineLevel="0" collapsed="false">
      <c r="A2457" s="223" t="s">
        <v>517</v>
      </c>
      <c r="B2457" s="0" t="s">
        <v>459</v>
      </c>
      <c r="C2457" s="0" t="n">
        <v>0.00030465</v>
      </c>
      <c r="D2457" s="221" t="n">
        <v>135.18</v>
      </c>
      <c r="E2457" s="221" t="n">
        <f aca="false">TRUNC((C2457*D2457),2)</f>
        <v>0.04</v>
      </c>
    </row>
    <row r="2458" customFormat="false" ht="14.4" hidden="false" customHeight="false" outlineLevel="0" collapsed="false">
      <c r="A2458" s="223" t="s">
        <v>518</v>
      </c>
      <c r="B2458" s="0" t="s">
        <v>459</v>
      </c>
      <c r="C2458" s="0" t="n">
        <v>0.00023142</v>
      </c>
      <c r="D2458" s="221" t="n">
        <v>203.68</v>
      </c>
      <c r="E2458" s="221" t="n">
        <f aca="false">TRUNC((C2458*D2458),2)</f>
        <v>0.04</v>
      </c>
    </row>
    <row r="2459" customFormat="false" ht="14.4" hidden="false" customHeight="false" outlineLevel="0" collapsed="false">
      <c r="A2459" s="223" t="s">
        <v>519</v>
      </c>
      <c r="B2459" s="0" t="s">
        <v>459</v>
      </c>
      <c r="C2459" s="0" t="n">
        <v>4.962E-005</v>
      </c>
      <c r="D2459" s="221" t="n">
        <v>576.84</v>
      </c>
      <c r="E2459" s="221" t="n">
        <f aca="false">TRUNC((C2459*D2459),2)</f>
        <v>0.02</v>
      </c>
    </row>
    <row r="2460" customFormat="false" ht="14.4" hidden="false" customHeight="false" outlineLevel="0" collapsed="false">
      <c r="A2460" s="223" t="s">
        <v>520</v>
      </c>
      <c r="B2460" s="0" t="s">
        <v>459</v>
      </c>
      <c r="C2460" s="0" t="n">
        <v>6.098E-005</v>
      </c>
      <c r="D2460" s="221" t="n">
        <v>281.79</v>
      </c>
      <c r="E2460" s="221" t="n">
        <f aca="false">TRUNC((C2460*D2460),2)</f>
        <v>0.01</v>
      </c>
    </row>
    <row r="2461" customFormat="false" ht="14.4" hidden="false" customHeight="false" outlineLevel="0" collapsed="false">
      <c r="A2461" s="223" t="s">
        <v>521</v>
      </c>
      <c r="B2461" s="0" t="s">
        <v>459</v>
      </c>
      <c r="C2461" s="0" t="n">
        <v>0.00307125</v>
      </c>
      <c r="D2461" s="221" t="n">
        <v>7.88</v>
      </c>
      <c r="E2461" s="221" t="n">
        <f aca="false">TRUNC((C2461*D2461),2)</f>
        <v>0.02</v>
      </c>
    </row>
    <row r="2462" customFormat="false" ht="14.4" hidden="false" customHeight="false" outlineLevel="0" collapsed="false">
      <c r="A2462" s="223" t="s">
        <v>522</v>
      </c>
      <c r="B2462" s="0" t="s">
        <v>459</v>
      </c>
      <c r="C2462" s="0" t="n">
        <v>0.00170044</v>
      </c>
      <c r="D2462" s="221" t="n">
        <v>10.71</v>
      </c>
      <c r="E2462" s="221" t="n">
        <f aca="false">TRUNC((C2462*D2462),2)</f>
        <v>0.01</v>
      </c>
    </row>
    <row r="2463" customFormat="false" ht="14.4" hidden="false" customHeight="false" outlineLevel="0" collapsed="false">
      <c r="A2463" s="223" t="s">
        <v>523</v>
      </c>
      <c r="B2463" s="0" t="s">
        <v>459</v>
      </c>
      <c r="C2463" s="0" t="n">
        <v>0.00170044</v>
      </c>
      <c r="D2463" s="221" t="n">
        <v>23.75</v>
      </c>
      <c r="E2463" s="221" t="n">
        <f aca="false">TRUNC((C2463*D2463),2)</f>
        <v>0.04</v>
      </c>
    </row>
    <row r="2464" customFormat="false" ht="14.4" hidden="false" customHeight="false" outlineLevel="0" collapsed="false">
      <c r="A2464" s="223" t="s">
        <v>524</v>
      </c>
      <c r="B2464" s="0" t="s">
        <v>525</v>
      </c>
      <c r="C2464" s="0" t="n">
        <v>0.0163725</v>
      </c>
      <c r="D2464" s="221" t="n">
        <v>0.67</v>
      </c>
      <c r="E2464" s="221" t="n">
        <f aca="false">TRUNC((C2464*D2464),2)</f>
        <v>0.01</v>
      </c>
    </row>
    <row r="2465" customFormat="false" ht="14.4" hidden="false" customHeight="false" outlineLevel="0" collapsed="false">
      <c r="A2465" s="223" t="s">
        <v>453</v>
      </c>
      <c r="B2465" s="0" t="s">
        <v>398</v>
      </c>
      <c r="C2465" s="0" t="s">
        <v>398</v>
      </c>
      <c r="D2465" s="221" t="s">
        <v>398</v>
      </c>
      <c r="E2465" s="221" t="n">
        <f aca="false">SUM(E2435:E2464)</f>
        <v>31.58</v>
      </c>
    </row>
    <row r="2466" customFormat="false" ht="14.4" hidden="false" customHeight="false" outlineLevel="0" collapsed="false">
      <c r="A2466" s="0"/>
      <c r="C2466" s="0"/>
      <c r="D2466" s="0"/>
      <c r="E2466" s="0"/>
    </row>
    <row r="2467" customFormat="false" ht="14.4" hidden="false" customHeight="false" outlineLevel="0" collapsed="false">
      <c r="A2467" s="223" t="s">
        <v>466</v>
      </c>
      <c r="B2467" s="0" t="s">
        <v>398</v>
      </c>
      <c r="C2467" s="0" t="s">
        <v>398</v>
      </c>
      <c r="D2467" s="221" t="s">
        <v>398</v>
      </c>
      <c r="E2467" s="221" t="n">
        <f aca="false">E2426+E2432+E2465</f>
        <v>45.87</v>
      </c>
    </row>
    <row r="2468" customFormat="false" ht="14.4" hidden="false" customHeight="false" outlineLevel="0" collapsed="false">
      <c r="A2468" s="0"/>
      <c r="C2468" s="0"/>
      <c r="D2468" s="0"/>
      <c r="E2468" s="0"/>
    </row>
    <row r="2469" customFormat="false" ht="14.4" hidden="false" customHeight="false" outlineLevel="0" collapsed="false">
      <c r="A2469" s="0"/>
      <c r="C2469" s="0"/>
      <c r="D2469" s="0"/>
      <c r="E2469" s="0"/>
    </row>
    <row r="2470" customFormat="false" ht="14.4" hidden="false" customHeight="false" outlineLevel="0" collapsed="false">
      <c r="A2470" s="0"/>
      <c r="C2470" s="0"/>
      <c r="D2470" s="0"/>
      <c r="E2470" s="0"/>
    </row>
    <row r="2471" customFormat="false" ht="14.4" hidden="false" customHeight="false" outlineLevel="0" collapsed="false">
      <c r="A2471" s="223" t="s">
        <v>799</v>
      </c>
      <c r="B2471" s="224" t="s">
        <v>800</v>
      </c>
      <c r="C2471" s="0" t="s">
        <v>801</v>
      </c>
      <c r="D2471" s="0"/>
      <c r="E2471" s="0"/>
    </row>
    <row r="2472" customFormat="false" ht="14.4" hidden="false" customHeight="false" outlineLevel="0" collapsed="false">
      <c r="A2472" s="223" t="s">
        <v>802</v>
      </c>
      <c r="C2472" s="0"/>
      <c r="D2472" s="0"/>
      <c r="E2472" s="0"/>
    </row>
    <row r="2473" customFormat="false" ht="14.4" hidden="false" customHeight="false" outlineLevel="0" collapsed="false">
      <c r="A2473" s="223" t="s">
        <v>569</v>
      </c>
      <c r="C2473" s="0"/>
      <c r="D2473" s="0"/>
      <c r="E2473" s="0"/>
    </row>
    <row r="2474" customFormat="false" ht="14.4" hidden="false" customHeight="false" outlineLevel="0" collapsed="false">
      <c r="A2474" s="0"/>
      <c r="C2474" s="0"/>
      <c r="D2474" s="0"/>
      <c r="E2474" s="0"/>
    </row>
    <row r="2475" customFormat="false" ht="14.4" hidden="false" customHeight="false" outlineLevel="0" collapsed="false">
      <c r="A2475" s="223" t="s">
        <v>489</v>
      </c>
      <c r="B2475" s="0" t="s">
        <v>447</v>
      </c>
      <c r="C2475" s="0" t="s">
        <v>448</v>
      </c>
      <c r="D2475" s="221" t="s">
        <v>449</v>
      </c>
      <c r="E2475" s="221" t="s">
        <v>450</v>
      </c>
    </row>
    <row r="2476" customFormat="false" ht="28.8" hidden="false" customHeight="false" outlineLevel="0" collapsed="false">
      <c r="A2476" s="223" t="s">
        <v>491</v>
      </c>
      <c r="B2476" s="0" t="s">
        <v>459</v>
      </c>
      <c r="C2476" s="0" t="n">
        <v>5.96E-006</v>
      </c>
      <c r="D2476" s="221" t="n">
        <v>580</v>
      </c>
      <c r="E2476" s="221" t="n">
        <f aca="false">TRUNC((C2476*D2476),2)</f>
        <v>0</v>
      </c>
    </row>
    <row r="2477" customFormat="false" ht="14.4" hidden="false" customHeight="false" outlineLevel="0" collapsed="false">
      <c r="A2477" s="223" t="s">
        <v>453</v>
      </c>
      <c r="B2477" s="0" t="s">
        <v>398</v>
      </c>
      <c r="C2477" s="0" t="s">
        <v>398</v>
      </c>
      <c r="D2477" s="221" t="s">
        <v>398</v>
      </c>
      <c r="E2477" s="221" t="n">
        <f aca="false">SUM(E2476:E2476)</f>
        <v>0</v>
      </c>
    </row>
    <row r="2478" customFormat="false" ht="14.4" hidden="false" customHeight="false" outlineLevel="0" collapsed="false">
      <c r="A2478" s="0"/>
      <c r="C2478" s="0"/>
      <c r="D2478" s="0"/>
      <c r="E2478" s="0"/>
    </row>
    <row r="2479" customFormat="false" ht="14.4" hidden="false" customHeight="false" outlineLevel="0" collapsed="false">
      <c r="A2479" s="223" t="s">
        <v>446</v>
      </c>
      <c r="B2479" s="0" t="s">
        <v>447</v>
      </c>
      <c r="C2479" s="0" t="s">
        <v>448</v>
      </c>
      <c r="D2479" s="221" t="s">
        <v>449</v>
      </c>
      <c r="E2479" s="221" t="s">
        <v>450</v>
      </c>
    </row>
    <row r="2480" customFormat="false" ht="14.4" hidden="false" customHeight="false" outlineLevel="0" collapsed="false">
      <c r="A2480" s="223" t="s">
        <v>531</v>
      </c>
      <c r="B2480" s="0" t="s">
        <v>493</v>
      </c>
      <c r="C2480" s="0" t="n">
        <v>0.0895048</v>
      </c>
      <c r="D2480" s="221" t="n">
        <v>13.3</v>
      </c>
      <c r="E2480" s="221" t="n">
        <f aca="false">TRUNC((C2480*D2480),2)</f>
        <v>1.19</v>
      </c>
    </row>
    <row r="2481" customFormat="false" ht="14.4" hidden="false" customHeight="false" outlineLevel="0" collapsed="false">
      <c r="A2481" s="223" t="s">
        <v>453</v>
      </c>
      <c r="B2481" s="0" t="s">
        <v>398</v>
      </c>
      <c r="C2481" s="0" t="s">
        <v>398</v>
      </c>
      <c r="D2481" s="221" t="s">
        <v>398</v>
      </c>
      <c r="E2481" s="221" t="n">
        <f aca="false">SUM(E2480:E2480)</f>
        <v>1.19</v>
      </c>
    </row>
    <row r="2482" customFormat="false" ht="14.4" hidden="false" customHeight="false" outlineLevel="0" collapsed="false">
      <c r="A2482" s="0"/>
      <c r="C2482" s="0"/>
      <c r="D2482" s="0"/>
      <c r="E2482" s="0"/>
    </row>
    <row r="2483" customFormat="false" ht="14.4" hidden="false" customHeight="false" outlineLevel="0" collapsed="false">
      <c r="A2483" s="223" t="s">
        <v>454</v>
      </c>
      <c r="B2483" s="0" t="s">
        <v>447</v>
      </c>
      <c r="C2483" s="0" t="s">
        <v>448</v>
      </c>
      <c r="D2483" s="221" t="s">
        <v>449</v>
      </c>
      <c r="E2483" s="221" t="s">
        <v>450</v>
      </c>
    </row>
    <row r="2484" customFormat="false" ht="14.4" hidden="false" customHeight="false" outlineLevel="0" collapsed="false">
      <c r="A2484" s="223" t="s">
        <v>498</v>
      </c>
      <c r="B2484" s="0" t="s">
        <v>459</v>
      </c>
      <c r="C2484" s="0" t="n">
        <v>0.00070551</v>
      </c>
      <c r="D2484" s="221" t="n">
        <v>9.79</v>
      </c>
      <c r="E2484" s="221" t="n">
        <f aca="false">TRUNC((C2484*D2484),2)</f>
        <v>0</v>
      </c>
    </row>
    <row r="2485" customFormat="false" ht="14.4" hidden="false" customHeight="false" outlineLevel="0" collapsed="false">
      <c r="A2485" s="223" t="s">
        <v>455</v>
      </c>
      <c r="B2485" s="0" t="s">
        <v>456</v>
      </c>
      <c r="C2485" s="0" t="n">
        <v>0.00014089</v>
      </c>
      <c r="D2485" s="221" t="n">
        <v>47.76</v>
      </c>
      <c r="E2485" s="221" t="n">
        <f aca="false">TRUNC((C2485*D2485),2)</f>
        <v>0</v>
      </c>
    </row>
    <row r="2486" customFormat="false" ht="14.4" hidden="false" customHeight="false" outlineLevel="0" collapsed="false">
      <c r="A2486" s="223" t="s">
        <v>499</v>
      </c>
      <c r="B2486" s="0" t="s">
        <v>459</v>
      </c>
      <c r="C2486" s="0" t="n">
        <v>5.848E-005</v>
      </c>
      <c r="D2486" s="221" t="n">
        <v>109.4</v>
      </c>
      <c r="E2486" s="221" t="n">
        <f aca="false">TRUNC((C2486*D2486),2)</f>
        <v>0</v>
      </c>
    </row>
    <row r="2487" customFormat="false" ht="14.4" hidden="false" customHeight="false" outlineLevel="0" collapsed="false">
      <c r="A2487" s="223" t="s">
        <v>502</v>
      </c>
      <c r="B2487" s="0" t="s">
        <v>459</v>
      </c>
      <c r="C2487" s="0" t="n">
        <v>0.00079808</v>
      </c>
      <c r="D2487" s="221" t="n">
        <v>6.04</v>
      </c>
      <c r="E2487" s="221" t="n">
        <f aca="false">TRUNC((C2487*D2487),2)</f>
        <v>0</v>
      </c>
    </row>
    <row r="2488" customFormat="false" ht="14.4" hidden="false" customHeight="false" outlineLevel="0" collapsed="false">
      <c r="A2488" s="223" t="s">
        <v>457</v>
      </c>
      <c r="B2488" s="0" t="s">
        <v>456</v>
      </c>
      <c r="C2488" s="0" t="n">
        <v>0.00120864</v>
      </c>
      <c r="D2488" s="221" t="n">
        <v>8.95</v>
      </c>
      <c r="E2488" s="221" t="n">
        <f aca="false">TRUNC((C2488*D2488),2)</f>
        <v>0.01</v>
      </c>
    </row>
    <row r="2489" customFormat="false" ht="14.4" hidden="false" customHeight="false" outlineLevel="0" collapsed="false">
      <c r="A2489" s="223" t="s">
        <v>510</v>
      </c>
      <c r="B2489" s="0" t="s">
        <v>511</v>
      </c>
      <c r="C2489" s="0" t="n">
        <v>0.00013301</v>
      </c>
      <c r="D2489" s="221" t="n">
        <v>14.25</v>
      </c>
      <c r="E2489" s="221" t="n">
        <f aca="false">TRUNC((C2489*D2489),2)</f>
        <v>0</v>
      </c>
    </row>
    <row r="2490" customFormat="false" ht="14.4" hidden="false" customHeight="false" outlineLevel="0" collapsed="false">
      <c r="A2490" s="223" t="s">
        <v>512</v>
      </c>
      <c r="B2490" s="0" t="s">
        <v>493</v>
      </c>
      <c r="C2490" s="0" t="n">
        <v>0.088</v>
      </c>
      <c r="D2490" s="221" t="n">
        <v>1.87</v>
      </c>
      <c r="E2490" s="221" t="n">
        <f aca="false">TRUNC((C2490*D2490),2)</f>
        <v>0.16</v>
      </c>
    </row>
    <row r="2491" customFormat="false" ht="14.4" hidden="false" customHeight="false" outlineLevel="0" collapsed="false">
      <c r="A2491" s="223" t="s">
        <v>513</v>
      </c>
      <c r="B2491" s="0" t="s">
        <v>493</v>
      </c>
      <c r="C2491" s="0" t="n">
        <v>0.088</v>
      </c>
      <c r="D2491" s="221" t="n">
        <v>0.71</v>
      </c>
      <c r="E2491" s="221" t="n">
        <f aca="false">TRUNC((C2491*D2491),2)</f>
        <v>0.06</v>
      </c>
    </row>
    <row r="2492" customFormat="false" ht="14.4" hidden="false" customHeight="false" outlineLevel="0" collapsed="false">
      <c r="A2492" s="223" t="s">
        <v>514</v>
      </c>
      <c r="B2492" s="0" t="s">
        <v>493</v>
      </c>
      <c r="C2492" s="0" t="n">
        <v>0.088</v>
      </c>
      <c r="D2492" s="221" t="n">
        <v>0.34</v>
      </c>
      <c r="E2492" s="221" t="n">
        <f aca="false">TRUNC((C2492*D2492),2)</f>
        <v>0.02</v>
      </c>
    </row>
    <row r="2493" customFormat="false" ht="14.4" hidden="false" customHeight="false" outlineLevel="0" collapsed="false">
      <c r="A2493" s="223" t="s">
        <v>515</v>
      </c>
      <c r="B2493" s="0" t="s">
        <v>493</v>
      </c>
      <c r="C2493" s="0" t="n">
        <v>0.088</v>
      </c>
      <c r="D2493" s="221" t="n">
        <v>0.05</v>
      </c>
      <c r="E2493" s="221" t="n">
        <f aca="false">TRUNC((C2493*D2493),2)</f>
        <v>0</v>
      </c>
    </row>
    <row r="2494" customFormat="false" ht="14.4" hidden="false" customHeight="false" outlineLevel="0" collapsed="false">
      <c r="A2494" s="223" t="s">
        <v>458</v>
      </c>
      <c r="B2494" s="0" t="s">
        <v>459</v>
      </c>
      <c r="C2494" s="0" t="n">
        <v>0.00023287</v>
      </c>
      <c r="D2494" s="221" t="n">
        <v>29.55</v>
      </c>
      <c r="E2494" s="221" t="n">
        <f aca="false">TRUNC((C2494*D2494),2)</f>
        <v>0</v>
      </c>
    </row>
    <row r="2495" customFormat="false" ht="14.4" hidden="false" customHeight="false" outlineLevel="0" collapsed="false">
      <c r="A2495" s="223" t="s">
        <v>460</v>
      </c>
      <c r="B2495" s="0" t="s">
        <v>459</v>
      </c>
      <c r="C2495" s="0" t="n">
        <v>0.00010915</v>
      </c>
      <c r="D2495" s="221" t="n">
        <v>169.15</v>
      </c>
      <c r="E2495" s="221" t="n">
        <f aca="false">TRUNC((C2495*D2495),2)</f>
        <v>0.01</v>
      </c>
    </row>
    <row r="2496" customFormat="false" ht="14.4" hidden="false" customHeight="false" outlineLevel="0" collapsed="false">
      <c r="A2496" s="223" t="s">
        <v>461</v>
      </c>
      <c r="B2496" s="0" t="s">
        <v>459</v>
      </c>
      <c r="C2496" s="0" t="n">
        <v>0.00981087</v>
      </c>
      <c r="D2496" s="221" t="n">
        <v>1.11</v>
      </c>
      <c r="E2496" s="221" t="n">
        <f aca="false">TRUNC((C2496*D2496),2)</f>
        <v>0.01</v>
      </c>
    </row>
    <row r="2497" customFormat="false" ht="28.8" hidden="false" customHeight="false" outlineLevel="0" collapsed="false">
      <c r="A2497" s="223" t="s">
        <v>462</v>
      </c>
      <c r="B2497" s="0" t="s">
        <v>459</v>
      </c>
      <c r="C2497" s="0" t="n">
        <v>9.46E-005</v>
      </c>
      <c r="D2497" s="221" t="n">
        <v>133.08</v>
      </c>
      <c r="E2497" s="221" t="n">
        <f aca="false">TRUNC((C2497*D2497),2)</f>
        <v>0.01</v>
      </c>
    </row>
    <row r="2498" customFormat="false" ht="28.8" hidden="false" customHeight="false" outlineLevel="0" collapsed="false">
      <c r="A2498" s="223" t="s">
        <v>463</v>
      </c>
      <c r="B2498" s="0" t="s">
        <v>459</v>
      </c>
      <c r="C2498" s="0" t="n">
        <v>6.336E-005</v>
      </c>
      <c r="D2498" s="221" t="n">
        <v>116.91</v>
      </c>
      <c r="E2498" s="221" t="n">
        <f aca="false">TRUNC((C2498*D2498),2)</f>
        <v>0</v>
      </c>
    </row>
    <row r="2499" customFormat="false" ht="28.8" hidden="false" customHeight="false" outlineLevel="0" collapsed="false">
      <c r="A2499" s="223" t="s">
        <v>516</v>
      </c>
      <c r="B2499" s="0" t="s">
        <v>459</v>
      </c>
      <c r="C2499" s="0" t="n">
        <v>3.88E-006</v>
      </c>
      <c r="D2499" s="221" t="n">
        <v>597.97</v>
      </c>
      <c r="E2499" s="221" t="n">
        <f aca="false">TRUNC((C2499*D2499),2)</f>
        <v>0</v>
      </c>
    </row>
    <row r="2500" customFormat="false" ht="14.4" hidden="false" customHeight="false" outlineLevel="0" collapsed="false">
      <c r="A2500" s="223" t="s">
        <v>517</v>
      </c>
      <c r="B2500" s="0" t="s">
        <v>459</v>
      </c>
      <c r="C2500" s="0" t="n">
        <v>2.383E-005</v>
      </c>
      <c r="D2500" s="221" t="n">
        <v>135.18</v>
      </c>
      <c r="E2500" s="221" t="n">
        <f aca="false">TRUNC((C2500*D2500),2)</f>
        <v>0</v>
      </c>
    </row>
    <row r="2501" customFormat="false" ht="14.4" hidden="false" customHeight="false" outlineLevel="0" collapsed="false">
      <c r="A2501" s="223" t="s">
        <v>518</v>
      </c>
      <c r="B2501" s="0" t="s">
        <v>459</v>
      </c>
      <c r="C2501" s="0" t="n">
        <v>1.81E-005</v>
      </c>
      <c r="D2501" s="221" t="n">
        <v>203.68</v>
      </c>
      <c r="E2501" s="221" t="n">
        <f aca="false">TRUNC((C2501*D2501),2)</f>
        <v>0</v>
      </c>
    </row>
    <row r="2502" customFormat="false" ht="14.4" hidden="false" customHeight="false" outlineLevel="0" collapsed="false">
      <c r="A2502" s="223" t="s">
        <v>519</v>
      </c>
      <c r="B2502" s="0" t="s">
        <v>459</v>
      </c>
      <c r="C2502" s="0" t="n">
        <v>3.88E-006</v>
      </c>
      <c r="D2502" s="221" t="n">
        <v>576.84</v>
      </c>
      <c r="E2502" s="221" t="n">
        <f aca="false">TRUNC((C2502*D2502),2)</f>
        <v>0</v>
      </c>
    </row>
    <row r="2503" customFormat="false" ht="14.4" hidden="false" customHeight="false" outlineLevel="0" collapsed="false">
      <c r="A2503" s="223" t="s">
        <v>520</v>
      </c>
      <c r="B2503" s="0" t="s">
        <v>459</v>
      </c>
      <c r="C2503" s="0" t="n">
        <v>4.77E-006</v>
      </c>
      <c r="D2503" s="221" t="n">
        <v>281.79</v>
      </c>
      <c r="E2503" s="221" t="n">
        <f aca="false">TRUNC((C2503*D2503),2)</f>
        <v>0</v>
      </c>
    </row>
    <row r="2504" customFormat="false" ht="14.4" hidden="false" customHeight="false" outlineLevel="0" collapsed="false">
      <c r="A2504" s="223" t="s">
        <v>803</v>
      </c>
      <c r="B2504" s="0" t="s">
        <v>459</v>
      </c>
      <c r="C2504" s="0" t="n">
        <v>0.41565297</v>
      </c>
      <c r="D2504" s="221" t="n">
        <v>21.9</v>
      </c>
      <c r="E2504" s="221" t="n">
        <f aca="false">TRUNC((C2504*D2504),2)</f>
        <v>9.1</v>
      </c>
    </row>
    <row r="2505" customFormat="false" ht="14.4" hidden="false" customHeight="false" outlineLevel="0" collapsed="false">
      <c r="A2505" s="223" t="s">
        <v>521</v>
      </c>
      <c r="B2505" s="0" t="s">
        <v>459</v>
      </c>
      <c r="C2505" s="0" t="n">
        <v>0.00024024</v>
      </c>
      <c r="D2505" s="221" t="n">
        <v>7.88</v>
      </c>
      <c r="E2505" s="221" t="n">
        <f aca="false">TRUNC((C2505*D2505),2)</f>
        <v>0</v>
      </c>
    </row>
    <row r="2506" customFormat="false" ht="14.4" hidden="false" customHeight="false" outlineLevel="0" collapsed="false">
      <c r="A2506" s="223" t="s">
        <v>522</v>
      </c>
      <c r="B2506" s="0" t="s">
        <v>459</v>
      </c>
      <c r="C2506" s="0" t="n">
        <v>0.00013301</v>
      </c>
      <c r="D2506" s="221" t="n">
        <v>10.71</v>
      </c>
      <c r="E2506" s="221" t="n">
        <f aca="false">TRUNC((C2506*D2506),2)</f>
        <v>0</v>
      </c>
    </row>
    <row r="2507" customFormat="false" ht="14.4" hidden="false" customHeight="false" outlineLevel="0" collapsed="false">
      <c r="A2507" s="223" t="s">
        <v>523</v>
      </c>
      <c r="B2507" s="0" t="s">
        <v>459</v>
      </c>
      <c r="C2507" s="0" t="n">
        <v>0.00013301</v>
      </c>
      <c r="D2507" s="221" t="n">
        <v>23.75</v>
      </c>
      <c r="E2507" s="221" t="n">
        <f aca="false">TRUNC((C2507*D2507),2)</f>
        <v>0</v>
      </c>
    </row>
    <row r="2508" customFormat="false" ht="14.4" hidden="false" customHeight="false" outlineLevel="0" collapsed="false">
      <c r="A2508" s="223" t="s">
        <v>453</v>
      </c>
      <c r="B2508" s="0" t="s">
        <v>398</v>
      </c>
      <c r="C2508" s="0" t="s">
        <v>398</v>
      </c>
      <c r="D2508" s="221" t="s">
        <v>398</v>
      </c>
      <c r="E2508" s="221" t="n">
        <f aca="false">SUM(E2484:E2507)</f>
        <v>9.38</v>
      </c>
    </row>
    <row r="2509" customFormat="false" ht="14.4" hidden="false" customHeight="false" outlineLevel="0" collapsed="false">
      <c r="A2509" s="0"/>
      <c r="C2509" s="0"/>
      <c r="D2509" s="0"/>
      <c r="E2509" s="0"/>
    </row>
    <row r="2510" customFormat="false" ht="14.4" hidden="false" customHeight="false" outlineLevel="0" collapsed="false">
      <c r="A2510" s="223" t="s">
        <v>466</v>
      </c>
      <c r="B2510" s="0" t="s">
        <v>398</v>
      </c>
      <c r="C2510" s="0" t="s">
        <v>398</v>
      </c>
      <c r="D2510" s="221" t="s">
        <v>398</v>
      </c>
      <c r="E2510" s="221" t="n">
        <f aca="false">E2477+E2481+E2508</f>
        <v>10.57</v>
      </c>
    </row>
    <row r="2511" customFormat="false" ht="14.4" hidden="false" customHeight="false" outlineLevel="0" collapsed="false">
      <c r="A2511" s="0"/>
      <c r="C2511" s="0"/>
      <c r="D2511" s="0"/>
      <c r="E2511" s="0"/>
    </row>
    <row r="2512" customFormat="false" ht="14.4" hidden="false" customHeight="false" outlineLevel="0" collapsed="false">
      <c r="A2512" s="0"/>
      <c r="C2512" s="0"/>
      <c r="D2512" s="0"/>
      <c r="E2512" s="0"/>
    </row>
    <row r="2513" customFormat="false" ht="14.4" hidden="false" customHeight="false" outlineLevel="0" collapsed="false">
      <c r="A2513" s="0"/>
      <c r="C2513" s="0"/>
      <c r="D2513" s="0"/>
      <c r="E2513" s="0"/>
    </row>
    <row r="2514" customFormat="false" ht="14.4" hidden="false" customHeight="false" outlineLevel="0" collapsed="false">
      <c r="A2514" s="223" t="s">
        <v>804</v>
      </c>
      <c r="B2514" s="224" t="s">
        <v>805</v>
      </c>
      <c r="C2514" s="0" t="s">
        <v>806</v>
      </c>
      <c r="D2514" s="0"/>
      <c r="E2514" s="0"/>
    </row>
    <row r="2515" customFormat="false" ht="14.4" hidden="false" customHeight="false" outlineLevel="0" collapsed="false">
      <c r="A2515" s="223" t="s">
        <v>807</v>
      </c>
      <c r="C2515" s="0"/>
      <c r="D2515" s="0"/>
      <c r="E2515" s="0"/>
    </row>
    <row r="2516" customFormat="false" ht="14.4" hidden="false" customHeight="false" outlineLevel="0" collapsed="false">
      <c r="A2516" s="223" t="s">
        <v>569</v>
      </c>
      <c r="C2516" s="0"/>
      <c r="D2516" s="0"/>
      <c r="E2516" s="0"/>
    </row>
    <row r="2517" customFormat="false" ht="14.4" hidden="false" customHeight="false" outlineLevel="0" collapsed="false">
      <c r="A2517" s="0"/>
      <c r="C2517" s="0"/>
      <c r="D2517" s="0"/>
      <c r="E2517" s="0"/>
    </row>
    <row r="2518" customFormat="false" ht="14.4" hidden="false" customHeight="false" outlineLevel="0" collapsed="false">
      <c r="A2518" s="223" t="s">
        <v>489</v>
      </c>
      <c r="B2518" s="0" t="s">
        <v>447</v>
      </c>
      <c r="C2518" s="0" t="s">
        <v>448</v>
      </c>
      <c r="D2518" s="221" t="s">
        <v>449</v>
      </c>
      <c r="E2518" s="221" t="s">
        <v>450</v>
      </c>
    </row>
    <row r="2519" customFormat="false" ht="28.8" hidden="false" customHeight="false" outlineLevel="0" collapsed="false">
      <c r="A2519" s="223" t="s">
        <v>665</v>
      </c>
      <c r="B2519" s="0" t="s">
        <v>459</v>
      </c>
      <c r="C2519" s="0" t="n">
        <v>1.24E-006</v>
      </c>
      <c r="D2519" s="221" t="n">
        <v>872.74</v>
      </c>
      <c r="E2519" s="221" t="n">
        <f aca="false">TRUNC((C2519*D2519),2)</f>
        <v>0</v>
      </c>
    </row>
    <row r="2520" customFormat="false" ht="28.8" hidden="false" customHeight="false" outlineLevel="0" collapsed="false">
      <c r="A2520" s="223" t="s">
        <v>491</v>
      </c>
      <c r="B2520" s="0" t="s">
        <v>459</v>
      </c>
      <c r="C2520" s="0" t="n">
        <v>2.154E-005</v>
      </c>
      <c r="D2520" s="221" t="n">
        <v>580</v>
      </c>
      <c r="E2520" s="221" t="n">
        <f aca="false">TRUNC((C2520*D2520),2)</f>
        <v>0.01</v>
      </c>
    </row>
    <row r="2521" customFormat="false" ht="28.8" hidden="false" customHeight="false" outlineLevel="0" collapsed="false">
      <c r="A2521" s="223" t="s">
        <v>660</v>
      </c>
      <c r="B2521" s="0" t="s">
        <v>459</v>
      </c>
      <c r="C2521" s="0" t="n">
        <v>2.35E-006</v>
      </c>
      <c r="D2521" s="221" t="n">
        <v>11591.18</v>
      </c>
      <c r="E2521" s="221" t="n">
        <f aca="false">TRUNC((C2521*D2521),2)</f>
        <v>0.02</v>
      </c>
    </row>
    <row r="2522" customFormat="false" ht="14.4" hidden="false" customHeight="false" outlineLevel="0" collapsed="false">
      <c r="A2522" s="223" t="s">
        <v>453</v>
      </c>
      <c r="B2522" s="0" t="s">
        <v>398</v>
      </c>
      <c r="C2522" s="0" t="s">
        <v>398</v>
      </c>
      <c r="D2522" s="221" t="s">
        <v>398</v>
      </c>
      <c r="E2522" s="221" t="n">
        <f aca="false">SUM(E2519:E2521)</f>
        <v>0.03</v>
      </c>
    </row>
    <row r="2523" customFormat="false" ht="14.4" hidden="false" customHeight="false" outlineLevel="0" collapsed="false">
      <c r="A2523" s="0"/>
      <c r="C2523" s="0"/>
      <c r="D2523" s="0"/>
      <c r="E2523" s="0"/>
    </row>
    <row r="2524" customFormat="false" ht="14.4" hidden="false" customHeight="false" outlineLevel="0" collapsed="false">
      <c r="A2524" s="223" t="s">
        <v>446</v>
      </c>
      <c r="B2524" s="0" t="s">
        <v>447</v>
      </c>
      <c r="C2524" s="0" t="s">
        <v>448</v>
      </c>
      <c r="D2524" s="221" t="s">
        <v>449</v>
      </c>
      <c r="E2524" s="221" t="s">
        <v>450</v>
      </c>
    </row>
    <row r="2525" customFormat="false" ht="14.4" hidden="false" customHeight="false" outlineLevel="0" collapsed="false">
      <c r="A2525" s="223" t="s">
        <v>676</v>
      </c>
      <c r="B2525" s="0" t="s">
        <v>493</v>
      </c>
      <c r="C2525" s="0" t="n">
        <v>0.00335734</v>
      </c>
      <c r="D2525" s="221" t="n">
        <v>9.26</v>
      </c>
      <c r="E2525" s="221" t="n">
        <f aca="false">TRUNC((C2525*D2525),2)</f>
        <v>0.03</v>
      </c>
    </row>
    <row r="2526" customFormat="false" ht="14.4" hidden="false" customHeight="false" outlineLevel="0" collapsed="false">
      <c r="A2526" s="223" t="s">
        <v>584</v>
      </c>
      <c r="B2526" s="0" t="s">
        <v>493</v>
      </c>
      <c r="C2526" s="0" t="n">
        <v>0.01086376</v>
      </c>
      <c r="D2526" s="221" t="n">
        <v>10.46</v>
      </c>
      <c r="E2526" s="221" t="n">
        <f aca="false">TRUNC((C2526*D2526),2)</f>
        <v>0.11</v>
      </c>
    </row>
    <row r="2527" customFormat="false" ht="14.4" hidden="false" customHeight="false" outlineLevel="0" collapsed="false">
      <c r="A2527" s="223" t="s">
        <v>677</v>
      </c>
      <c r="B2527" s="0" t="s">
        <v>493</v>
      </c>
      <c r="C2527" s="0" t="n">
        <v>0.02390547</v>
      </c>
      <c r="D2527" s="221" t="n">
        <v>13.3</v>
      </c>
      <c r="E2527" s="221" t="n">
        <f aca="false">TRUNC((C2527*D2527),2)</f>
        <v>0.31</v>
      </c>
    </row>
    <row r="2528" customFormat="false" ht="14.4" hidden="false" customHeight="false" outlineLevel="0" collapsed="false">
      <c r="A2528" s="223" t="s">
        <v>492</v>
      </c>
      <c r="B2528" s="0" t="s">
        <v>493</v>
      </c>
      <c r="C2528" s="0" t="n">
        <v>0.05393295</v>
      </c>
      <c r="D2528" s="221" t="n">
        <v>13.3</v>
      </c>
      <c r="E2528" s="221" t="n">
        <f aca="false">TRUNC((C2528*D2528),2)</f>
        <v>0.71</v>
      </c>
    </row>
    <row r="2529" customFormat="false" ht="14.4" hidden="false" customHeight="false" outlineLevel="0" collapsed="false">
      <c r="A2529" s="223" t="s">
        <v>629</v>
      </c>
      <c r="B2529" s="0" t="s">
        <v>493</v>
      </c>
      <c r="C2529" s="0" t="n">
        <v>0.01083584</v>
      </c>
      <c r="D2529" s="221" t="n">
        <v>19.22</v>
      </c>
      <c r="E2529" s="221" t="n">
        <f aca="false">TRUNC((C2529*D2529),2)</f>
        <v>0.2</v>
      </c>
    </row>
    <row r="2530" customFormat="false" ht="14.4" hidden="false" customHeight="false" outlineLevel="0" collapsed="false">
      <c r="A2530" s="223" t="s">
        <v>531</v>
      </c>
      <c r="B2530" s="0" t="s">
        <v>493</v>
      </c>
      <c r="C2530" s="0" t="n">
        <v>0.0956074</v>
      </c>
      <c r="D2530" s="221" t="n">
        <v>13.3</v>
      </c>
      <c r="E2530" s="221" t="n">
        <f aca="false">TRUNC((C2530*D2530),2)</f>
        <v>1.27</v>
      </c>
    </row>
    <row r="2531" customFormat="false" ht="14.4" hidden="false" customHeight="false" outlineLevel="0" collapsed="false">
      <c r="A2531" s="223" t="s">
        <v>494</v>
      </c>
      <c r="B2531" s="0" t="s">
        <v>493</v>
      </c>
      <c r="C2531" s="0" t="n">
        <v>0.13530685</v>
      </c>
      <c r="D2531" s="221" t="n">
        <v>8.14</v>
      </c>
      <c r="E2531" s="221" t="n">
        <f aca="false">TRUNC((C2531*D2531),2)</f>
        <v>1.1</v>
      </c>
    </row>
    <row r="2532" customFormat="false" ht="14.4" hidden="false" customHeight="false" outlineLevel="0" collapsed="false">
      <c r="A2532" s="223" t="s">
        <v>495</v>
      </c>
      <c r="B2532" s="0" t="s">
        <v>493</v>
      </c>
      <c r="C2532" s="0" t="n">
        <v>0.02265477</v>
      </c>
      <c r="D2532" s="221" t="n">
        <v>17.8</v>
      </c>
      <c r="E2532" s="221" t="n">
        <f aca="false">TRUNC((C2532*D2532),2)</f>
        <v>0.4</v>
      </c>
    </row>
    <row r="2533" customFormat="false" ht="14.4" hidden="false" customHeight="false" outlineLevel="0" collapsed="false">
      <c r="A2533" s="223" t="s">
        <v>453</v>
      </c>
      <c r="B2533" s="0" t="s">
        <v>398</v>
      </c>
      <c r="C2533" s="0" t="s">
        <v>398</v>
      </c>
      <c r="D2533" s="221" t="s">
        <v>398</v>
      </c>
      <c r="E2533" s="221" t="n">
        <f aca="false">SUM(E2525:E2532)</f>
        <v>4.13</v>
      </c>
    </row>
    <row r="2534" customFormat="false" ht="14.4" hidden="false" customHeight="false" outlineLevel="0" collapsed="false">
      <c r="A2534" s="0"/>
      <c r="C2534" s="0"/>
      <c r="D2534" s="0"/>
      <c r="E2534" s="0"/>
    </row>
    <row r="2535" customFormat="false" ht="14.4" hidden="false" customHeight="false" outlineLevel="0" collapsed="false">
      <c r="A2535" s="223" t="s">
        <v>454</v>
      </c>
      <c r="B2535" s="0" t="s">
        <v>447</v>
      </c>
      <c r="C2535" s="0" t="s">
        <v>448</v>
      </c>
      <c r="D2535" s="221" t="s">
        <v>449</v>
      </c>
      <c r="E2535" s="221" t="s">
        <v>450</v>
      </c>
    </row>
    <row r="2536" customFormat="false" ht="14.4" hidden="false" customHeight="false" outlineLevel="0" collapsed="false">
      <c r="A2536" s="223" t="s">
        <v>696</v>
      </c>
      <c r="B2536" s="0" t="s">
        <v>501</v>
      </c>
      <c r="C2536" s="0" t="n">
        <v>0.32956</v>
      </c>
      <c r="D2536" s="221" t="n">
        <v>3.77</v>
      </c>
      <c r="E2536" s="221" t="n">
        <f aca="false">TRUNC((C2536*D2536),2)</f>
        <v>1.24</v>
      </c>
    </row>
    <row r="2537" customFormat="false" ht="14.4" hidden="false" customHeight="false" outlineLevel="0" collapsed="false">
      <c r="A2537" s="223" t="s">
        <v>496</v>
      </c>
      <c r="B2537" s="0" t="s">
        <v>497</v>
      </c>
      <c r="C2537" s="0" t="n">
        <v>0.011969</v>
      </c>
      <c r="D2537" s="221" t="n">
        <v>60</v>
      </c>
      <c r="E2537" s="221" t="n">
        <f aca="false">TRUNC((C2537*D2537),2)</f>
        <v>0.71</v>
      </c>
    </row>
    <row r="2538" customFormat="false" ht="14.4" hidden="false" customHeight="false" outlineLevel="0" collapsed="false">
      <c r="A2538" s="223" t="s">
        <v>498</v>
      </c>
      <c r="B2538" s="0" t="s">
        <v>459</v>
      </c>
      <c r="C2538" s="0" t="n">
        <v>0.0025512</v>
      </c>
      <c r="D2538" s="221" t="n">
        <v>9.79</v>
      </c>
      <c r="E2538" s="221" t="n">
        <f aca="false">TRUNC((C2538*D2538),2)</f>
        <v>0.02</v>
      </c>
    </row>
    <row r="2539" customFormat="false" ht="14.4" hidden="false" customHeight="false" outlineLevel="0" collapsed="false">
      <c r="A2539" s="223" t="s">
        <v>455</v>
      </c>
      <c r="B2539" s="0" t="s">
        <v>456</v>
      </c>
      <c r="C2539" s="0" t="n">
        <v>0.00056269</v>
      </c>
      <c r="D2539" s="221" t="n">
        <v>47.76</v>
      </c>
      <c r="E2539" s="221" t="n">
        <f aca="false">TRUNC((C2539*D2539),2)</f>
        <v>0.02</v>
      </c>
    </row>
    <row r="2540" customFormat="false" ht="14.4" hidden="false" customHeight="false" outlineLevel="0" collapsed="false">
      <c r="A2540" s="223" t="s">
        <v>762</v>
      </c>
      <c r="B2540" s="0" t="s">
        <v>501</v>
      </c>
      <c r="C2540" s="0" t="n">
        <v>0.332253</v>
      </c>
      <c r="D2540" s="221" t="n">
        <v>0.6</v>
      </c>
      <c r="E2540" s="221" t="n">
        <f aca="false">TRUNC((C2540*D2540),2)</f>
        <v>0.19</v>
      </c>
    </row>
    <row r="2541" customFormat="false" ht="14.4" hidden="false" customHeight="false" outlineLevel="0" collapsed="false">
      <c r="A2541" s="223" t="s">
        <v>499</v>
      </c>
      <c r="B2541" s="0" t="s">
        <v>459</v>
      </c>
      <c r="C2541" s="0" t="n">
        <v>0.00021148</v>
      </c>
      <c r="D2541" s="221" t="n">
        <v>109.4</v>
      </c>
      <c r="E2541" s="221" t="n">
        <f aca="false">TRUNC((C2541*D2541),2)</f>
        <v>0.02</v>
      </c>
    </row>
    <row r="2542" customFormat="false" ht="14.4" hidden="false" customHeight="false" outlineLevel="0" collapsed="false">
      <c r="A2542" s="223" t="s">
        <v>500</v>
      </c>
      <c r="B2542" s="0" t="s">
        <v>501</v>
      </c>
      <c r="C2542" s="0" t="n">
        <v>4.220322</v>
      </c>
      <c r="D2542" s="221" t="n">
        <v>0.35</v>
      </c>
      <c r="E2542" s="221" t="n">
        <f aca="false">TRUNC((C2542*D2542),2)</f>
        <v>1.47</v>
      </c>
    </row>
    <row r="2543" customFormat="false" ht="14.4" hidden="false" customHeight="false" outlineLevel="0" collapsed="false">
      <c r="A2543" s="223" t="s">
        <v>666</v>
      </c>
      <c r="B2543" s="0" t="s">
        <v>511</v>
      </c>
      <c r="C2543" s="0" t="n">
        <v>0.005</v>
      </c>
      <c r="D2543" s="221" t="n">
        <v>5.18</v>
      </c>
      <c r="E2543" s="221" t="n">
        <f aca="false">TRUNC((C2543*D2543),2)</f>
        <v>0.02</v>
      </c>
    </row>
    <row r="2544" customFormat="false" ht="14.4" hidden="false" customHeight="false" outlineLevel="0" collapsed="false">
      <c r="A2544" s="223" t="s">
        <v>502</v>
      </c>
      <c r="B2544" s="0" t="s">
        <v>459</v>
      </c>
      <c r="C2544" s="0" t="n">
        <v>0.00288593</v>
      </c>
      <c r="D2544" s="221" t="n">
        <v>6.04</v>
      </c>
      <c r="E2544" s="221" t="n">
        <f aca="false">TRUNC((C2544*D2544),2)</f>
        <v>0.01</v>
      </c>
    </row>
    <row r="2545" customFormat="false" ht="14.4" hidden="false" customHeight="false" outlineLevel="0" collapsed="false">
      <c r="A2545" s="223" t="s">
        <v>457</v>
      </c>
      <c r="B2545" s="0" t="s">
        <v>456</v>
      </c>
      <c r="C2545" s="0" t="n">
        <v>0.00482708</v>
      </c>
      <c r="D2545" s="221" t="n">
        <v>8.95</v>
      </c>
      <c r="E2545" s="221" t="n">
        <f aca="false">TRUNC((C2545*D2545),2)</f>
        <v>0.04</v>
      </c>
    </row>
    <row r="2546" customFormat="false" ht="14.4" hidden="false" customHeight="false" outlineLevel="0" collapsed="false">
      <c r="A2546" s="223" t="s">
        <v>667</v>
      </c>
      <c r="B2546" s="0" t="s">
        <v>504</v>
      </c>
      <c r="C2546" s="0" t="n">
        <v>0.502396</v>
      </c>
      <c r="D2546" s="221" t="n">
        <v>1.28</v>
      </c>
      <c r="E2546" s="221" t="n">
        <f aca="false">TRUNC((C2546*D2546),2)</f>
        <v>0.64</v>
      </c>
    </row>
    <row r="2547" customFormat="false" ht="14.4" hidden="false" customHeight="false" outlineLevel="0" collapsed="false">
      <c r="A2547" s="223" t="s">
        <v>506</v>
      </c>
      <c r="B2547" s="0" t="s">
        <v>497</v>
      </c>
      <c r="C2547" s="0" t="n">
        <v>0.007092</v>
      </c>
      <c r="D2547" s="221" t="n">
        <v>53.6</v>
      </c>
      <c r="E2547" s="221" t="n">
        <f aca="false">TRUNC((C2547*D2547),2)</f>
        <v>0.38</v>
      </c>
    </row>
    <row r="2548" customFormat="false" ht="14.4" hidden="false" customHeight="false" outlineLevel="0" collapsed="false">
      <c r="A2548" s="223" t="s">
        <v>808</v>
      </c>
      <c r="B2548" s="0" t="s">
        <v>501</v>
      </c>
      <c r="C2548" s="0" t="n">
        <v>0.003782</v>
      </c>
      <c r="D2548" s="221" t="n">
        <v>11.53</v>
      </c>
      <c r="E2548" s="221" t="n">
        <f aca="false">TRUNC((C2548*D2548),2)</f>
        <v>0.04</v>
      </c>
    </row>
    <row r="2549" customFormat="false" ht="14.4" hidden="false" customHeight="false" outlineLevel="0" collapsed="false">
      <c r="A2549" s="223" t="s">
        <v>510</v>
      </c>
      <c r="B2549" s="0" t="s">
        <v>511</v>
      </c>
      <c r="C2549" s="0" t="n">
        <v>0.00048099</v>
      </c>
      <c r="D2549" s="221" t="n">
        <v>14.25</v>
      </c>
      <c r="E2549" s="221" t="n">
        <f aca="false">TRUNC((C2549*D2549),2)</f>
        <v>0</v>
      </c>
    </row>
    <row r="2550" customFormat="false" ht="14.4" hidden="false" customHeight="false" outlineLevel="0" collapsed="false">
      <c r="A2550" s="223" t="s">
        <v>669</v>
      </c>
      <c r="B2550" s="0" t="s">
        <v>504</v>
      </c>
      <c r="C2550" s="0" t="n">
        <v>0.452254</v>
      </c>
      <c r="D2550" s="221" t="n">
        <v>8.6</v>
      </c>
      <c r="E2550" s="221" t="n">
        <f aca="false">TRUNC((C2550*D2550),2)</f>
        <v>3.88</v>
      </c>
    </row>
    <row r="2551" customFormat="false" ht="14.4" hidden="false" customHeight="false" outlineLevel="0" collapsed="false">
      <c r="A2551" s="223" t="s">
        <v>512</v>
      </c>
      <c r="B2551" s="0" t="s">
        <v>493</v>
      </c>
      <c r="C2551" s="0" t="n">
        <v>0.3514556</v>
      </c>
      <c r="D2551" s="221" t="n">
        <v>1.87</v>
      </c>
      <c r="E2551" s="221" t="n">
        <f aca="false">TRUNC((C2551*D2551),2)</f>
        <v>0.65</v>
      </c>
    </row>
    <row r="2552" customFormat="false" ht="14.4" hidden="false" customHeight="false" outlineLevel="0" collapsed="false">
      <c r="A2552" s="223" t="s">
        <v>513</v>
      </c>
      <c r="B2552" s="0" t="s">
        <v>493</v>
      </c>
      <c r="C2552" s="0" t="n">
        <v>0.3514556</v>
      </c>
      <c r="D2552" s="221" t="n">
        <v>0.71</v>
      </c>
      <c r="E2552" s="221" t="n">
        <f aca="false">TRUNC((C2552*D2552),2)</f>
        <v>0.24</v>
      </c>
    </row>
    <row r="2553" customFormat="false" ht="14.4" hidden="false" customHeight="false" outlineLevel="0" collapsed="false">
      <c r="A2553" s="223" t="s">
        <v>514</v>
      </c>
      <c r="B2553" s="0" t="s">
        <v>493</v>
      </c>
      <c r="C2553" s="0" t="n">
        <v>0.3514556</v>
      </c>
      <c r="D2553" s="221" t="n">
        <v>0.34</v>
      </c>
      <c r="E2553" s="221" t="n">
        <f aca="false">TRUNC((C2553*D2553),2)</f>
        <v>0.11</v>
      </c>
    </row>
    <row r="2554" customFormat="false" ht="14.4" hidden="false" customHeight="false" outlineLevel="0" collapsed="false">
      <c r="A2554" s="223" t="s">
        <v>515</v>
      </c>
      <c r="B2554" s="0" t="s">
        <v>493</v>
      </c>
      <c r="C2554" s="0" t="n">
        <v>0.3514556</v>
      </c>
      <c r="D2554" s="221" t="n">
        <v>0.05</v>
      </c>
      <c r="E2554" s="221" t="n">
        <f aca="false">TRUNC((C2554*D2554),2)</f>
        <v>0.01</v>
      </c>
    </row>
    <row r="2555" customFormat="false" ht="14.4" hidden="false" customHeight="false" outlineLevel="0" collapsed="false">
      <c r="A2555" s="223" t="s">
        <v>458</v>
      </c>
      <c r="B2555" s="0" t="s">
        <v>459</v>
      </c>
      <c r="C2555" s="0" t="n">
        <v>0.00093005</v>
      </c>
      <c r="D2555" s="221" t="n">
        <v>29.55</v>
      </c>
      <c r="E2555" s="221" t="n">
        <f aca="false">TRUNC((C2555*D2555),2)</f>
        <v>0.02</v>
      </c>
    </row>
    <row r="2556" customFormat="false" ht="14.4" hidden="false" customHeight="false" outlineLevel="0" collapsed="false">
      <c r="A2556" s="223" t="s">
        <v>460</v>
      </c>
      <c r="B2556" s="0" t="s">
        <v>459</v>
      </c>
      <c r="C2556" s="0" t="n">
        <v>0.00043592</v>
      </c>
      <c r="D2556" s="221" t="n">
        <v>169.15</v>
      </c>
      <c r="E2556" s="221" t="n">
        <f aca="false">TRUNC((C2556*D2556),2)</f>
        <v>0.07</v>
      </c>
    </row>
    <row r="2557" customFormat="false" ht="14.4" hidden="false" customHeight="false" outlineLevel="0" collapsed="false">
      <c r="A2557" s="223" t="s">
        <v>461</v>
      </c>
      <c r="B2557" s="0" t="s">
        <v>459</v>
      </c>
      <c r="C2557" s="0" t="n">
        <v>0.0391828</v>
      </c>
      <c r="D2557" s="221" t="n">
        <v>1.11</v>
      </c>
      <c r="E2557" s="221" t="n">
        <f aca="false">TRUNC((C2557*D2557),2)</f>
        <v>0.04</v>
      </c>
    </row>
    <row r="2558" customFormat="false" ht="28.8" hidden="false" customHeight="false" outlineLevel="0" collapsed="false">
      <c r="A2558" s="223" t="s">
        <v>462</v>
      </c>
      <c r="B2558" s="0" t="s">
        <v>459</v>
      </c>
      <c r="C2558" s="0" t="n">
        <v>0.00037782</v>
      </c>
      <c r="D2558" s="221" t="n">
        <v>133.08</v>
      </c>
      <c r="E2558" s="221" t="n">
        <f aca="false">TRUNC((C2558*D2558),2)</f>
        <v>0.05</v>
      </c>
    </row>
    <row r="2559" customFormat="false" ht="28.8" hidden="false" customHeight="false" outlineLevel="0" collapsed="false">
      <c r="A2559" s="223" t="s">
        <v>463</v>
      </c>
      <c r="B2559" s="0" t="s">
        <v>459</v>
      </c>
      <c r="C2559" s="0" t="n">
        <v>0.00025304</v>
      </c>
      <c r="D2559" s="221" t="n">
        <v>116.91</v>
      </c>
      <c r="E2559" s="221" t="n">
        <f aca="false">TRUNC((C2559*D2559),2)</f>
        <v>0.02</v>
      </c>
    </row>
    <row r="2560" customFormat="false" ht="28.8" hidden="false" customHeight="false" outlineLevel="0" collapsed="false">
      <c r="A2560" s="223" t="s">
        <v>516</v>
      </c>
      <c r="B2560" s="0" t="s">
        <v>459</v>
      </c>
      <c r="C2560" s="0" t="n">
        <v>1.403E-005</v>
      </c>
      <c r="D2560" s="221" t="n">
        <v>597.97</v>
      </c>
      <c r="E2560" s="221" t="n">
        <f aca="false">TRUNC((C2560*D2560),2)</f>
        <v>0</v>
      </c>
    </row>
    <row r="2561" customFormat="false" ht="14.4" hidden="false" customHeight="false" outlineLevel="0" collapsed="false">
      <c r="A2561" s="223" t="s">
        <v>517</v>
      </c>
      <c r="B2561" s="0" t="s">
        <v>459</v>
      </c>
      <c r="C2561" s="0" t="n">
        <v>8.618E-005</v>
      </c>
      <c r="D2561" s="221" t="n">
        <v>135.18</v>
      </c>
      <c r="E2561" s="221" t="n">
        <f aca="false">TRUNC((C2561*D2561),2)</f>
        <v>0.01</v>
      </c>
    </row>
    <row r="2562" customFormat="false" ht="14.4" hidden="false" customHeight="false" outlineLevel="0" collapsed="false">
      <c r="A2562" s="223" t="s">
        <v>518</v>
      </c>
      <c r="B2562" s="0" t="s">
        <v>459</v>
      </c>
      <c r="C2562" s="0" t="n">
        <v>6.545E-005</v>
      </c>
      <c r="D2562" s="221" t="n">
        <v>203.68</v>
      </c>
      <c r="E2562" s="221" t="n">
        <f aca="false">TRUNC((C2562*D2562),2)</f>
        <v>0.01</v>
      </c>
    </row>
    <row r="2563" customFormat="false" ht="14.4" hidden="false" customHeight="false" outlineLevel="0" collapsed="false">
      <c r="A2563" s="223" t="s">
        <v>519</v>
      </c>
      <c r="B2563" s="0" t="s">
        <v>459</v>
      </c>
      <c r="C2563" s="0" t="n">
        <v>1.403E-005</v>
      </c>
      <c r="D2563" s="221" t="n">
        <v>576.84</v>
      </c>
      <c r="E2563" s="221" t="n">
        <f aca="false">TRUNC((C2563*D2563),2)</f>
        <v>0</v>
      </c>
    </row>
    <row r="2564" customFormat="false" ht="14.4" hidden="false" customHeight="false" outlineLevel="0" collapsed="false">
      <c r="A2564" s="223" t="s">
        <v>520</v>
      </c>
      <c r="B2564" s="0" t="s">
        <v>459</v>
      </c>
      <c r="C2564" s="0" t="n">
        <v>1.724E-005</v>
      </c>
      <c r="D2564" s="221" t="n">
        <v>281.79</v>
      </c>
      <c r="E2564" s="221" t="n">
        <f aca="false">TRUNC((C2564*D2564),2)</f>
        <v>0</v>
      </c>
    </row>
    <row r="2565" customFormat="false" ht="14.4" hidden="false" customHeight="false" outlineLevel="0" collapsed="false">
      <c r="A2565" s="223" t="s">
        <v>521</v>
      </c>
      <c r="B2565" s="0" t="s">
        <v>459</v>
      </c>
      <c r="C2565" s="0" t="n">
        <v>0.00086872</v>
      </c>
      <c r="D2565" s="221" t="n">
        <v>7.88</v>
      </c>
      <c r="E2565" s="221" t="n">
        <f aca="false">TRUNC((C2565*D2565),2)</f>
        <v>0</v>
      </c>
    </row>
    <row r="2566" customFormat="false" ht="14.4" hidden="false" customHeight="false" outlineLevel="0" collapsed="false">
      <c r="A2566" s="223" t="s">
        <v>522</v>
      </c>
      <c r="B2566" s="0" t="s">
        <v>459</v>
      </c>
      <c r="C2566" s="0" t="n">
        <v>0.00048099</v>
      </c>
      <c r="D2566" s="221" t="n">
        <v>10.71</v>
      </c>
      <c r="E2566" s="221" t="n">
        <f aca="false">TRUNC((C2566*D2566),2)</f>
        <v>0</v>
      </c>
    </row>
    <row r="2567" customFormat="false" ht="14.4" hidden="false" customHeight="false" outlineLevel="0" collapsed="false">
      <c r="A2567" s="223" t="s">
        <v>523</v>
      </c>
      <c r="B2567" s="0" t="s">
        <v>459</v>
      </c>
      <c r="C2567" s="0" t="n">
        <v>0.00048099</v>
      </c>
      <c r="D2567" s="221" t="n">
        <v>23.75</v>
      </c>
      <c r="E2567" s="221" t="n">
        <f aca="false">TRUNC((C2567*D2567),2)</f>
        <v>0.01</v>
      </c>
    </row>
    <row r="2568" customFormat="false" ht="28.8" hidden="false" customHeight="false" outlineLevel="0" collapsed="false">
      <c r="A2568" s="223" t="s">
        <v>679</v>
      </c>
      <c r="B2568" s="0" t="s">
        <v>459</v>
      </c>
      <c r="C2568" s="0" t="n">
        <v>8</v>
      </c>
      <c r="D2568" s="221" t="n">
        <v>0.08</v>
      </c>
      <c r="E2568" s="221" t="n">
        <f aca="false">TRUNC((C2568*D2568),2)</f>
        <v>0.64</v>
      </c>
    </row>
    <row r="2569" customFormat="false" ht="14.4" hidden="false" customHeight="false" outlineLevel="0" collapsed="false">
      <c r="A2569" s="223" t="s">
        <v>524</v>
      </c>
      <c r="B2569" s="0" t="s">
        <v>525</v>
      </c>
      <c r="C2569" s="0" t="n">
        <v>0.043317</v>
      </c>
      <c r="D2569" s="221" t="n">
        <v>0.67</v>
      </c>
      <c r="E2569" s="221" t="n">
        <f aca="false">TRUNC((C2569*D2569),2)</f>
        <v>0.02</v>
      </c>
    </row>
    <row r="2570" customFormat="false" ht="14.4" hidden="false" customHeight="false" outlineLevel="0" collapsed="false">
      <c r="A2570" s="223" t="s">
        <v>453</v>
      </c>
      <c r="B2570" s="0" t="s">
        <v>398</v>
      </c>
      <c r="C2570" s="0" t="s">
        <v>398</v>
      </c>
      <c r="D2570" s="221" t="s">
        <v>398</v>
      </c>
      <c r="E2570" s="221" t="n">
        <f aca="false">SUM(E2536:E2569)</f>
        <v>10.58</v>
      </c>
    </row>
    <row r="2571" customFormat="false" ht="14.4" hidden="false" customHeight="false" outlineLevel="0" collapsed="false">
      <c r="A2571" s="0"/>
      <c r="C2571" s="0"/>
      <c r="D2571" s="0"/>
      <c r="E2571" s="0"/>
    </row>
    <row r="2572" customFormat="false" ht="14.4" hidden="false" customHeight="false" outlineLevel="0" collapsed="false">
      <c r="A2572" s="223" t="s">
        <v>466</v>
      </c>
      <c r="B2572" s="0" t="s">
        <v>398</v>
      </c>
      <c r="C2572" s="0" t="s">
        <v>398</v>
      </c>
      <c r="D2572" s="221" t="s">
        <v>398</v>
      </c>
      <c r="E2572" s="221" t="n">
        <f aca="false">E2522+E2533+E2570</f>
        <v>14.74</v>
      </c>
    </row>
    <row r="2573" customFormat="false" ht="14.4" hidden="false" customHeight="false" outlineLevel="0" collapsed="false">
      <c r="A2573" s="0"/>
      <c r="C2573" s="0"/>
      <c r="D2573" s="0"/>
      <c r="E2573" s="0"/>
    </row>
    <row r="2574" customFormat="false" ht="14.4" hidden="false" customHeight="false" outlineLevel="0" collapsed="false">
      <c r="A2574" s="0"/>
      <c r="C2574" s="0"/>
      <c r="D2574" s="0"/>
      <c r="E2574" s="0"/>
    </row>
    <row r="2575" customFormat="false" ht="14.4" hidden="false" customHeight="false" outlineLevel="0" collapsed="false">
      <c r="A2575" s="0"/>
      <c r="C2575" s="0"/>
      <c r="D2575" s="0"/>
      <c r="E2575" s="0"/>
    </row>
    <row r="2576" customFormat="false" ht="14.4" hidden="false" customHeight="false" outlineLevel="0" collapsed="false">
      <c r="A2576" s="223" t="s">
        <v>809</v>
      </c>
      <c r="B2576" s="224" t="s">
        <v>810</v>
      </c>
      <c r="C2576" s="0" t="s">
        <v>811</v>
      </c>
      <c r="D2576" s="0"/>
      <c r="E2576" s="0"/>
    </row>
    <row r="2577" customFormat="false" ht="28.8" hidden="false" customHeight="false" outlineLevel="0" collapsed="false">
      <c r="A2577" s="223" t="s">
        <v>812</v>
      </c>
      <c r="C2577" s="0"/>
      <c r="D2577" s="0"/>
      <c r="E2577" s="0"/>
    </row>
    <row r="2578" customFormat="false" ht="14.4" hidden="false" customHeight="false" outlineLevel="0" collapsed="false">
      <c r="A2578" s="223" t="s">
        <v>488</v>
      </c>
      <c r="C2578" s="0"/>
      <c r="D2578" s="0"/>
      <c r="E2578" s="0"/>
    </row>
    <row r="2579" customFormat="false" ht="14.4" hidden="false" customHeight="false" outlineLevel="0" collapsed="false">
      <c r="A2579" s="0"/>
      <c r="C2579" s="0"/>
      <c r="D2579" s="0"/>
      <c r="E2579" s="0"/>
    </row>
    <row r="2580" customFormat="false" ht="14.4" hidden="false" customHeight="false" outlineLevel="0" collapsed="false">
      <c r="A2580" s="223" t="s">
        <v>489</v>
      </c>
      <c r="B2580" s="0" t="s">
        <v>447</v>
      </c>
      <c r="C2580" s="0" t="s">
        <v>448</v>
      </c>
      <c r="D2580" s="221" t="s">
        <v>449</v>
      </c>
      <c r="E2580" s="221" t="s">
        <v>450</v>
      </c>
    </row>
    <row r="2581" customFormat="false" ht="28.8" hidden="false" customHeight="false" outlineLevel="0" collapsed="false">
      <c r="A2581" s="223" t="s">
        <v>490</v>
      </c>
      <c r="B2581" s="0" t="s">
        <v>459</v>
      </c>
      <c r="C2581" s="0" t="n">
        <v>1.66E-006</v>
      </c>
      <c r="D2581" s="221" t="n">
        <v>2849.5</v>
      </c>
      <c r="E2581" s="221" t="n">
        <f aca="false">TRUNC((C2581*D2581),2)</f>
        <v>0</v>
      </c>
    </row>
    <row r="2582" customFormat="false" ht="28.8" hidden="false" customHeight="false" outlineLevel="0" collapsed="false">
      <c r="A2582" s="223" t="s">
        <v>491</v>
      </c>
      <c r="B2582" s="0" t="s">
        <v>459</v>
      </c>
      <c r="C2582" s="0" t="n">
        <v>5.21E-006</v>
      </c>
      <c r="D2582" s="221" t="n">
        <v>580</v>
      </c>
      <c r="E2582" s="221" t="n">
        <f aca="false">TRUNC((C2582*D2582),2)</f>
        <v>0</v>
      </c>
    </row>
    <row r="2583" customFormat="false" ht="14.4" hidden="false" customHeight="false" outlineLevel="0" collapsed="false">
      <c r="A2583" s="223" t="s">
        <v>453</v>
      </c>
      <c r="B2583" s="0" t="s">
        <v>398</v>
      </c>
      <c r="C2583" s="0" t="s">
        <v>398</v>
      </c>
      <c r="D2583" s="221" t="s">
        <v>398</v>
      </c>
      <c r="E2583" s="221" t="n">
        <f aca="false">SUM(E2581:E2582)</f>
        <v>0</v>
      </c>
    </row>
    <row r="2584" customFormat="false" ht="14.4" hidden="false" customHeight="false" outlineLevel="0" collapsed="false">
      <c r="A2584" s="0"/>
      <c r="C2584" s="0"/>
      <c r="D2584" s="0"/>
      <c r="E2584" s="0"/>
    </row>
    <row r="2585" customFormat="false" ht="14.4" hidden="false" customHeight="false" outlineLevel="0" collapsed="false">
      <c r="A2585" s="223" t="s">
        <v>446</v>
      </c>
      <c r="B2585" s="0" t="s">
        <v>447</v>
      </c>
      <c r="C2585" s="0" t="s">
        <v>448</v>
      </c>
      <c r="D2585" s="221" t="s">
        <v>449</v>
      </c>
      <c r="E2585" s="221" t="s">
        <v>450</v>
      </c>
    </row>
    <row r="2586" customFormat="false" ht="14.4" hidden="false" customHeight="false" outlineLevel="0" collapsed="false">
      <c r="A2586" s="223" t="s">
        <v>531</v>
      </c>
      <c r="B2586" s="0" t="s">
        <v>493</v>
      </c>
      <c r="C2586" s="0" t="n">
        <v>0.071197</v>
      </c>
      <c r="D2586" s="221" t="n">
        <v>13.3</v>
      </c>
      <c r="E2586" s="221" t="n">
        <f aca="false">TRUNC((C2586*D2586),2)</f>
        <v>0.94</v>
      </c>
    </row>
    <row r="2587" customFormat="false" ht="14.4" hidden="false" customHeight="false" outlineLevel="0" collapsed="false">
      <c r="A2587" s="223" t="s">
        <v>494</v>
      </c>
      <c r="B2587" s="0" t="s">
        <v>493</v>
      </c>
      <c r="C2587" s="0" t="n">
        <v>0.0071197</v>
      </c>
      <c r="D2587" s="221" t="n">
        <v>8.14</v>
      </c>
      <c r="E2587" s="221" t="n">
        <f aca="false">TRUNC((C2587*D2587),2)</f>
        <v>0.05</v>
      </c>
    </row>
    <row r="2588" customFormat="false" ht="14.4" hidden="false" customHeight="false" outlineLevel="0" collapsed="false">
      <c r="A2588" s="223" t="s">
        <v>495</v>
      </c>
      <c r="B2588" s="0" t="s">
        <v>493</v>
      </c>
      <c r="C2588" s="0" t="n">
        <v>0.01809644</v>
      </c>
      <c r="D2588" s="221" t="n">
        <v>17.8</v>
      </c>
      <c r="E2588" s="221" t="n">
        <f aca="false">TRUNC((C2588*D2588),2)</f>
        <v>0.32</v>
      </c>
    </row>
    <row r="2589" customFormat="false" ht="14.4" hidden="false" customHeight="false" outlineLevel="0" collapsed="false">
      <c r="A2589" s="223" t="s">
        <v>453</v>
      </c>
      <c r="B2589" s="0" t="s">
        <v>398</v>
      </c>
      <c r="C2589" s="0" t="s">
        <v>398</v>
      </c>
      <c r="D2589" s="221" t="s">
        <v>398</v>
      </c>
      <c r="E2589" s="221" t="n">
        <f aca="false">SUM(E2586:E2588)</f>
        <v>1.31</v>
      </c>
    </row>
    <row r="2590" customFormat="false" ht="14.4" hidden="false" customHeight="false" outlineLevel="0" collapsed="false">
      <c r="A2590" s="0"/>
      <c r="C2590" s="0"/>
      <c r="D2590" s="0"/>
      <c r="E2590" s="0"/>
    </row>
    <row r="2591" customFormat="false" ht="14.4" hidden="false" customHeight="false" outlineLevel="0" collapsed="false">
      <c r="A2591" s="223" t="s">
        <v>454</v>
      </c>
      <c r="B2591" s="0" t="s">
        <v>447</v>
      </c>
      <c r="C2591" s="0" t="s">
        <v>448</v>
      </c>
      <c r="D2591" s="221" t="s">
        <v>449</v>
      </c>
      <c r="E2591" s="221" t="s">
        <v>450</v>
      </c>
    </row>
    <row r="2592" customFormat="false" ht="14.4" hidden="false" customHeight="false" outlineLevel="0" collapsed="false">
      <c r="A2592" s="223" t="s">
        <v>813</v>
      </c>
      <c r="B2592" s="0" t="s">
        <v>497</v>
      </c>
      <c r="C2592" s="0" t="n">
        <v>0.004452</v>
      </c>
      <c r="D2592" s="221" t="n">
        <v>65.62</v>
      </c>
      <c r="E2592" s="221" t="n">
        <f aca="false">TRUNC((C2592*D2592),2)</f>
        <v>0.29</v>
      </c>
    </row>
    <row r="2593" customFormat="false" ht="14.4" hidden="false" customHeight="false" outlineLevel="0" collapsed="false">
      <c r="A2593" s="223" t="s">
        <v>498</v>
      </c>
      <c r="B2593" s="0" t="s">
        <v>459</v>
      </c>
      <c r="C2593" s="0" t="n">
        <v>0.00061732</v>
      </c>
      <c r="D2593" s="221" t="n">
        <v>9.79</v>
      </c>
      <c r="E2593" s="221" t="n">
        <f aca="false">TRUNC((C2593*D2593),2)</f>
        <v>0</v>
      </c>
    </row>
    <row r="2594" customFormat="false" ht="14.4" hidden="false" customHeight="false" outlineLevel="0" collapsed="false">
      <c r="A2594" s="223" t="s">
        <v>455</v>
      </c>
      <c r="B2594" s="0" t="s">
        <v>456</v>
      </c>
      <c r="C2594" s="0" t="n">
        <v>0.00015206</v>
      </c>
      <c r="D2594" s="221" t="n">
        <v>47.76</v>
      </c>
      <c r="E2594" s="221" t="n">
        <f aca="false">TRUNC((C2594*D2594),2)</f>
        <v>0</v>
      </c>
    </row>
    <row r="2595" customFormat="false" ht="14.4" hidden="false" customHeight="false" outlineLevel="0" collapsed="false">
      <c r="A2595" s="223" t="s">
        <v>499</v>
      </c>
      <c r="B2595" s="0" t="s">
        <v>459</v>
      </c>
      <c r="C2595" s="0" t="n">
        <v>5.117E-005</v>
      </c>
      <c r="D2595" s="221" t="n">
        <v>109.4</v>
      </c>
      <c r="E2595" s="221" t="n">
        <f aca="false">TRUNC((C2595*D2595),2)</f>
        <v>0</v>
      </c>
    </row>
    <row r="2596" customFormat="false" ht="14.4" hidden="false" customHeight="false" outlineLevel="0" collapsed="false">
      <c r="A2596" s="223" t="s">
        <v>500</v>
      </c>
      <c r="B2596" s="0" t="s">
        <v>501</v>
      </c>
      <c r="C2596" s="0" t="n">
        <v>1.98986429</v>
      </c>
      <c r="D2596" s="221" t="n">
        <v>0.35</v>
      </c>
      <c r="E2596" s="221" t="n">
        <f aca="false">TRUNC((C2596*D2596),2)</f>
        <v>0.69</v>
      </c>
    </row>
    <row r="2597" customFormat="false" ht="14.4" hidden="false" customHeight="false" outlineLevel="0" collapsed="false">
      <c r="A2597" s="223" t="s">
        <v>502</v>
      </c>
      <c r="B2597" s="0" t="s">
        <v>459</v>
      </c>
      <c r="C2597" s="0" t="n">
        <v>0.00069832</v>
      </c>
      <c r="D2597" s="221" t="n">
        <v>6.04</v>
      </c>
      <c r="E2597" s="221" t="n">
        <f aca="false">TRUNC((C2597*D2597),2)</f>
        <v>0</v>
      </c>
    </row>
    <row r="2598" customFormat="false" ht="14.4" hidden="false" customHeight="false" outlineLevel="0" collapsed="false">
      <c r="A2598" s="223" t="s">
        <v>457</v>
      </c>
      <c r="B2598" s="0" t="s">
        <v>456</v>
      </c>
      <c r="C2598" s="0" t="n">
        <v>0.00130445</v>
      </c>
      <c r="D2598" s="221" t="n">
        <v>8.95</v>
      </c>
      <c r="E2598" s="221" t="n">
        <f aca="false">TRUNC((C2598*D2598),2)</f>
        <v>0.01</v>
      </c>
    </row>
    <row r="2599" customFormat="false" ht="14.4" hidden="false" customHeight="false" outlineLevel="0" collapsed="false">
      <c r="A2599" s="223" t="s">
        <v>510</v>
      </c>
      <c r="B2599" s="0" t="s">
        <v>511</v>
      </c>
      <c r="C2599" s="0" t="n">
        <v>0.00011639</v>
      </c>
      <c r="D2599" s="221" t="n">
        <v>14.25</v>
      </c>
      <c r="E2599" s="221" t="n">
        <f aca="false">TRUNC((C2599*D2599),2)</f>
        <v>0</v>
      </c>
    </row>
    <row r="2600" customFormat="false" ht="14.4" hidden="false" customHeight="false" outlineLevel="0" collapsed="false">
      <c r="A2600" s="223" t="s">
        <v>512</v>
      </c>
      <c r="B2600" s="0" t="s">
        <v>493</v>
      </c>
      <c r="C2600" s="0" t="n">
        <v>0.094976</v>
      </c>
      <c r="D2600" s="221" t="n">
        <v>1.87</v>
      </c>
      <c r="E2600" s="221" t="n">
        <f aca="false">TRUNC((C2600*D2600),2)</f>
        <v>0.17</v>
      </c>
    </row>
    <row r="2601" customFormat="false" ht="14.4" hidden="false" customHeight="false" outlineLevel="0" collapsed="false">
      <c r="A2601" s="223" t="s">
        <v>513</v>
      </c>
      <c r="B2601" s="0" t="s">
        <v>493</v>
      </c>
      <c r="C2601" s="0" t="n">
        <v>0.094976</v>
      </c>
      <c r="D2601" s="221" t="n">
        <v>0.71</v>
      </c>
      <c r="E2601" s="221" t="n">
        <f aca="false">TRUNC((C2601*D2601),2)</f>
        <v>0.06</v>
      </c>
    </row>
    <row r="2602" customFormat="false" ht="14.4" hidden="false" customHeight="false" outlineLevel="0" collapsed="false">
      <c r="A2602" s="223" t="s">
        <v>514</v>
      </c>
      <c r="B2602" s="0" t="s">
        <v>493</v>
      </c>
      <c r="C2602" s="0" t="n">
        <v>0.094976</v>
      </c>
      <c r="D2602" s="221" t="n">
        <v>0.34</v>
      </c>
      <c r="E2602" s="221" t="n">
        <f aca="false">TRUNC((C2602*D2602),2)</f>
        <v>0.03</v>
      </c>
    </row>
    <row r="2603" customFormat="false" ht="14.4" hidden="false" customHeight="false" outlineLevel="0" collapsed="false">
      <c r="A2603" s="223" t="s">
        <v>515</v>
      </c>
      <c r="B2603" s="0" t="s">
        <v>493</v>
      </c>
      <c r="C2603" s="0" t="n">
        <v>0.094976</v>
      </c>
      <c r="D2603" s="221" t="n">
        <v>0.05</v>
      </c>
      <c r="E2603" s="221" t="n">
        <f aca="false">TRUNC((C2603*D2603),2)</f>
        <v>0</v>
      </c>
    </row>
    <row r="2604" customFormat="false" ht="14.4" hidden="false" customHeight="false" outlineLevel="0" collapsed="false">
      <c r="A2604" s="223" t="s">
        <v>458</v>
      </c>
      <c r="B2604" s="0" t="s">
        <v>459</v>
      </c>
      <c r="C2604" s="0" t="n">
        <v>0.00025133</v>
      </c>
      <c r="D2604" s="221" t="n">
        <v>29.55</v>
      </c>
      <c r="E2604" s="221" t="n">
        <f aca="false">TRUNC((C2604*D2604),2)</f>
        <v>0</v>
      </c>
    </row>
    <row r="2605" customFormat="false" ht="14.4" hidden="false" customHeight="false" outlineLevel="0" collapsed="false">
      <c r="A2605" s="223" t="s">
        <v>460</v>
      </c>
      <c r="B2605" s="0" t="s">
        <v>459</v>
      </c>
      <c r="C2605" s="0" t="n">
        <v>0.0001178</v>
      </c>
      <c r="D2605" s="221" t="n">
        <v>169.15</v>
      </c>
      <c r="E2605" s="221" t="n">
        <f aca="false">TRUNC((C2605*D2605),2)</f>
        <v>0.01</v>
      </c>
    </row>
    <row r="2606" customFormat="false" ht="14.4" hidden="false" customHeight="false" outlineLevel="0" collapsed="false">
      <c r="A2606" s="223" t="s">
        <v>461</v>
      </c>
      <c r="B2606" s="0" t="s">
        <v>459</v>
      </c>
      <c r="C2606" s="0" t="n">
        <v>0.0105886</v>
      </c>
      <c r="D2606" s="221" t="n">
        <v>1.11</v>
      </c>
      <c r="E2606" s="221" t="n">
        <f aca="false">TRUNC((C2606*D2606),2)</f>
        <v>0.01</v>
      </c>
    </row>
    <row r="2607" customFormat="false" ht="28.8" hidden="false" customHeight="false" outlineLevel="0" collapsed="false">
      <c r="A2607" s="223" t="s">
        <v>462</v>
      </c>
      <c r="B2607" s="0" t="s">
        <v>459</v>
      </c>
      <c r="C2607" s="0" t="n">
        <v>0.0001021</v>
      </c>
      <c r="D2607" s="221" t="n">
        <v>133.08</v>
      </c>
      <c r="E2607" s="221" t="n">
        <f aca="false">TRUNC((C2607*D2607),2)</f>
        <v>0.01</v>
      </c>
    </row>
    <row r="2608" customFormat="false" ht="28.8" hidden="false" customHeight="false" outlineLevel="0" collapsed="false">
      <c r="A2608" s="223" t="s">
        <v>463</v>
      </c>
      <c r="B2608" s="0" t="s">
        <v>459</v>
      </c>
      <c r="C2608" s="0" t="n">
        <v>6.838E-005</v>
      </c>
      <c r="D2608" s="221" t="n">
        <v>116.91</v>
      </c>
      <c r="E2608" s="221" t="n">
        <f aca="false">TRUNC((C2608*D2608),2)</f>
        <v>0</v>
      </c>
    </row>
    <row r="2609" customFormat="false" ht="28.8" hidden="false" customHeight="false" outlineLevel="0" collapsed="false">
      <c r="A2609" s="223" t="s">
        <v>516</v>
      </c>
      <c r="B2609" s="0" t="s">
        <v>459</v>
      </c>
      <c r="C2609" s="0" t="n">
        <v>3.4E-006</v>
      </c>
      <c r="D2609" s="221" t="n">
        <v>597.97</v>
      </c>
      <c r="E2609" s="221" t="n">
        <f aca="false">TRUNC((C2609*D2609),2)</f>
        <v>0</v>
      </c>
    </row>
    <row r="2610" customFormat="false" ht="14.4" hidden="false" customHeight="false" outlineLevel="0" collapsed="false">
      <c r="A2610" s="223" t="s">
        <v>517</v>
      </c>
      <c r="B2610" s="0" t="s">
        <v>459</v>
      </c>
      <c r="C2610" s="0" t="n">
        <v>2.086E-005</v>
      </c>
      <c r="D2610" s="221" t="n">
        <v>135.18</v>
      </c>
      <c r="E2610" s="221" t="n">
        <f aca="false">TRUNC((C2610*D2610),2)</f>
        <v>0</v>
      </c>
    </row>
    <row r="2611" customFormat="false" ht="14.4" hidden="false" customHeight="false" outlineLevel="0" collapsed="false">
      <c r="A2611" s="223" t="s">
        <v>518</v>
      </c>
      <c r="B2611" s="0" t="s">
        <v>459</v>
      </c>
      <c r="C2611" s="0" t="n">
        <v>1.584E-005</v>
      </c>
      <c r="D2611" s="221" t="n">
        <v>203.68</v>
      </c>
      <c r="E2611" s="221" t="n">
        <f aca="false">TRUNC((C2611*D2611),2)</f>
        <v>0</v>
      </c>
    </row>
    <row r="2612" customFormat="false" ht="14.4" hidden="false" customHeight="false" outlineLevel="0" collapsed="false">
      <c r="A2612" s="223" t="s">
        <v>519</v>
      </c>
      <c r="B2612" s="0" t="s">
        <v>459</v>
      </c>
      <c r="C2612" s="0" t="n">
        <v>3.4E-006</v>
      </c>
      <c r="D2612" s="221" t="n">
        <v>576.84</v>
      </c>
      <c r="E2612" s="221" t="n">
        <f aca="false">TRUNC((C2612*D2612),2)</f>
        <v>0</v>
      </c>
    </row>
    <row r="2613" customFormat="false" ht="14.4" hidden="false" customHeight="false" outlineLevel="0" collapsed="false">
      <c r="A2613" s="223" t="s">
        <v>520</v>
      </c>
      <c r="B2613" s="0" t="s">
        <v>459</v>
      </c>
      <c r="C2613" s="0" t="n">
        <v>4.17E-006</v>
      </c>
      <c r="D2613" s="221" t="n">
        <v>281.79</v>
      </c>
      <c r="E2613" s="221" t="n">
        <f aca="false">TRUNC((C2613*D2613),2)</f>
        <v>0</v>
      </c>
    </row>
    <row r="2614" customFormat="false" ht="14.4" hidden="false" customHeight="false" outlineLevel="0" collapsed="false">
      <c r="A2614" s="223" t="s">
        <v>521</v>
      </c>
      <c r="B2614" s="0" t="s">
        <v>459</v>
      </c>
      <c r="C2614" s="0" t="n">
        <v>0.00021021</v>
      </c>
      <c r="D2614" s="221" t="n">
        <v>7.88</v>
      </c>
      <c r="E2614" s="221" t="n">
        <f aca="false">TRUNC((C2614*D2614),2)</f>
        <v>0</v>
      </c>
    </row>
    <row r="2615" customFormat="false" ht="14.4" hidden="false" customHeight="false" outlineLevel="0" collapsed="false">
      <c r="A2615" s="223" t="s">
        <v>522</v>
      </c>
      <c r="B2615" s="0" t="s">
        <v>459</v>
      </c>
      <c r="C2615" s="0" t="n">
        <v>0.00011639</v>
      </c>
      <c r="D2615" s="221" t="n">
        <v>10.71</v>
      </c>
      <c r="E2615" s="221" t="n">
        <f aca="false">TRUNC((C2615*D2615),2)</f>
        <v>0</v>
      </c>
    </row>
    <row r="2616" customFormat="false" ht="14.4" hidden="false" customHeight="false" outlineLevel="0" collapsed="false">
      <c r="A2616" s="223" t="s">
        <v>523</v>
      </c>
      <c r="B2616" s="0" t="s">
        <v>459</v>
      </c>
      <c r="C2616" s="0" t="n">
        <v>0.00011639</v>
      </c>
      <c r="D2616" s="221" t="n">
        <v>23.75</v>
      </c>
      <c r="E2616" s="221" t="n">
        <f aca="false">TRUNC((C2616*D2616),2)</f>
        <v>0</v>
      </c>
    </row>
    <row r="2617" customFormat="false" ht="14.4" hidden="false" customHeight="false" outlineLevel="0" collapsed="false">
      <c r="A2617" s="223" t="s">
        <v>524</v>
      </c>
      <c r="B2617" s="0" t="s">
        <v>525</v>
      </c>
      <c r="C2617" s="0" t="n">
        <v>0.00525</v>
      </c>
      <c r="D2617" s="221" t="n">
        <v>0.67</v>
      </c>
      <c r="E2617" s="221" t="n">
        <f aca="false">TRUNC((C2617*D2617),2)</f>
        <v>0</v>
      </c>
    </row>
    <row r="2618" customFormat="false" ht="14.4" hidden="false" customHeight="false" outlineLevel="0" collapsed="false">
      <c r="A2618" s="223" t="s">
        <v>453</v>
      </c>
      <c r="B2618" s="0" t="s">
        <v>398</v>
      </c>
      <c r="C2618" s="0" t="s">
        <v>398</v>
      </c>
      <c r="D2618" s="221" t="s">
        <v>398</v>
      </c>
      <c r="E2618" s="221" t="n">
        <f aca="false">SUM(E2592:E2617)</f>
        <v>1.28</v>
      </c>
    </row>
    <row r="2619" customFormat="false" ht="14.4" hidden="false" customHeight="false" outlineLevel="0" collapsed="false">
      <c r="A2619" s="0"/>
      <c r="C2619" s="0"/>
      <c r="D2619" s="0"/>
      <c r="E2619" s="0"/>
    </row>
    <row r="2620" customFormat="false" ht="14.4" hidden="false" customHeight="false" outlineLevel="0" collapsed="false">
      <c r="A2620" s="223" t="s">
        <v>466</v>
      </c>
      <c r="B2620" s="0" t="s">
        <v>398</v>
      </c>
      <c r="C2620" s="0" t="s">
        <v>398</v>
      </c>
      <c r="D2620" s="221" t="s">
        <v>398</v>
      </c>
      <c r="E2620" s="221" t="n">
        <f aca="false">E2583+E2589+E2618</f>
        <v>2.59</v>
      </c>
    </row>
    <row r="2621" customFormat="false" ht="14.4" hidden="false" customHeight="false" outlineLevel="0" collapsed="false">
      <c r="A2621" s="0"/>
      <c r="C2621" s="0"/>
      <c r="D2621" s="0"/>
      <c r="E2621" s="0"/>
    </row>
    <row r="2622" customFormat="false" ht="14.4" hidden="false" customHeight="false" outlineLevel="0" collapsed="false">
      <c r="A2622" s="0"/>
      <c r="C2622" s="0"/>
      <c r="D2622" s="0"/>
      <c r="E2622" s="0"/>
    </row>
    <row r="2623" customFormat="false" ht="14.4" hidden="false" customHeight="false" outlineLevel="0" collapsed="false">
      <c r="A2623" s="0"/>
      <c r="C2623" s="0"/>
      <c r="D2623" s="0"/>
      <c r="E2623" s="0"/>
    </row>
    <row r="2624" customFormat="false" ht="14.4" hidden="false" customHeight="false" outlineLevel="0" collapsed="false">
      <c r="A2624" s="223" t="s">
        <v>814</v>
      </c>
      <c r="B2624" s="224" t="s">
        <v>815</v>
      </c>
      <c r="C2624" s="0" t="s">
        <v>816</v>
      </c>
      <c r="D2624" s="0"/>
      <c r="E2624" s="0"/>
    </row>
    <row r="2625" customFormat="false" ht="28.8" hidden="false" customHeight="false" outlineLevel="0" collapsed="false">
      <c r="A2625" s="223" t="s">
        <v>817</v>
      </c>
      <c r="C2625" s="0"/>
      <c r="D2625" s="0"/>
      <c r="E2625" s="0"/>
    </row>
    <row r="2626" customFormat="false" ht="14.4" hidden="false" customHeight="false" outlineLevel="0" collapsed="false">
      <c r="A2626" s="223" t="s">
        <v>488</v>
      </c>
      <c r="C2626" s="0"/>
      <c r="D2626" s="0"/>
      <c r="E2626" s="0"/>
    </row>
    <row r="2627" customFormat="false" ht="14.4" hidden="false" customHeight="false" outlineLevel="0" collapsed="false">
      <c r="A2627" s="0"/>
      <c r="C2627" s="0"/>
      <c r="D2627" s="0"/>
      <c r="E2627" s="0"/>
    </row>
    <row r="2628" customFormat="false" ht="14.4" hidden="false" customHeight="false" outlineLevel="0" collapsed="false">
      <c r="A2628" s="223" t="s">
        <v>489</v>
      </c>
      <c r="B2628" s="0" t="s">
        <v>447</v>
      </c>
      <c r="C2628" s="0" t="s">
        <v>448</v>
      </c>
      <c r="D2628" s="221" t="s">
        <v>449</v>
      </c>
      <c r="E2628" s="221" t="s">
        <v>450</v>
      </c>
    </row>
    <row r="2629" customFormat="false" ht="28.8" hidden="false" customHeight="false" outlineLevel="0" collapsed="false">
      <c r="A2629" s="223" t="s">
        <v>490</v>
      </c>
      <c r="B2629" s="0" t="s">
        <v>459</v>
      </c>
      <c r="C2629" s="0" t="n">
        <v>1.65E-005</v>
      </c>
      <c r="D2629" s="221" t="n">
        <v>2849.5</v>
      </c>
      <c r="E2629" s="221" t="n">
        <f aca="false">TRUNC((C2629*D2629),2)</f>
        <v>0.04</v>
      </c>
    </row>
    <row r="2630" customFormat="false" ht="28.8" hidden="false" customHeight="false" outlineLevel="0" collapsed="false">
      <c r="A2630" s="223" t="s">
        <v>491</v>
      </c>
      <c r="B2630" s="0" t="s">
        <v>459</v>
      </c>
      <c r="C2630" s="0" t="n">
        <v>4.34E-005</v>
      </c>
      <c r="D2630" s="221" t="n">
        <v>580</v>
      </c>
      <c r="E2630" s="221" t="n">
        <f aca="false">TRUNC((C2630*D2630),2)</f>
        <v>0.02</v>
      </c>
    </row>
    <row r="2631" customFormat="false" ht="14.4" hidden="false" customHeight="false" outlineLevel="0" collapsed="false">
      <c r="A2631" s="223" t="s">
        <v>453</v>
      </c>
      <c r="B2631" s="0" t="s">
        <v>398</v>
      </c>
      <c r="C2631" s="0" t="s">
        <v>398</v>
      </c>
      <c r="D2631" s="221" t="s">
        <v>398</v>
      </c>
      <c r="E2631" s="221" t="n">
        <f aca="false">SUM(E2629:E2630)</f>
        <v>0.06</v>
      </c>
    </row>
    <row r="2632" customFormat="false" ht="14.4" hidden="false" customHeight="false" outlineLevel="0" collapsed="false">
      <c r="A2632" s="0"/>
      <c r="C2632" s="0"/>
      <c r="D2632" s="0"/>
      <c r="E2632" s="0"/>
    </row>
    <row r="2633" customFormat="false" ht="14.4" hidden="false" customHeight="false" outlineLevel="0" collapsed="false">
      <c r="A2633" s="223" t="s">
        <v>446</v>
      </c>
      <c r="B2633" s="0" t="s">
        <v>447</v>
      </c>
      <c r="C2633" s="0" t="s">
        <v>448</v>
      </c>
      <c r="D2633" s="221" t="s">
        <v>449</v>
      </c>
      <c r="E2633" s="221" t="s">
        <v>450</v>
      </c>
    </row>
    <row r="2634" customFormat="false" ht="14.4" hidden="false" customHeight="false" outlineLevel="0" collapsed="false">
      <c r="A2634" s="223" t="s">
        <v>531</v>
      </c>
      <c r="B2634" s="0" t="s">
        <v>493</v>
      </c>
      <c r="C2634" s="0" t="n">
        <v>0.478037</v>
      </c>
      <c r="D2634" s="221" t="n">
        <v>13.3</v>
      </c>
      <c r="E2634" s="221" t="n">
        <f aca="false">TRUNC((C2634*D2634),2)</f>
        <v>6.35</v>
      </c>
    </row>
    <row r="2635" customFormat="false" ht="14.4" hidden="false" customHeight="false" outlineLevel="0" collapsed="false">
      <c r="A2635" s="223" t="s">
        <v>494</v>
      </c>
      <c r="B2635" s="0" t="s">
        <v>493</v>
      </c>
      <c r="C2635" s="0" t="n">
        <v>0.1739241</v>
      </c>
      <c r="D2635" s="221" t="n">
        <v>8.14</v>
      </c>
      <c r="E2635" s="221" t="n">
        <f aca="false">TRUNC((C2635*D2635),2)</f>
        <v>1.41</v>
      </c>
    </row>
    <row r="2636" customFormat="false" ht="14.4" hidden="false" customHeight="false" outlineLevel="0" collapsed="false">
      <c r="A2636" s="223" t="s">
        <v>495</v>
      </c>
      <c r="B2636" s="0" t="s">
        <v>493</v>
      </c>
      <c r="C2636" s="0" t="n">
        <v>0.17979662</v>
      </c>
      <c r="D2636" s="221" t="n">
        <v>17.8</v>
      </c>
      <c r="E2636" s="221" t="n">
        <f aca="false">TRUNC((C2636*D2636),2)</f>
        <v>3.2</v>
      </c>
    </row>
    <row r="2637" customFormat="false" ht="14.4" hidden="false" customHeight="false" outlineLevel="0" collapsed="false">
      <c r="A2637" s="223" t="s">
        <v>453</v>
      </c>
      <c r="B2637" s="0" t="s">
        <v>398</v>
      </c>
      <c r="C2637" s="0" t="s">
        <v>398</v>
      </c>
      <c r="D2637" s="221" t="s">
        <v>398</v>
      </c>
      <c r="E2637" s="221" t="n">
        <f aca="false">SUM(E2634:E2636)</f>
        <v>10.96</v>
      </c>
    </row>
    <row r="2638" customFormat="false" ht="14.4" hidden="false" customHeight="false" outlineLevel="0" collapsed="false">
      <c r="A2638" s="0"/>
      <c r="C2638" s="0"/>
      <c r="D2638" s="0"/>
      <c r="E2638" s="0"/>
    </row>
    <row r="2639" customFormat="false" ht="14.4" hidden="false" customHeight="false" outlineLevel="0" collapsed="false">
      <c r="A2639" s="223" t="s">
        <v>454</v>
      </c>
      <c r="B2639" s="0" t="s">
        <v>447</v>
      </c>
      <c r="C2639" s="0" t="s">
        <v>448</v>
      </c>
      <c r="D2639" s="221" t="s">
        <v>449</v>
      </c>
      <c r="E2639" s="221" t="s">
        <v>450</v>
      </c>
    </row>
    <row r="2640" customFormat="false" ht="14.4" hidden="false" customHeight="false" outlineLevel="0" collapsed="false">
      <c r="A2640" s="223" t="s">
        <v>496</v>
      </c>
      <c r="B2640" s="0" t="s">
        <v>497</v>
      </c>
      <c r="C2640" s="0" t="n">
        <v>0.048504</v>
      </c>
      <c r="D2640" s="221" t="n">
        <v>60</v>
      </c>
      <c r="E2640" s="221" t="n">
        <f aca="false">TRUNC((C2640*D2640),2)</f>
        <v>2.91</v>
      </c>
    </row>
    <row r="2641" customFormat="false" ht="14.4" hidden="false" customHeight="false" outlineLevel="0" collapsed="false">
      <c r="A2641" s="223" t="s">
        <v>498</v>
      </c>
      <c r="B2641" s="0" t="s">
        <v>459</v>
      </c>
      <c r="C2641" s="0" t="n">
        <v>0.00513902</v>
      </c>
      <c r="D2641" s="221" t="n">
        <v>9.79</v>
      </c>
      <c r="E2641" s="221" t="n">
        <f aca="false">TRUNC((C2641*D2641),2)</f>
        <v>0.05</v>
      </c>
    </row>
    <row r="2642" customFormat="false" ht="14.4" hidden="false" customHeight="false" outlineLevel="0" collapsed="false">
      <c r="A2642" s="223" t="s">
        <v>455</v>
      </c>
      <c r="B2642" s="0" t="s">
        <v>456</v>
      </c>
      <c r="C2642" s="0" t="n">
        <v>0.00131218</v>
      </c>
      <c r="D2642" s="221" t="n">
        <v>47.76</v>
      </c>
      <c r="E2642" s="221" t="n">
        <f aca="false">TRUNC((C2642*D2642),2)</f>
        <v>0.06</v>
      </c>
    </row>
    <row r="2643" customFormat="false" ht="14.4" hidden="false" customHeight="false" outlineLevel="0" collapsed="false">
      <c r="A2643" s="223" t="s">
        <v>762</v>
      </c>
      <c r="B2643" s="0" t="s">
        <v>501</v>
      </c>
      <c r="C2643" s="0" t="n">
        <v>7.36645333</v>
      </c>
      <c r="D2643" s="221" t="n">
        <v>0.6</v>
      </c>
      <c r="E2643" s="221" t="n">
        <f aca="false">TRUNC((C2643*D2643),2)</f>
        <v>4.41</v>
      </c>
    </row>
    <row r="2644" customFormat="false" ht="14.4" hidden="false" customHeight="false" outlineLevel="0" collapsed="false">
      <c r="A2644" s="223" t="s">
        <v>499</v>
      </c>
      <c r="B2644" s="0" t="s">
        <v>459</v>
      </c>
      <c r="C2644" s="0" t="n">
        <v>0.00042601</v>
      </c>
      <c r="D2644" s="221" t="n">
        <v>109.4</v>
      </c>
      <c r="E2644" s="221" t="n">
        <f aca="false">TRUNC((C2644*D2644),2)</f>
        <v>0.04</v>
      </c>
    </row>
    <row r="2645" customFormat="false" ht="14.4" hidden="false" customHeight="false" outlineLevel="0" collapsed="false">
      <c r="A2645" s="223" t="s">
        <v>500</v>
      </c>
      <c r="B2645" s="0" t="s">
        <v>501</v>
      </c>
      <c r="C2645" s="0" t="n">
        <v>6.979688</v>
      </c>
      <c r="D2645" s="221" t="n">
        <v>0.35</v>
      </c>
      <c r="E2645" s="221" t="n">
        <f aca="false">TRUNC((C2645*D2645),2)</f>
        <v>2.44</v>
      </c>
    </row>
    <row r="2646" customFormat="false" ht="14.4" hidden="false" customHeight="false" outlineLevel="0" collapsed="false">
      <c r="A2646" s="223" t="s">
        <v>502</v>
      </c>
      <c r="B2646" s="0" t="s">
        <v>459</v>
      </c>
      <c r="C2646" s="0" t="n">
        <v>0.0058133</v>
      </c>
      <c r="D2646" s="221" t="n">
        <v>6.04</v>
      </c>
      <c r="E2646" s="221" t="n">
        <f aca="false">TRUNC((C2646*D2646),2)</f>
        <v>0.03</v>
      </c>
    </row>
    <row r="2647" customFormat="false" ht="14.4" hidden="false" customHeight="false" outlineLevel="0" collapsed="false">
      <c r="A2647" s="223" t="s">
        <v>457</v>
      </c>
      <c r="B2647" s="0" t="s">
        <v>456</v>
      </c>
      <c r="C2647" s="0" t="n">
        <v>0.01125688</v>
      </c>
      <c r="D2647" s="221" t="n">
        <v>8.95</v>
      </c>
      <c r="E2647" s="221" t="n">
        <f aca="false">TRUNC((C2647*D2647),2)</f>
        <v>0.1</v>
      </c>
    </row>
    <row r="2648" customFormat="false" ht="14.4" hidden="false" customHeight="false" outlineLevel="0" collapsed="false">
      <c r="A2648" s="223" t="s">
        <v>510</v>
      </c>
      <c r="B2648" s="0" t="s">
        <v>511</v>
      </c>
      <c r="C2648" s="0" t="n">
        <v>0.00096888</v>
      </c>
      <c r="D2648" s="221" t="n">
        <v>14.25</v>
      </c>
      <c r="E2648" s="221" t="n">
        <f aca="false">TRUNC((C2648*D2648),2)</f>
        <v>0.01</v>
      </c>
    </row>
    <row r="2649" customFormat="false" ht="14.4" hidden="false" customHeight="false" outlineLevel="0" collapsed="false">
      <c r="A2649" s="223" t="s">
        <v>512</v>
      </c>
      <c r="B2649" s="0" t="s">
        <v>493</v>
      </c>
      <c r="C2649" s="0" t="n">
        <v>0.8196</v>
      </c>
      <c r="D2649" s="221" t="n">
        <v>1.87</v>
      </c>
      <c r="E2649" s="221" t="n">
        <f aca="false">TRUNC((C2649*D2649),2)</f>
        <v>1.53</v>
      </c>
    </row>
    <row r="2650" customFormat="false" ht="14.4" hidden="false" customHeight="false" outlineLevel="0" collapsed="false">
      <c r="A2650" s="223" t="s">
        <v>513</v>
      </c>
      <c r="B2650" s="0" t="s">
        <v>493</v>
      </c>
      <c r="C2650" s="0" t="n">
        <v>0.8196</v>
      </c>
      <c r="D2650" s="221" t="n">
        <v>0.71</v>
      </c>
      <c r="E2650" s="221" t="n">
        <f aca="false">TRUNC((C2650*D2650),2)</f>
        <v>0.58</v>
      </c>
    </row>
    <row r="2651" customFormat="false" ht="14.4" hidden="false" customHeight="false" outlineLevel="0" collapsed="false">
      <c r="A2651" s="223" t="s">
        <v>514</v>
      </c>
      <c r="B2651" s="0" t="s">
        <v>493</v>
      </c>
      <c r="C2651" s="0" t="n">
        <v>0.8196</v>
      </c>
      <c r="D2651" s="221" t="n">
        <v>0.34</v>
      </c>
      <c r="E2651" s="221" t="n">
        <f aca="false">TRUNC((C2651*D2651),2)</f>
        <v>0.27</v>
      </c>
    </row>
    <row r="2652" customFormat="false" ht="14.4" hidden="false" customHeight="false" outlineLevel="0" collapsed="false">
      <c r="A2652" s="223" t="s">
        <v>515</v>
      </c>
      <c r="B2652" s="0" t="s">
        <v>493</v>
      </c>
      <c r="C2652" s="0" t="n">
        <v>0.8196</v>
      </c>
      <c r="D2652" s="221" t="n">
        <v>0.05</v>
      </c>
      <c r="E2652" s="221" t="n">
        <f aca="false">TRUNC((C2652*D2652),2)</f>
        <v>0.04</v>
      </c>
    </row>
    <row r="2653" customFormat="false" ht="14.4" hidden="false" customHeight="false" outlineLevel="0" collapsed="false">
      <c r="A2653" s="223" t="s">
        <v>458</v>
      </c>
      <c r="B2653" s="0" t="s">
        <v>459</v>
      </c>
      <c r="C2653" s="0" t="n">
        <v>0.00216891</v>
      </c>
      <c r="D2653" s="221" t="n">
        <v>29.55</v>
      </c>
      <c r="E2653" s="221" t="n">
        <f aca="false">TRUNC((C2653*D2653),2)</f>
        <v>0.06</v>
      </c>
    </row>
    <row r="2654" customFormat="false" ht="14.4" hidden="false" customHeight="false" outlineLevel="0" collapsed="false">
      <c r="A2654" s="223" t="s">
        <v>460</v>
      </c>
      <c r="B2654" s="0" t="s">
        <v>459</v>
      </c>
      <c r="C2654" s="0" t="n">
        <v>0.00101655</v>
      </c>
      <c r="D2654" s="221" t="n">
        <v>169.15</v>
      </c>
      <c r="E2654" s="221" t="n">
        <f aca="false">TRUNC((C2654*D2654),2)</f>
        <v>0.17</v>
      </c>
    </row>
    <row r="2655" customFormat="false" ht="14.4" hidden="false" customHeight="false" outlineLevel="0" collapsed="false">
      <c r="A2655" s="223" t="s">
        <v>461</v>
      </c>
      <c r="B2655" s="0" t="s">
        <v>459</v>
      </c>
      <c r="C2655" s="0" t="n">
        <v>0.0913749</v>
      </c>
      <c r="D2655" s="221" t="n">
        <v>1.11</v>
      </c>
      <c r="E2655" s="221" t="n">
        <f aca="false">TRUNC((C2655*D2655),2)</f>
        <v>0.1</v>
      </c>
    </row>
    <row r="2656" customFormat="false" ht="28.8" hidden="false" customHeight="false" outlineLevel="0" collapsed="false">
      <c r="A2656" s="223" t="s">
        <v>462</v>
      </c>
      <c r="B2656" s="0" t="s">
        <v>459</v>
      </c>
      <c r="C2656" s="0" t="n">
        <v>0.00088108</v>
      </c>
      <c r="D2656" s="221" t="n">
        <v>133.08</v>
      </c>
      <c r="E2656" s="221" t="n">
        <f aca="false">TRUNC((C2656*D2656),2)</f>
        <v>0.11</v>
      </c>
    </row>
    <row r="2657" customFormat="false" ht="28.8" hidden="false" customHeight="false" outlineLevel="0" collapsed="false">
      <c r="A2657" s="223" t="s">
        <v>463</v>
      </c>
      <c r="B2657" s="0" t="s">
        <v>459</v>
      </c>
      <c r="C2657" s="0" t="n">
        <v>0.00059011</v>
      </c>
      <c r="D2657" s="221" t="n">
        <v>116.91</v>
      </c>
      <c r="E2657" s="221" t="n">
        <f aca="false">TRUNC((C2657*D2657),2)</f>
        <v>0.06</v>
      </c>
    </row>
    <row r="2658" customFormat="false" ht="28.8" hidden="false" customHeight="false" outlineLevel="0" collapsed="false">
      <c r="A2658" s="223" t="s">
        <v>516</v>
      </c>
      <c r="B2658" s="0" t="s">
        <v>459</v>
      </c>
      <c r="C2658" s="0" t="n">
        <v>2.827E-005</v>
      </c>
      <c r="D2658" s="221" t="n">
        <v>597.97</v>
      </c>
      <c r="E2658" s="221" t="n">
        <f aca="false">TRUNC((C2658*D2658),2)</f>
        <v>0.01</v>
      </c>
    </row>
    <row r="2659" customFormat="false" ht="14.4" hidden="false" customHeight="false" outlineLevel="0" collapsed="false">
      <c r="A2659" s="223" t="s">
        <v>517</v>
      </c>
      <c r="B2659" s="0" t="s">
        <v>459</v>
      </c>
      <c r="C2659" s="0" t="n">
        <v>0.00017359</v>
      </c>
      <c r="D2659" s="221" t="n">
        <v>135.18</v>
      </c>
      <c r="E2659" s="221" t="n">
        <f aca="false">TRUNC((C2659*D2659),2)</f>
        <v>0.02</v>
      </c>
    </row>
    <row r="2660" customFormat="false" ht="14.4" hidden="false" customHeight="false" outlineLevel="0" collapsed="false">
      <c r="A2660" s="223" t="s">
        <v>518</v>
      </c>
      <c r="B2660" s="0" t="s">
        <v>459</v>
      </c>
      <c r="C2660" s="0" t="n">
        <v>0.00013185</v>
      </c>
      <c r="D2660" s="221" t="n">
        <v>203.68</v>
      </c>
      <c r="E2660" s="221" t="n">
        <f aca="false">TRUNC((C2660*D2660),2)</f>
        <v>0.02</v>
      </c>
    </row>
    <row r="2661" customFormat="false" ht="14.4" hidden="false" customHeight="false" outlineLevel="0" collapsed="false">
      <c r="A2661" s="223" t="s">
        <v>519</v>
      </c>
      <c r="B2661" s="0" t="s">
        <v>459</v>
      </c>
      <c r="C2661" s="0" t="n">
        <v>2.827E-005</v>
      </c>
      <c r="D2661" s="221" t="n">
        <v>576.84</v>
      </c>
      <c r="E2661" s="221" t="n">
        <f aca="false">TRUNC((C2661*D2661),2)</f>
        <v>0.01</v>
      </c>
    </row>
    <row r="2662" customFormat="false" ht="14.4" hidden="false" customHeight="false" outlineLevel="0" collapsed="false">
      <c r="A2662" s="223" t="s">
        <v>520</v>
      </c>
      <c r="B2662" s="0" t="s">
        <v>459</v>
      </c>
      <c r="C2662" s="0" t="n">
        <v>3.474E-005</v>
      </c>
      <c r="D2662" s="221" t="n">
        <v>281.79</v>
      </c>
      <c r="E2662" s="221" t="n">
        <f aca="false">TRUNC((C2662*D2662),2)</f>
        <v>0</v>
      </c>
    </row>
    <row r="2663" customFormat="false" ht="14.4" hidden="false" customHeight="false" outlineLevel="0" collapsed="false">
      <c r="A2663" s="223" t="s">
        <v>521</v>
      </c>
      <c r="B2663" s="0" t="s">
        <v>459</v>
      </c>
      <c r="C2663" s="0" t="n">
        <v>0.00174993</v>
      </c>
      <c r="D2663" s="221" t="n">
        <v>7.88</v>
      </c>
      <c r="E2663" s="221" t="n">
        <f aca="false">TRUNC((C2663*D2663),2)</f>
        <v>0.01</v>
      </c>
    </row>
    <row r="2664" customFormat="false" ht="14.4" hidden="false" customHeight="false" outlineLevel="0" collapsed="false">
      <c r="A2664" s="223" t="s">
        <v>522</v>
      </c>
      <c r="B2664" s="0" t="s">
        <v>459</v>
      </c>
      <c r="C2664" s="0" t="n">
        <v>0.00096888</v>
      </c>
      <c r="D2664" s="221" t="n">
        <v>10.71</v>
      </c>
      <c r="E2664" s="221" t="n">
        <f aca="false">TRUNC((C2664*D2664),2)</f>
        <v>0.01</v>
      </c>
    </row>
    <row r="2665" customFormat="false" ht="14.4" hidden="false" customHeight="false" outlineLevel="0" collapsed="false">
      <c r="A2665" s="223" t="s">
        <v>523</v>
      </c>
      <c r="B2665" s="0" t="s">
        <v>459</v>
      </c>
      <c r="C2665" s="0" t="n">
        <v>0.00096888</v>
      </c>
      <c r="D2665" s="221" t="n">
        <v>23.75</v>
      </c>
      <c r="E2665" s="221" t="n">
        <f aca="false">TRUNC((C2665*D2665),2)</f>
        <v>0.02</v>
      </c>
    </row>
    <row r="2666" customFormat="false" ht="14.4" hidden="false" customHeight="false" outlineLevel="0" collapsed="false">
      <c r="A2666" s="223" t="s">
        <v>524</v>
      </c>
      <c r="B2666" s="0" t="s">
        <v>525</v>
      </c>
      <c r="C2666" s="0" t="n">
        <v>0.05217</v>
      </c>
      <c r="D2666" s="221" t="n">
        <v>0.67</v>
      </c>
      <c r="E2666" s="221" t="n">
        <f aca="false">TRUNC((C2666*D2666),2)</f>
        <v>0.03</v>
      </c>
    </row>
    <row r="2667" customFormat="false" ht="14.4" hidden="false" customHeight="false" outlineLevel="0" collapsed="false">
      <c r="A2667" s="223" t="s">
        <v>453</v>
      </c>
      <c r="B2667" s="0" t="s">
        <v>398</v>
      </c>
      <c r="C2667" s="0" t="s">
        <v>398</v>
      </c>
      <c r="D2667" s="221" t="s">
        <v>398</v>
      </c>
      <c r="E2667" s="221" t="n">
        <f aca="false">SUM(E2640:E2666)</f>
        <v>13.1</v>
      </c>
    </row>
    <row r="2668" customFormat="false" ht="14.4" hidden="false" customHeight="false" outlineLevel="0" collapsed="false">
      <c r="A2668" s="0"/>
      <c r="C2668" s="0"/>
      <c r="D2668" s="0"/>
      <c r="E2668" s="0"/>
    </row>
    <row r="2669" customFormat="false" ht="14.4" hidden="false" customHeight="false" outlineLevel="0" collapsed="false">
      <c r="A2669" s="223" t="s">
        <v>466</v>
      </c>
      <c r="B2669" s="0" t="s">
        <v>398</v>
      </c>
      <c r="C2669" s="0" t="s">
        <v>398</v>
      </c>
      <c r="D2669" s="221" t="s">
        <v>398</v>
      </c>
      <c r="E2669" s="221" t="n">
        <f aca="false">E2631+E2637+E2667</f>
        <v>24.12</v>
      </c>
    </row>
    <row r="2670" customFormat="false" ht="14.4" hidden="false" customHeight="false" outlineLevel="0" collapsed="false">
      <c r="A2670" s="0"/>
      <c r="C2670" s="0"/>
      <c r="D2670" s="0"/>
      <c r="E2670" s="0"/>
    </row>
    <row r="2671" customFormat="false" ht="14.4" hidden="false" customHeight="false" outlineLevel="0" collapsed="false">
      <c r="A2671" s="0"/>
      <c r="C2671" s="0"/>
      <c r="D2671" s="0"/>
      <c r="E2671" s="0"/>
    </row>
    <row r="2672" customFormat="false" ht="14.4" hidden="false" customHeight="false" outlineLevel="0" collapsed="false">
      <c r="A2672" s="0"/>
      <c r="C2672" s="0"/>
      <c r="D2672" s="0"/>
      <c r="E2672" s="0"/>
    </row>
    <row r="2673" customFormat="false" ht="14.4" hidden="false" customHeight="false" outlineLevel="0" collapsed="false">
      <c r="A2673" s="223" t="s">
        <v>818</v>
      </c>
      <c r="B2673" s="224" t="s">
        <v>819</v>
      </c>
      <c r="C2673" s="0" t="s">
        <v>820</v>
      </c>
      <c r="D2673" s="0"/>
      <c r="E2673" s="0"/>
    </row>
    <row r="2674" customFormat="false" ht="43.2" hidden="false" customHeight="false" outlineLevel="0" collapsed="false">
      <c r="A2674" s="223" t="s">
        <v>821</v>
      </c>
      <c r="C2674" s="0"/>
      <c r="D2674" s="0"/>
      <c r="E2674" s="0"/>
    </row>
    <row r="2675" customFormat="false" ht="14.4" hidden="false" customHeight="false" outlineLevel="0" collapsed="false">
      <c r="A2675" s="223" t="s">
        <v>488</v>
      </c>
      <c r="C2675" s="0"/>
      <c r="D2675" s="0"/>
      <c r="E2675" s="0"/>
    </row>
    <row r="2676" customFormat="false" ht="14.4" hidden="false" customHeight="false" outlineLevel="0" collapsed="false">
      <c r="A2676" s="0"/>
      <c r="C2676" s="0"/>
      <c r="D2676" s="0"/>
      <c r="E2676" s="0"/>
    </row>
    <row r="2677" customFormat="false" ht="14.4" hidden="false" customHeight="false" outlineLevel="0" collapsed="false">
      <c r="A2677" s="223" t="s">
        <v>489</v>
      </c>
      <c r="B2677" s="0" t="s">
        <v>447</v>
      </c>
      <c r="C2677" s="0" t="s">
        <v>448</v>
      </c>
      <c r="D2677" s="221" t="s">
        <v>449</v>
      </c>
      <c r="E2677" s="221" t="s">
        <v>450</v>
      </c>
    </row>
    <row r="2678" customFormat="false" ht="28.8" hidden="false" customHeight="false" outlineLevel="0" collapsed="false">
      <c r="A2678" s="223" t="s">
        <v>491</v>
      </c>
      <c r="B2678" s="0" t="s">
        <v>459</v>
      </c>
      <c r="C2678" s="0" t="n">
        <v>8.249E-005</v>
      </c>
      <c r="D2678" s="221" t="n">
        <v>580</v>
      </c>
      <c r="E2678" s="221" t="n">
        <f aca="false">TRUNC((C2678*D2678),2)</f>
        <v>0.04</v>
      </c>
    </row>
    <row r="2679" customFormat="false" ht="14.4" hidden="false" customHeight="false" outlineLevel="0" collapsed="false">
      <c r="A2679" s="223" t="s">
        <v>453</v>
      </c>
      <c r="B2679" s="0" t="s">
        <v>398</v>
      </c>
      <c r="C2679" s="0" t="s">
        <v>398</v>
      </c>
      <c r="D2679" s="221" t="s">
        <v>398</v>
      </c>
      <c r="E2679" s="221" t="n">
        <f aca="false">SUM(E2678:E2678)</f>
        <v>0.04</v>
      </c>
    </row>
    <row r="2680" customFormat="false" ht="14.4" hidden="false" customHeight="false" outlineLevel="0" collapsed="false">
      <c r="A2680" s="0"/>
      <c r="C2680" s="0"/>
      <c r="D2680" s="0"/>
      <c r="E2680" s="0"/>
    </row>
    <row r="2681" customFormat="false" ht="14.4" hidden="false" customHeight="false" outlineLevel="0" collapsed="false">
      <c r="A2681" s="223" t="s">
        <v>446</v>
      </c>
      <c r="B2681" s="0" t="s">
        <v>447</v>
      </c>
      <c r="C2681" s="0" t="s">
        <v>448</v>
      </c>
      <c r="D2681" s="221" t="s">
        <v>449</v>
      </c>
      <c r="E2681" s="221" t="s">
        <v>450</v>
      </c>
    </row>
    <row r="2682" customFormat="false" ht="14.4" hidden="false" customHeight="false" outlineLevel="0" collapsed="false">
      <c r="A2682" s="223" t="s">
        <v>531</v>
      </c>
      <c r="B2682" s="0" t="s">
        <v>493</v>
      </c>
      <c r="C2682" s="0" t="n">
        <v>0.589918</v>
      </c>
      <c r="D2682" s="221" t="n">
        <v>13.3</v>
      </c>
      <c r="E2682" s="221" t="n">
        <f aca="false">TRUNC((C2682*D2682),2)</f>
        <v>7.84</v>
      </c>
    </row>
    <row r="2683" customFormat="false" ht="14.4" hidden="false" customHeight="false" outlineLevel="0" collapsed="false">
      <c r="A2683" s="223" t="s">
        <v>494</v>
      </c>
      <c r="B2683" s="0" t="s">
        <v>493</v>
      </c>
      <c r="C2683" s="0" t="n">
        <v>0.64943056</v>
      </c>
      <c r="D2683" s="221" t="n">
        <v>8.14</v>
      </c>
      <c r="E2683" s="221" t="n">
        <f aca="false">TRUNC((C2683*D2683),2)</f>
        <v>5.28</v>
      </c>
    </row>
    <row r="2684" customFormat="false" ht="14.4" hidden="false" customHeight="false" outlineLevel="0" collapsed="false">
      <c r="A2684" s="223" t="s">
        <v>453</v>
      </c>
      <c r="B2684" s="0" t="s">
        <v>398</v>
      </c>
      <c r="C2684" s="0" t="s">
        <v>398</v>
      </c>
      <c r="D2684" s="221" t="s">
        <v>398</v>
      </c>
      <c r="E2684" s="221" t="n">
        <f aca="false">SUM(E2682:E2683)</f>
        <v>13.12</v>
      </c>
    </row>
    <row r="2685" customFormat="false" ht="14.4" hidden="false" customHeight="false" outlineLevel="0" collapsed="false">
      <c r="A2685" s="0"/>
      <c r="C2685" s="0"/>
      <c r="D2685" s="0"/>
      <c r="E2685" s="0"/>
    </row>
    <row r="2686" customFormat="false" ht="14.4" hidden="false" customHeight="false" outlineLevel="0" collapsed="false">
      <c r="A2686" s="223" t="s">
        <v>454</v>
      </c>
      <c r="B2686" s="0" t="s">
        <v>447</v>
      </c>
      <c r="C2686" s="0" t="s">
        <v>448</v>
      </c>
      <c r="D2686" s="221" t="s">
        <v>449</v>
      </c>
      <c r="E2686" s="221" t="s">
        <v>450</v>
      </c>
    </row>
    <row r="2687" customFormat="false" ht="14.4" hidden="false" customHeight="false" outlineLevel="0" collapsed="false">
      <c r="A2687" s="223" t="s">
        <v>496</v>
      </c>
      <c r="B2687" s="0" t="s">
        <v>497</v>
      </c>
      <c r="C2687" s="0" t="n">
        <v>0.047376</v>
      </c>
      <c r="D2687" s="221" t="n">
        <v>60</v>
      </c>
      <c r="E2687" s="221" t="n">
        <f aca="false">TRUNC((C2687*D2687),2)</f>
        <v>2.84</v>
      </c>
    </row>
    <row r="2688" customFormat="false" ht="14.4" hidden="false" customHeight="false" outlineLevel="0" collapsed="false">
      <c r="A2688" s="223" t="s">
        <v>498</v>
      </c>
      <c r="B2688" s="0" t="s">
        <v>459</v>
      </c>
      <c r="C2688" s="0" t="n">
        <v>0.00976906</v>
      </c>
      <c r="D2688" s="221" t="n">
        <v>9.79</v>
      </c>
      <c r="E2688" s="221" t="n">
        <f aca="false">TRUNC((C2688*D2688),2)</f>
        <v>0.09</v>
      </c>
    </row>
    <row r="2689" customFormat="false" ht="14.4" hidden="false" customHeight="false" outlineLevel="0" collapsed="false">
      <c r="A2689" s="223" t="s">
        <v>455</v>
      </c>
      <c r="B2689" s="0" t="s">
        <v>456</v>
      </c>
      <c r="C2689" s="0" t="n">
        <v>0.00195084</v>
      </c>
      <c r="D2689" s="221" t="n">
        <v>47.76</v>
      </c>
      <c r="E2689" s="221" t="n">
        <f aca="false">TRUNC((C2689*D2689),2)</f>
        <v>0.09</v>
      </c>
    </row>
    <row r="2690" customFormat="false" ht="14.4" hidden="false" customHeight="false" outlineLevel="0" collapsed="false">
      <c r="A2690" s="223" t="s">
        <v>762</v>
      </c>
      <c r="B2690" s="0" t="s">
        <v>501</v>
      </c>
      <c r="C2690" s="0" t="n">
        <v>7.08747733</v>
      </c>
      <c r="D2690" s="221" t="n">
        <v>0.6</v>
      </c>
      <c r="E2690" s="221" t="n">
        <f aca="false">TRUNC((C2690*D2690),2)</f>
        <v>4.25</v>
      </c>
    </row>
    <row r="2691" customFormat="false" ht="14.4" hidden="false" customHeight="false" outlineLevel="0" collapsed="false">
      <c r="A2691" s="223" t="s">
        <v>499</v>
      </c>
      <c r="B2691" s="0" t="s">
        <v>459</v>
      </c>
      <c r="C2691" s="0" t="n">
        <v>0.00080982</v>
      </c>
      <c r="D2691" s="221" t="n">
        <v>109.4</v>
      </c>
      <c r="E2691" s="221" t="n">
        <f aca="false">TRUNC((C2691*D2691),2)</f>
        <v>0.08</v>
      </c>
    </row>
    <row r="2692" customFormat="false" ht="14.4" hidden="false" customHeight="false" outlineLevel="0" collapsed="false">
      <c r="A2692" s="223" t="s">
        <v>500</v>
      </c>
      <c r="B2692" s="0" t="s">
        <v>501</v>
      </c>
      <c r="C2692" s="0" t="n">
        <v>6.808232</v>
      </c>
      <c r="D2692" s="221" t="n">
        <v>0.35</v>
      </c>
      <c r="E2692" s="221" t="n">
        <f aca="false">TRUNC((C2692*D2692),2)</f>
        <v>2.38</v>
      </c>
    </row>
    <row r="2693" customFormat="false" ht="14.4" hidden="false" customHeight="false" outlineLevel="0" collapsed="false">
      <c r="A2693" s="223" t="s">
        <v>502</v>
      </c>
      <c r="B2693" s="0" t="s">
        <v>459</v>
      </c>
      <c r="C2693" s="0" t="n">
        <v>0.01105081</v>
      </c>
      <c r="D2693" s="221" t="n">
        <v>6.04</v>
      </c>
      <c r="E2693" s="221" t="n">
        <f aca="false">TRUNC((C2693*D2693),2)</f>
        <v>0.06</v>
      </c>
    </row>
    <row r="2694" customFormat="false" ht="14.4" hidden="false" customHeight="false" outlineLevel="0" collapsed="false">
      <c r="A2694" s="223" t="s">
        <v>457</v>
      </c>
      <c r="B2694" s="0" t="s">
        <v>456</v>
      </c>
      <c r="C2694" s="0" t="n">
        <v>0.01673578</v>
      </c>
      <c r="D2694" s="221" t="n">
        <v>8.95</v>
      </c>
      <c r="E2694" s="221" t="n">
        <f aca="false">TRUNC((C2694*D2694),2)</f>
        <v>0.14</v>
      </c>
    </row>
    <row r="2695" customFormat="false" ht="14.4" hidden="false" customHeight="false" outlineLevel="0" collapsed="false">
      <c r="A2695" s="223" t="s">
        <v>510</v>
      </c>
      <c r="B2695" s="0" t="s">
        <v>511</v>
      </c>
      <c r="C2695" s="0" t="n">
        <v>0.00184178</v>
      </c>
      <c r="D2695" s="221" t="n">
        <v>14.25</v>
      </c>
      <c r="E2695" s="221" t="n">
        <f aca="false">TRUNC((C2695*D2695),2)</f>
        <v>0.02</v>
      </c>
    </row>
    <row r="2696" customFormat="false" ht="14.4" hidden="false" customHeight="false" outlineLevel="0" collapsed="false">
      <c r="A2696" s="223" t="s">
        <v>512</v>
      </c>
      <c r="B2696" s="0" t="s">
        <v>493</v>
      </c>
      <c r="C2696" s="0" t="n">
        <v>1.218512</v>
      </c>
      <c r="D2696" s="221" t="n">
        <v>1.87</v>
      </c>
      <c r="E2696" s="221" t="n">
        <f aca="false">TRUNC((C2696*D2696),2)</f>
        <v>2.27</v>
      </c>
    </row>
    <row r="2697" customFormat="false" ht="14.4" hidden="false" customHeight="false" outlineLevel="0" collapsed="false">
      <c r="A2697" s="223" t="s">
        <v>513</v>
      </c>
      <c r="B2697" s="0" t="s">
        <v>493</v>
      </c>
      <c r="C2697" s="0" t="n">
        <v>1.218512</v>
      </c>
      <c r="D2697" s="221" t="n">
        <v>0.71</v>
      </c>
      <c r="E2697" s="221" t="n">
        <f aca="false">TRUNC((C2697*D2697),2)</f>
        <v>0.86</v>
      </c>
    </row>
    <row r="2698" customFormat="false" ht="14.4" hidden="false" customHeight="false" outlineLevel="0" collapsed="false">
      <c r="A2698" s="223" t="s">
        <v>514</v>
      </c>
      <c r="B2698" s="0" t="s">
        <v>493</v>
      </c>
      <c r="C2698" s="0" t="n">
        <v>1.218512</v>
      </c>
      <c r="D2698" s="221" t="n">
        <v>0.34</v>
      </c>
      <c r="E2698" s="221" t="n">
        <f aca="false">TRUNC((C2698*D2698),2)</f>
        <v>0.41</v>
      </c>
    </row>
    <row r="2699" customFormat="false" ht="14.4" hidden="false" customHeight="false" outlineLevel="0" collapsed="false">
      <c r="A2699" s="223" t="s">
        <v>515</v>
      </c>
      <c r="B2699" s="0" t="s">
        <v>493</v>
      </c>
      <c r="C2699" s="0" t="n">
        <v>1.218512</v>
      </c>
      <c r="D2699" s="221" t="n">
        <v>0.05</v>
      </c>
      <c r="E2699" s="221" t="n">
        <f aca="false">TRUNC((C2699*D2699),2)</f>
        <v>0.06</v>
      </c>
    </row>
    <row r="2700" customFormat="false" ht="14.4" hidden="false" customHeight="false" outlineLevel="0" collapsed="false">
      <c r="A2700" s="223" t="s">
        <v>458</v>
      </c>
      <c r="B2700" s="0" t="s">
        <v>459</v>
      </c>
      <c r="C2700" s="0" t="n">
        <v>0.00322455</v>
      </c>
      <c r="D2700" s="221" t="n">
        <v>29.55</v>
      </c>
      <c r="E2700" s="221" t="n">
        <f aca="false">TRUNC((C2700*D2700),2)</f>
        <v>0.09</v>
      </c>
    </row>
    <row r="2701" customFormat="false" ht="14.4" hidden="false" customHeight="false" outlineLevel="0" collapsed="false">
      <c r="A2701" s="223" t="s">
        <v>460</v>
      </c>
      <c r="B2701" s="0" t="s">
        <v>459</v>
      </c>
      <c r="C2701" s="0" t="n">
        <v>0.00151131</v>
      </c>
      <c r="D2701" s="221" t="n">
        <v>169.15</v>
      </c>
      <c r="E2701" s="221" t="n">
        <f aca="false">TRUNC((C2701*D2701),2)</f>
        <v>0.25</v>
      </c>
    </row>
    <row r="2702" customFormat="false" ht="14.4" hidden="false" customHeight="false" outlineLevel="0" collapsed="false">
      <c r="A2702" s="223" t="s">
        <v>461</v>
      </c>
      <c r="B2702" s="0" t="s">
        <v>459</v>
      </c>
      <c r="C2702" s="0" t="n">
        <v>0.1358485</v>
      </c>
      <c r="D2702" s="221" t="n">
        <v>1.11</v>
      </c>
      <c r="E2702" s="221" t="n">
        <f aca="false">TRUNC((C2702*D2702),2)</f>
        <v>0.15</v>
      </c>
    </row>
    <row r="2703" customFormat="false" ht="28.8" hidden="false" customHeight="false" outlineLevel="0" collapsed="false">
      <c r="A2703" s="223" t="s">
        <v>462</v>
      </c>
      <c r="B2703" s="0" t="s">
        <v>459</v>
      </c>
      <c r="C2703" s="0" t="n">
        <v>0.00130991</v>
      </c>
      <c r="D2703" s="221" t="n">
        <v>133.08</v>
      </c>
      <c r="E2703" s="221" t="n">
        <f aca="false">TRUNC((C2703*D2703),2)</f>
        <v>0.17</v>
      </c>
    </row>
    <row r="2704" customFormat="false" ht="28.8" hidden="false" customHeight="false" outlineLevel="0" collapsed="false">
      <c r="A2704" s="223" t="s">
        <v>463</v>
      </c>
      <c r="B2704" s="0" t="s">
        <v>459</v>
      </c>
      <c r="C2704" s="0" t="n">
        <v>0.00087733</v>
      </c>
      <c r="D2704" s="221" t="n">
        <v>116.91</v>
      </c>
      <c r="E2704" s="221" t="n">
        <f aca="false">TRUNC((C2704*D2704),2)</f>
        <v>0.1</v>
      </c>
    </row>
    <row r="2705" customFormat="false" ht="28.8" hidden="false" customHeight="false" outlineLevel="0" collapsed="false">
      <c r="A2705" s="223" t="s">
        <v>516</v>
      </c>
      <c r="B2705" s="0" t="s">
        <v>459</v>
      </c>
      <c r="C2705" s="0" t="n">
        <v>5.374E-005</v>
      </c>
      <c r="D2705" s="221" t="n">
        <v>597.97</v>
      </c>
      <c r="E2705" s="221" t="n">
        <f aca="false">TRUNC((C2705*D2705),2)</f>
        <v>0.03</v>
      </c>
    </row>
    <row r="2706" customFormat="false" ht="14.4" hidden="false" customHeight="false" outlineLevel="0" collapsed="false">
      <c r="A2706" s="223" t="s">
        <v>517</v>
      </c>
      <c r="B2706" s="0" t="s">
        <v>459</v>
      </c>
      <c r="C2706" s="0" t="n">
        <v>0.00032997</v>
      </c>
      <c r="D2706" s="221" t="n">
        <v>135.18</v>
      </c>
      <c r="E2706" s="221" t="n">
        <f aca="false">TRUNC((C2706*D2706),2)</f>
        <v>0.04</v>
      </c>
    </row>
    <row r="2707" customFormat="false" ht="14.4" hidden="false" customHeight="false" outlineLevel="0" collapsed="false">
      <c r="A2707" s="223" t="s">
        <v>518</v>
      </c>
      <c r="B2707" s="0" t="s">
        <v>459</v>
      </c>
      <c r="C2707" s="0" t="n">
        <v>0.00025065</v>
      </c>
      <c r="D2707" s="221" t="n">
        <v>203.68</v>
      </c>
      <c r="E2707" s="221" t="n">
        <f aca="false">TRUNC((C2707*D2707),2)</f>
        <v>0.05</v>
      </c>
    </row>
    <row r="2708" customFormat="false" ht="14.4" hidden="false" customHeight="false" outlineLevel="0" collapsed="false">
      <c r="A2708" s="223" t="s">
        <v>519</v>
      </c>
      <c r="B2708" s="0" t="s">
        <v>459</v>
      </c>
      <c r="C2708" s="0" t="n">
        <v>5.374E-005</v>
      </c>
      <c r="D2708" s="221" t="n">
        <v>576.84</v>
      </c>
      <c r="E2708" s="221" t="n">
        <f aca="false">TRUNC((C2708*D2708),2)</f>
        <v>0.03</v>
      </c>
    </row>
    <row r="2709" customFormat="false" ht="14.4" hidden="false" customHeight="false" outlineLevel="0" collapsed="false">
      <c r="A2709" s="223" t="s">
        <v>520</v>
      </c>
      <c r="B2709" s="0" t="s">
        <v>459</v>
      </c>
      <c r="C2709" s="0" t="n">
        <v>6.605E-005</v>
      </c>
      <c r="D2709" s="221" t="n">
        <v>281.79</v>
      </c>
      <c r="E2709" s="221" t="n">
        <f aca="false">TRUNC((C2709*D2709),2)</f>
        <v>0.01</v>
      </c>
    </row>
    <row r="2710" customFormat="false" ht="14.4" hidden="false" customHeight="false" outlineLevel="0" collapsed="false">
      <c r="A2710" s="223" t="s">
        <v>521</v>
      </c>
      <c r="B2710" s="0" t="s">
        <v>459</v>
      </c>
      <c r="C2710" s="0" t="n">
        <v>0.00332654</v>
      </c>
      <c r="D2710" s="221" t="n">
        <v>7.88</v>
      </c>
      <c r="E2710" s="221" t="n">
        <f aca="false">TRUNC((C2710*D2710),2)</f>
        <v>0.02</v>
      </c>
    </row>
    <row r="2711" customFormat="false" ht="14.4" hidden="false" customHeight="false" outlineLevel="0" collapsed="false">
      <c r="A2711" s="223" t="s">
        <v>522</v>
      </c>
      <c r="B2711" s="0" t="s">
        <v>459</v>
      </c>
      <c r="C2711" s="0" t="n">
        <v>0.00184178</v>
      </c>
      <c r="D2711" s="221" t="n">
        <v>10.71</v>
      </c>
      <c r="E2711" s="221" t="n">
        <f aca="false">TRUNC((C2711*D2711),2)</f>
        <v>0.01</v>
      </c>
    </row>
    <row r="2712" customFormat="false" ht="14.4" hidden="false" customHeight="false" outlineLevel="0" collapsed="false">
      <c r="A2712" s="223" t="s">
        <v>523</v>
      </c>
      <c r="B2712" s="0" t="s">
        <v>459</v>
      </c>
      <c r="C2712" s="0" t="n">
        <v>0.00184178</v>
      </c>
      <c r="D2712" s="221" t="n">
        <v>23.75</v>
      </c>
      <c r="E2712" s="221" t="n">
        <f aca="false">TRUNC((C2712*D2712),2)</f>
        <v>0.04</v>
      </c>
    </row>
    <row r="2713" customFormat="false" ht="14.4" hidden="false" customHeight="false" outlineLevel="0" collapsed="false">
      <c r="A2713" s="223" t="s">
        <v>453</v>
      </c>
      <c r="B2713" s="0" t="s">
        <v>398</v>
      </c>
      <c r="C2713" s="0" t="s">
        <v>398</v>
      </c>
      <c r="D2713" s="221" t="s">
        <v>398</v>
      </c>
      <c r="E2713" s="221" t="n">
        <f aca="false">SUM(E2687:E2712)</f>
        <v>14.54</v>
      </c>
    </row>
    <row r="2714" customFormat="false" ht="14.4" hidden="false" customHeight="false" outlineLevel="0" collapsed="false">
      <c r="A2714" s="0"/>
      <c r="C2714" s="0"/>
      <c r="D2714" s="0"/>
      <c r="E2714" s="0"/>
    </row>
    <row r="2715" customFormat="false" ht="14.4" hidden="false" customHeight="false" outlineLevel="0" collapsed="false">
      <c r="A2715" s="223" t="s">
        <v>466</v>
      </c>
      <c r="B2715" s="0" t="s">
        <v>398</v>
      </c>
      <c r="C2715" s="0" t="s">
        <v>398</v>
      </c>
      <c r="D2715" s="221" t="s">
        <v>398</v>
      </c>
      <c r="E2715" s="221" t="n">
        <f aca="false">E2679+E2684+E2713</f>
        <v>27.7</v>
      </c>
    </row>
    <row r="2716" customFormat="false" ht="14.4" hidden="false" customHeight="false" outlineLevel="0" collapsed="false">
      <c r="A2716" s="0"/>
      <c r="C2716" s="0"/>
      <c r="D2716" s="0"/>
      <c r="E2716" s="0"/>
    </row>
    <row r="2717" customFormat="false" ht="14.4" hidden="false" customHeight="false" outlineLevel="0" collapsed="false">
      <c r="A2717" s="0"/>
      <c r="C2717" s="0"/>
      <c r="D2717" s="0"/>
      <c r="E2717" s="0"/>
    </row>
    <row r="2718" customFormat="false" ht="14.4" hidden="false" customHeight="false" outlineLevel="0" collapsed="false">
      <c r="A2718" s="0"/>
      <c r="C2718" s="0"/>
      <c r="D2718" s="0"/>
      <c r="E2718" s="0"/>
    </row>
    <row r="2719" customFormat="false" ht="14.4" hidden="false" customHeight="false" outlineLevel="0" collapsed="false">
      <c r="A2719" s="223" t="s">
        <v>822</v>
      </c>
      <c r="B2719" s="224" t="s">
        <v>823</v>
      </c>
      <c r="C2719" s="0" t="s">
        <v>824</v>
      </c>
      <c r="D2719" s="0"/>
      <c r="E2719" s="0"/>
    </row>
    <row r="2720" customFormat="false" ht="14.4" hidden="false" customHeight="false" outlineLevel="0" collapsed="false">
      <c r="A2720" s="223" t="s">
        <v>825</v>
      </c>
      <c r="C2720" s="0"/>
      <c r="D2720" s="0"/>
      <c r="E2720" s="0"/>
    </row>
    <row r="2721" customFormat="false" ht="14.4" hidden="false" customHeight="false" outlineLevel="0" collapsed="false">
      <c r="A2721" s="223" t="s">
        <v>488</v>
      </c>
      <c r="C2721" s="0"/>
      <c r="D2721" s="0"/>
      <c r="E2721" s="0"/>
    </row>
    <row r="2722" customFormat="false" ht="14.4" hidden="false" customHeight="false" outlineLevel="0" collapsed="false">
      <c r="A2722" s="0"/>
      <c r="C2722" s="0"/>
      <c r="D2722" s="0"/>
      <c r="E2722" s="0"/>
    </row>
    <row r="2723" customFormat="false" ht="14.4" hidden="false" customHeight="false" outlineLevel="0" collapsed="false">
      <c r="A2723" s="223" t="s">
        <v>489</v>
      </c>
      <c r="B2723" s="0" t="s">
        <v>447</v>
      </c>
      <c r="C2723" s="0" t="s">
        <v>448</v>
      </c>
      <c r="D2723" s="221" t="s">
        <v>449</v>
      </c>
      <c r="E2723" s="221" t="s">
        <v>450</v>
      </c>
    </row>
    <row r="2724" customFormat="false" ht="28.8" hidden="false" customHeight="false" outlineLevel="0" collapsed="false">
      <c r="A2724" s="223" t="s">
        <v>491</v>
      </c>
      <c r="B2724" s="0" t="s">
        <v>459</v>
      </c>
      <c r="C2724" s="0" t="n">
        <v>7.447E-005</v>
      </c>
      <c r="D2724" s="221" t="n">
        <v>580</v>
      </c>
      <c r="E2724" s="221" t="n">
        <f aca="false">TRUNC((C2724*D2724),2)</f>
        <v>0.04</v>
      </c>
    </row>
    <row r="2725" customFormat="false" ht="14.4" hidden="false" customHeight="false" outlineLevel="0" collapsed="false">
      <c r="A2725" s="223" t="s">
        <v>453</v>
      </c>
      <c r="B2725" s="0" t="s">
        <v>398</v>
      </c>
      <c r="C2725" s="0" t="s">
        <v>398</v>
      </c>
      <c r="D2725" s="221" t="s">
        <v>398</v>
      </c>
      <c r="E2725" s="221" t="n">
        <f aca="false">SUM(E2724:E2724)</f>
        <v>0.04</v>
      </c>
    </row>
    <row r="2726" customFormat="false" ht="14.4" hidden="false" customHeight="false" outlineLevel="0" collapsed="false">
      <c r="A2726" s="0"/>
      <c r="C2726" s="0"/>
      <c r="D2726" s="0"/>
      <c r="E2726" s="0"/>
    </row>
    <row r="2727" customFormat="false" ht="14.4" hidden="false" customHeight="false" outlineLevel="0" collapsed="false">
      <c r="A2727" s="223" t="s">
        <v>446</v>
      </c>
      <c r="B2727" s="0" t="s">
        <v>447</v>
      </c>
      <c r="C2727" s="0" t="s">
        <v>448</v>
      </c>
      <c r="D2727" s="221" t="s">
        <v>449</v>
      </c>
      <c r="E2727" s="221" t="s">
        <v>450</v>
      </c>
    </row>
    <row r="2728" customFormat="false" ht="14.4" hidden="false" customHeight="false" outlineLevel="0" collapsed="false">
      <c r="A2728" s="223" t="s">
        <v>826</v>
      </c>
      <c r="B2728" s="0" t="s">
        <v>493</v>
      </c>
      <c r="C2728" s="0" t="n">
        <v>0.728568</v>
      </c>
      <c r="D2728" s="221" t="n">
        <v>13.3</v>
      </c>
      <c r="E2728" s="221" t="n">
        <f aca="false">TRUNC((C2728*D2728),2)</f>
        <v>9.68</v>
      </c>
    </row>
    <row r="2729" customFormat="false" ht="14.4" hidden="false" customHeight="false" outlineLevel="0" collapsed="false">
      <c r="A2729" s="223" t="s">
        <v>494</v>
      </c>
      <c r="B2729" s="0" t="s">
        <v>493</v>
      </c>
      <c r="C2729" s="0" t="n">
        <v>0.386498</v>
      </c>
      <c r="D2729" s="221" t="n">
        <v>8.14</v>
      </c>
      <c r="E2729" s="221" t="n">
        <f aca="false">TRUNC((C2729*D2729),2)</f>
        <v>3.14</v>
      </c>
    </row>
    <row r="2730" customFormat="false" ht="14.4" hidden="false" customHeight="false" outlineLevel="0" collapsed="false">
      <c r="A2730" s="223" t="s">
        <v>453</v>
      </c>
      <c r="B2730" s="0" t="s">
        <v>398</v>
      </c>
      <c r="C2730" s="0" t="s">
        <v>398</v>
      </c>
      <c r="D2730" s="221" t="s">
        <v>398</v>
      </c>
      <c r="E2730" s="221" t="n">
        <f aca="false">SUM(E2728:E2729)</f>
        <v>12.82</v>
      </c>
    </row>
    <row r="2731" customFormat="false" ht="14.4" hidden="false" customHeight="false" outlineLevel="0" collapsed="false">
      <c r="A2731" s="0"/>
      <c r="C2731" s="0"/>
      <c r="D2731" s="0"/>
      <c r="E2731" s="0"/>
    </row>
    <row r="2732" customFormat="false" ht="14.4" hidden="false" customHeight="false" outlineLevel="0" collapsed="false">
      <c r="A2732" s="223" t="s">
        <v>454</v>
      </c>
      <c r="B2732" s="0" t="s">
        <v>447</v>
      </c>
      <c r="C2732" s="0" t="s">
        <v>448</v>
      </c>
      <c r="D2732" s="221" t="s">
        <v>449</v>
      </c>
      <c r="E2732" s="221" t="s">
        <v>450</v>
      </c>
    </row>
    <row r="2733" customFormat="false" ht="14.4" hidden="false" customHeight="false" outlineLevel="0" collapsed="false">
      <c r="A2733" s="223" t="s">
        <v>827</v>
      </c>
      <c r="B2733" s="0" t="s">
        <v>501</v>
      </c>
      <c r="C2733" s="0" t="n">
        <v>4.88380952</v>
      </c>
      <c r="D2733" s="221" t="n">
        <v>0.42</v>
      </c>
      <c r="E2733" s="221" t="n">
        <f aca="false">TRUNC((C2733*D2733),2)</f>
        <v>2.05</v>
      </c>
    </row>
    <row r="2734" customFormat="false" ht="28.8" hidden="false" customHeight="false" outlineLevel="0" collapsed="false">
      <c r="A2734" s="223" t="s">
        <v>828</v>
      </c>
      <c r="B2734" s="0" t="s">
        <v>508</v>
      </c>
      <c r="C2734" s="0" t="n">
        <v>1.06</v>
      </c>
      <c r="D2734" s="221" t="n">
        <v>19.16</v>
      </c>
      <c r="E2734" s="221" t="n">
        <f aca="false">TRUNC((C2734*D2734),2)</f>
        <v>20.3</v>
      </c>
    </row>
    <row r="2735" customFormat="false" ht="14.4" hidden="false" customHeight="false" outlineLevel="0" collapsed="false">
      <c r="A2735" s="223" t="s">
        <v>498</v>
      </c>
      <c r="B2735" s="0" t="s">
        <v>459</v>
      </c>
      <c r="C2735" s="0" t="n">
        <v>0.00881892</v>
      </c>
      <c r="D2735" s="221" t="n">
        <v>9.79</v>
      </c>
      <c r="E2735" s="221" t="n">
        <f aca="false">TRUNC((C2735*D2735),2)</f>
        <v>0.08</v>
      </c>
    </row>
    <row r="2736" customFormat="false" ht="14.4" hidden="false" customHeight="false" outlineLevel="0" collapsed="false">
      <c r="A2736" s="223" t="s">
        <v>455</v>
      </c>
      <c r="B2736" s="0" t="s">
        <v>456</v>
      </c>
      <c r="C2736" s="0" t="n">
        <v>0.0017611</v>
      </c>
      <c r="D2736" s="221" t="n">
        <v>47.76</v>
      </c>
      <c r="E2736" s="221" t="n">
        <f aca="false">TRUNC((C2736*D2736),2)</f>
        <v>0.08</v>
      </c>
    </row>
    <row r="2737" customFormat="false" ht="14.4" hidden="false" customHeight="false" outlineLevel="0" collapsed="false">
      <c r="A2737" s="223" t="s">
        <v>499</v>
      </c>
      <c r="B2737" s="0" t="s">
        <v>459</v>
      </c>
      <c r="C2737" s="0" t="n">
        <v>0.00073106</v>
      </c>
      <c r="D2737" s="221" t="n">
        <v>109.4</v>
      </c>
      <c r="E2737" s="221" t="n">
        <f aca="false">TRUNC((C2737*D2737),2)</f>
        <v>0.07</v>
      </c>
    </row>
    <row r="2738" customFormat="false" ht="14.4" hidden="false" customHeight="false" outlineLevel="0" collapsed="false">
      <c r="A2738" s="223" t="s">
        <v>502</v>
      </c>
      <c r="B2738" s="0" t="s">
        <v>459</v>
      </c>
      <c r="C2738" s="0" t="n">
        <v>0.00997601</v>
      </c>
      <c r="D2738" s="221" t="n">
        <v>6.04</v>
      </c>
      <c r="E2738" s="221" t="n">
        <f aca="false">TRUNC((C2738*D2738),2)</f>
        <v>0.06</v>
      </c>
    </row>
    <row r="2739" customFormat="false" ht="14.4" hidden="false" customHeight="false" outlineLevel="0" collapsed="false">
      <c r="A2739" s="223" t="s">
        <v>457</v>
      </c>
      <c r="B2739" s="0" t="s">
        <v>456</v>
      </c>
      <c r="C2739" s="0" t="n">
        <v>0.01510806</v>
      </c>
      <c r="D2739" s="221" t="n">
        <v>8.95</v>
      </c>
      <c r="E2739" s="221" t="n">
        <f aca="false">TRUNC((C2739*D2739),2)</f>
        <v>0.13</v>
      </c>
    </row>
    <row r="2740" customFormat="false" ht="14.4" hidden="false" customHeight="false" outlineLevel="0" collapsed="false">
      <c r="A2740" s="223" t="s">
        <v>510</v>
      </c>
      <c r="B2740" s="0" t="s">
        <v>511</v>
      </c>
      <c r="C2740" s="0" t="n">
        <v>0.00166265</v>
      </c>
      <c r="D2740" s="221" t="n">
        <v>14.25</v>
      </c>
      <c r="E2740" s="221" t="n">
        <f aca="false">TRUNC((C2740*D2740),2)</f>
        <v>0.02</v>
      </c>
    </row>
    <row r="2741" customFormat="false" ht="14.4" hidden="false" customHeight="false" outlineLevel="0" collapsed="false">
      <c r="A2741" s="223" t="s">
        <v>829</v>
      </c>
      <c r="B2741" s="0" t="s">
        <v>501</v>
      </c>
      <c r="C2741" s="0" t="n">
        <v>0.42</v>
      </c>
      <c r="D2741" s="221" t="n">
        <v>2.86</v>
      </c>
      <c r="E2741" s="221" t="n">
        <f aca="false">TRUNC((C2741*D2741),2)</f>
        <v>1.2</v>
      </c>
    </row>
    <row r="2742" customFormat="false" ht="14.4" hidden="false" customHeight="false" outlineLevel="0" collapsed="false">
      <c r="A2742" s="223" t="s">
        <v>512</v>
      </c>
      <c r="B2742" s="0" t="s">
        <v>493</v>
      </c>
      <c r="C2742" s="0" t="n">
        <v>1.1</v>
      </c>
      <c r="D2742" s="221" t="n">
        <v>1.87</v>
      </c>
      <c r="E2742" s="221" t="n">
        <f aca="false">TRUNC((C2742*D2742),2)</f>
        <v>2.05</v>
      </c>
    </row>
    <row r="2743" customFormat="false" ht="14.4" hidden="false" customHeight="false" outlineLevel="0" collapsed="false">
      <c r="A2743" s="223" t="s">
        <v>513</v>
      </c>
      <c r="B2743" s="0" t="s">
        <v>493</v>
      </c>
      <c r="C2743" s="0" t="n">
        <v>1.1</v>
      </c>
      <c r="D2743" s="221" t="n">
        <v>0.71</v>
      </c>
      <c r="E2743" s="221" t="n">
        <f aca="false">TRUNC((C2743*D2743),2)</f>
        <v>0.78</v>
      </c>
    </row>
    <row r="2744" customFormat="false" ht="14.4" hidden="false" customHeight="false" outlineLevel="0" collapsed="false">
      <c r="A2744" s="223" t="s">
        <v>514</v>
      </c>
      <c r="B2744" s="0" t="s">
        <v>493</v>
      </c>
      <c r="C2744" s="0" t="n">
        <v>1.1</v>
      </c>
      <c r="D2744" s="221" t="n">
        <v>0.34</v>
      </c>
      <c r="E2744" s="221" t="n">
        <f aca="false">TRUNC((C2744*D2744),2)</f>
        <v>0.37</v>
      </c>
    </row>
    <row r="2745" customFormat="false" ht="14.4" hidden="false" customHeight="false" outlineLevel="0" collapsed="false">
      <c r="A2745" s="223" t="s">
        <v>515</v>
      </c>
      <c r="B2745" s="0" t="s">
        <v>493</v>
      </c>
      <c r="C2745" s="0" t="n">
        <v>1.1</v>
      </c>
      <c r="D2745" s="221" t="n">
        <v>0.05</v>
      </c>
      <c r="E2745" s="221" t="n">
        <f aca="false">TRUNC((C2745*D2745),2)</f>
        <v>0.05</v>
      </c>
    </row>
    <row r="2746" customFormat="false" ht="14.4" hidden="false" customHeight="false" outlineLevel="0" collapsed="false">
      <c r="A2746" s="223" t="s">
        <v>458</v>
      </c>
      <c r="B2746" s="0" t="s">
        <v>459</v>
      </c>
      <c r="C2746" s="0" t="n">
        <v>0.00291093</v>
      </c>
      <c r="D2746" s="221" t="n">
        <v>29.55</v>
      </c>
      <c r="E2746" s="221" t="n">
        <f aca="false">TRUNC((C2746*D2746),2)</f>
        <v>0.08</v>
      </c>
    </row>
    <row r="2747" customFormat="false" ht="14.4" hidden="false" customHeight="false" outlineLevel="0" collapsed="false">
      <c r="A2747" s="223" t="s">
        <v>460</v>
      </c>
      <c r="B2747" s="0" t="s">
        <v>459</v>
      </c>
      <c r="C2747" s="0" t="n">
        <v>0.00136433</v>
      </c>
      <c r="D2747" s="221" t="n">
        <v>169.15</v>
      </c>
      <c r="E2747" s="221" t="n">
        <f aca="false">TRUNC((C2747*D2747),2)</f>
        <v>0.23</v>
      </c>
    </row>
    <row r="2748" customFormat="false" ht="14.4" hidden="false" customHeight="false" outlineLevel="0" collapsed="false">
      <c r="A2748" s="223" t="s">
        <v>461</v>
      </c>
      <c r="B2748" s="0" t="s">
        <v>459</v>
      </c>
      <c r="C2748" s="0" t="n">
        <v>0.12263592</v>
      </c>
      <c r="D2748" s="221" t="n">
        <v>1.11</v>
      </c>
      <c r="E2748" s="221" t="n">
        <f aca="false">TRUNC((C2748*D2748),2)</f>
        <v>0.13</v>
      </c>
    </row>
    <row r="2749" customFormat="false" ht="28.8" hidden="false" customHeight="false" outlineLevel="0" collapsed="false">
      <c r="A2749" s="223" t="s">
        <v>462</v>
      </c>
      <c r="B2749" s="0" t="s">
        <v>459</v>
      </c>
      <c r="C2749" s="0" t="n">
        <v>0.0011825</v>
      </c>
      <c r="D2749" s="221" t="n">
        <v>133.08</v>
      </c>
      <c r="E2749" s="221" t="n">
        <f aca="false">TRUNC((C2749*D2749),2)</f>
        <v>0.15</v>
      </c>
    </row>
    <row r="2750" customFormat="false" ht="28.8" hidden="false" customHeight="false" outlineLevel="0" collapsed="false">
      <c r="A2750" s="223" t="s">
        <v>463</v>
      </c>
      <c r="B2750" s="0" t="s">
        <v>459</v>
      </c>
      <c r="C2750" s="0" t="n">
        <v>0.000792</v>
      </c>
      <c r="D2750" s="221" t="n">
        <v>116.91</v>
      </c>
      <c r="E2750" s="221" t="n">
        <f aca="false">TRUNC((C2750*D2750),2)</f>
        <v>0.09</v>
      </c>
    </row>
    <row r="2751" customFormat="false" ht="28.8" hidden="false" customHeight="false" outlineLevel="0" collapsed="false">
      <c r="A2751" s="223" t="s">
        <v>516</v>
      </c>
      <c r="B2751" s="0" t="s">
        <v>459</v>
      </c>
      <c r="C2751" s="0" t="n">
        <v>4.851E-005</v>
      </c>
      <c r="D2751" s="221" t="n">
        <v>597.97</v>
      </c>
      <c r="E2751" s="221" t="n">
        <f aca="false">TRUNC((C2751*D2751),2)</f>
        <v>0.02</v>
      </c>
    </row>
    <row r="2752" customFormat="false" ht="14.4" hidden="false" customHeight="false" outlineLevel="0" collapsed="false">
      <c r="A2752" s="223" t="s">
        <v>517</v>
      </c>
      <c r="B2752" s="0" t="s">
        <v>459</v>
      </c>
      <c r="C2752" s="0" t="n">
        <v>0.00029788</v>
      </c>
      <c r="D2752" s="221" t="n">
        <v>135.18</v>
      </c>
      <c r="E2752" s="221" t="n">
        <f aca="false">TRUNC((C2752*D2752),2)</f>
        <v>0.04</v>
      </c>
    </row>
    <row r="2753" customFormat="false" ht="14.4" hidden="false" customHeight="false" outlineLevel="0" collapsed="false">
      <c r="A2753" s="223" t="s">
        <v>518</v>
      </c>
      <c r="B2753" s="0" t="s">
        <v>459</v>
      </c>
      <c r="C2753" s="0" t="n">
        <v>0.00022627</v>
      </c>
      <c r="D2753" s="221" t="n">
        <v>203.68</v>
      </c>
      <c r="E2753" s="221" t="n">
        <f aca="false">TRUNC((C2753*D2753),2)</f>
        <v>0.04</v>
      </c>
    </row>
    <row r="2754" customFormat="false" ht="14.4" hidden="false" customHeight="false" outlineLevel="0" collapsed="false">
      <c r="A2754" s="223" t="s">
        <v>519</v>
      </c>
      <c r="B2754" s="0" t="s">
        <v>459</v>
      </c>
      <c r="C2754" s="0" t="n">
        <v>4.851E-005</v>
      </c>
      <c r="D2754" s="221" t="n">
        <v>576.84</v>
      </c>
      <c r="E2754" s="221" t="n">
        <f aca="false">TRUNC((C2754*D2754),2)</f>
        <v>0.02</v>
      </c>
    </row>
    <row r="2755" customFormat="false" ht="14.4" hidden="false" customHeight="false" outlineLevel="0" collapsed="false">
      <c r="A2755" s="223" t="s">
        <v>520</v>
      </c>
      <c r="B2755" s="0" t="s">
        <v>459</v>
      </c>
      <c r="C2755" s="0" t="n">
        <v>5.962E-005</v>
      </c>
      <c r="D2755" s="221" t="n">
        <v>281.79</v>
      </c>
      <c r="E2755" s="221" t="n">
        <f aca="false">TRUNC((C2755*D2755),2)</f>
        <v>0.01</v>
      </c>
    </row>
    <row r="2756" customFormat="false" ht="14.4" hidden="false" customHeight="false" outlineLevel="0" collapsed="false">
      <c r="A2756" s="223" t="s">
        <v>521</v>
      </c>
      <c r="B2756" s="0" t="s">
        <v>459</v>
      </c>
      <c r="C2756" s="0" t="n">
        <v>0.003003</v>
      </c>
      <c r="D2756" s="221" t="n">
        <v>7.88</v>
      </c>
      <c r="E2756" s="221" t="n">
        <f aca="false">TRUNC((C2756*D2756),2)</f>
        <v>0.02</v>
      </c>
    </row>
    <row r="2757" customFormat="false" ht="14.4" hidden="false" customHeight="false" outlineLevel="0" collapsed="false">
      <c r="A2757" s="223" t="s">
        <v>522</v>
      </c>
      <c r="B2757" s="0" t="s">
        <v>459</v>
      </c>
      <c r="C2757" s="0" t="n">
        <v>0.00166265</v>
      </c>
      <c r="D2757" s="221" t="n">
        <v>10.71</v>
      </c>
      <c r="E2757" s="221" t="n">
        <f aca="false">TRUNC((C2757*D2757),2)</f>
        <v>0.01</v>
      </c>
    </row>
    <row r="2758" customFormat="false" ht="14.4" hidden="false" customHeight="false" outlineLevel="0" collapsed="false">
      <c r="A2758" s="223" t="s">
        <v>523</v>
      </c>
      <c r="B2758" s="0" t="s">
        <v>459</v>
      </c>
      <c r="C2758" s="0" t="n">
        <v>0.00166265</v>
      </c>
      <c r="D2758" s="221" t="n">
        <v>23.75</v>
      </c>
      <c r="E2758" s="221" t="n">
        <f aca="false">TRUNC((C2758*D2758),2)</f>
        <v>0.03</v>
      </c>
    </row>
    <row r="2759" customFormat="false" ht="14.4" hidden="false" customHeight="false" outlineLevel="0" collapsed="false">
      <c r="A2759" s="223" t="s">
        <v>453</v>
      </c>
      <c r="B2759" s="0" t="s">
        <v>398</v>
      </c>
      <c r="C2759" s="0" t="s">
        <v>398</v>
      </c>
      <c r="D2759" s="221" t="s">
        <v>398</v>
      </c>
      <c r="E2759" s="221" t="n">
        <f aca="false">SUM(E2733:E2758)</f>
        <v>28.11</v>
      </c>
    </row>
    <row r="2760" customFormat="false" ht="14.4" hidden="false" customHeight="false" outlineLevel="0" collapsed="false">
      <c r="A2760" s="0"/>
      <c r="C2760" s="0"/>
      <c r="D2760" s="0"/>
      <c r="E2760" s="0"/>
    </row>
    <row r="2761" customFormat="false" ht="14.4" hidden="false" customHeight="false" outlineLevel="0" collapsed="false">
      <c r="A2761" s="223" t="s">
        <v>466</v>
      </c>
      <c r="B2761" s="0" t="s">
        <v>398</v>
      </c>
      <c r="C2761" s="0" t="s">
        <v>398</v>
      </c>
      <c r="D2761" s="221" t="s">
        <v>398</v>
      </c>
      <c r="E2761" s="221" t="n">
        <f aca="false">E2725+E2730+E2759</f>
        <v>40.97</v>
      </c>
    </row>
    <row r="2762" customFormat="false" ht="14.4" hidden="false" customHeight="false" outlineLevel="0" collapsed="false">
      <c r="A2762" s="0"/>
      <c r="C2762" s="0"/>
      <c r="D2762" s="0"/>
      <c r="E2762" s="0"/>
    </row>
    <row r="2763" customFormat="false" ht="14.4" hidden="false" customHeight="false" outlineLevel="0" collapsed="false">
      <c r="A2763" s="0"/>
      <c r="C2763" s="0"/>
      <c r="D2763" s="0"/>
      <c r="E2763" s="0"/>
    </row>
    <row r="2764" customFormat="false" ht="14.4" hidden="false" customHeight="false" outlineLevel="0" collapsed="false">
      <c r="A2764" s="0"/>
      <c r="C2764" s="0"/>
      <c r="D2764" s="0"/>
      <c r="E2764" s="0"/>
    </row>
    <row r="2765" customFormat="false" ht="14.4" hidden="false" customHeight="false" outlineLevel="0" collapsed="false">
      <c r="A2765" s="223" t="s">
        <v>830</v>
      </c>
      <c r="B2765" s="224" t="s">
        <v>831</v>
      </c>
      <c r="C2765" s="0" t="s">
        <v>832</v>
      </c>
      <c r="D2765" s="0"/>
      <c r="E2765" s="0"/>
    </row>
    <row r="2766" customFormat="false" ht="28.8" hidden="false" customHeight="false" outlineLevel="0" collapsed="false">
      <c r="A2766" s="223" t="s">
        <v>833</v>
      </c>
      <c r="C2766" s="0"/>
      <c r="D2766" s="0"/>
      <c r="E2766" s="0"/>
    </row>
    <row r="2767" customFormat="false" ht="14.4" hidden="false" customHeight="false" outlineLevel="0" collapsed="false">
      <c r="A2767" s="223" t="s">
        <v>488</v>
      </c>
      <c r="C2767" s="0"/>
      <c r="D2767" s="0"/>
      <c r="E2767" s="0"/>
    </row>
    <row r="2768" customFormat="false" ht="14.4" hidden="false" customHeight="false" outlineLevel="0" collapsed="false">
      <c r="A2768" s="0"/>
      <c r="C2768" s="0"/>
      <c r="D2768" s="0"/>
      <c r="E2768" s="0"/>
    </row>
    <row r="2769" customFormat="false" ht="14.4" hidden="false" customHeight="false" outlineLevel="0" collapsed="false">
      <c r="A2769" s="223" t="s">
        <v>489</v>
      </c>
      <c r="B2769" s="0" t="s">
        <v>447</v>
      </c>
      <c r="C2769" s="0" t="s">
        <v>448</v>
      </c>
      <c r="D2769" s="221" t="s">
        <v>449</v>
      </c>
      <c r="E2769" s="221" t="s">
        <v>450</v>
      </c>
    </row>
    <row r="2770" customFormat="false" ht="28.8" hidden="false" customHeight="false" outlineLevel="0" collapsed="false">
      <c r="A2770" s="223" t="s">
        <v>490</v>
      </c>
      <c r="B2770" s="0" t="s">
        <v>459</v>
      </c>
      <c r="C2770" s="0" t="n">
        <v>1.66E-006</v>
      </c>
      <c r="D2770" s="221" t="n">
        <v>2849.5</v>
      </c>
      <c r="E2770" s="221" t="n">
        <f aca="false">TRUNC((C2770*D2770),2)</f>
        <v>0</v>
      </c>
    </row>
    <row r="2771" customFormat="false" ht="28.8" hidden="false" customHeight="false" outlineLevel="0" collapsed="false">
      <c r="A2771" s="223" t="s">
        <v>491</v>
      </c>
      <c r="B2771" s="0" t="s">
        <v>459</v>
      </c>
      <c r="C2771" s="0" t="n">
        <v>1.259E-005</v>
      </c>
      <c r="D2771" s="221" t="n">
        <v>580</v>
      </c>
      <c r="E2771" s="221" t="n">
        <f aca="false">TRUNC((C2771*D2771),2)</f>
        <v>0</v>
      </c>
    </row>
    <row r="2772" customFormat="false" ht="14.4" hidden="false" customHeight="false" outlineLevel="0" collapsed="false">
      <c r="A2772" s="223" t="s">
        <v>453</v>
      </c>
      <c r="B2772" s="0" t="s">
        <v>398</v>
      </c>
      <c r="C2772" s="0" t="s">
        <v>398</v>
      </c>
      <c r="D2772" s="221" t="s">
        <v>398</v>
      </c>
      <c r="E2772" s="221" t="n">
        <f aca="false">SUM(E2770:E2771)</f>
        <v>0</v>
      </c>
    </row>
    <row r="2773" customFormat="false" ht="14.4" hidden="false" customHeight="false" outlineLevel="0" collapsed="false">
      <c r="A2773" s="0"/>
      <c r="C2773" s="0"/>
      <c r="D2773" s="0"/>
      <c r="E2773" s="0"/>
    </row>
    <row r="2774" customFormat="false" ht="14.4" hidden="false" customHeight="false" outlineLevel="0" collapsed="false">
      <c r="A2774" s="223" t="s">
        <v>446</v>
      </c>
      <c r="B2774" s="0" t="s">
        <v>447</v>
      </c>
      <c r="C2774" s="0" t="s">
        <v>448</v>
      </c>
      <c r="D2774" s="221" t="s">
        <v>449</v>
      </c>
      <c r="E2774" s="221" t="s">
        <v>450</v>
      </c>
    </row>
    <row r="2775" customFormat="false" ht="14.4" hidden="false" customHeight="false" outlineLevel="0" collapsed="false">
      <c r="A2775" s="223" t="s">
        <v>531</v>
      </c>
      <c r="B2775" s="0" t="s">
        <v>493</v>
      </c>
      <c r="C2775" s="0" t="n">
        <v>0.1261204</v>
      </c>
      <c r="D2775" s="221" t="n">
        <v>13.3</v>
      </c>
      <c r="E2775" s="221" t="n">
        <f aca="false">TRUNC((C2775*D2775),2)</f>
        <v>1.67</v>
      </c>
    </row>
    <row r="2776" customFormat="false" ht="14.4" hidden="false" customHeight="false" outlineLevel="0" collapsed="false">
      <c r="A2776" s="223" t="s">
        <v>494</v>
      </c>
      <c r="B2776" s="0" t="s">
        <v>493</v>
      </c>
      <c r="C2776" s="0" t="n">
        <v>0.0630602</v>
      </c>
      <c r="D2776" s="221" t="n">
        <v>8.14</v>
      </c>
      <c r="E2776" s="221" t="n">
        <f aca="false">TRUNC((C2776*D2776),2)</f>
        <v>0.51</v>
      </c>
    </row>
    <row r="2777" customFormat="false" ht="14.4" hidden="false" customHeight="false" outlineLevel="0" collapsed="false">
      <c r="A2777" s="223" t="s">
        <v>495</v>
      </c>
      <c r="B2777" s="0" t="s">
        <v>493</v>
      </c>
      <c r="C2777" s="0" t="n">
        <v>0.01809644</v>
      </c>
      <c r="D2777" s="221" t="n">
        <v>17.8</v>
      </c>
      <c r="E2777" s="221" t="n">
        <f aca="false">TRUNC((C2777*D2777),2)</f>
        <v>0.32</v>
      </c>
    </row>
    <row r="2778" customFormat="false" ht="14.4" hidden="false" customHeight="false" outlineLevel="0" collapsed="false">
      <c r="A2778" s="223" t="s">
        <v>453</v>
      </c>
      <c r="B2778" s="0" t="s">
        <v>398</v>
      </c>
      <c r="C2778" s="0" t="s">
        <v>398</v>
      </c>
      <c r="D2778" s="221" t="s">
        <v>398</v>
      </c>
      <c r="E2778" s="221" t="n">
        <f aca="false">SUM(E2775:E2777)</f>
        <v>2.5</v>
      </c>
    </row>
    <row r="2779" customFormat="false" ht="14.4" hidden="false" customHeight="false" outlineLevel="0" collapsed="false">
      <c r="A2779" s="0"/>
      <c r="C2779" s="0"/>
      <c r="D2779" s="0"/>
      <c r="E2779" s="0"/>
    </row>
    <row r="2780" customFormat="false" ht="14.4" hidden="false" customHeight="false" outlineLevel="0" collapsed="false">
      <c r="A2780" s="223" t="s">
        <v>454</v>
      </c>
      <c r="B2780" s="0" t="s">
        <v>447</v>
      </c>
      <c r="C2780" s="0" t="s">
        <v>448</v>
      </c>
      <c r="D2780" s="221" t="s">
        <v>449</v>
      </c>
      <c r="E2780" s="221" t="s">
        <v>450</v>
      </c>
    </row>
    <row r="2781" customFormat="false" ht="14.4" hidden="false" customHeight="false" outlineLevel="0" collapsed="false">
      <c r="A2781" s="223" t="s">
        <v>813</v>
      </c>
      <c r="B2781" s="0" t="s">
        <v>497</v>
      </c>
      <c r="C2781" s="0" t="n">
        <v>0.004452</v>
      </c>
      <c r="D2781" s="221" t="n">
        <v>65.62</v>
      </c>
      <c r="E2781" s="221" t="n">
        <f aca="false">TRUNC((C2781*D2781),2)</f>
        <v>0.29</v>
      </c>
    </row>
    <row r="2782" customFormat="false" ht="14.4" hidden="false" customHeight="false" outlineLevel="0" collapsed="false">
      <c r="A2782" s="223" t="s">
        <v>498</v>
      </c>
      <c r="B2782" s="0" t="s">
        <v>459</v>
      </c>
      <c r="C2782" s="0" t="n">
        <v>0.0014912</v>
      </c>
      <c r="D2782" s="221" t="n">
        <v>9.79</v>
      </c>
      <c r="E2782" s="221" t="n">
        <f aca="false">TRUNC((C2782*D2782),2)</f>
        <v>0.01</v>
      </c>
    </row>
    <row r="2783" customFormat="false" ht="14.4" hidden="false" customHeight="false" outlineLevel="0" collapsed="false">
      <c r="A2783" s="223" t="s">
        <v>455</v>
      </c>
      <c r="B2783" s="0" t="s">
        <v>456</v>
      </c>
      <c r="C2783" s="0" t="n">
        <v>0.00032656</v>
      </c>
      <c r="D2783" s="221" t="n">
        <v>47.76</v>
      </c>
      <c r="E2783" s="221" t="n">
        <f aca="false">TRUNC((C2783*D2783),2)</f>
        <v>0.01</v>
      </c>
    </row>
    <row r="2784" customFormat="false" ht="14.4" hidden="false" customHeight="false" outlineLevel="0" collapsed="false">
      <c r="A2784" s="223" t="s">
        <v>499</v>
      </c>
      <c r="B2784" s="0" t="s">
        <v>459</v>
      </c>
      <c r="C2784" s="0" t="n">
        <v>0.00012362</v>
      </c>
      <c r="D2784" s="221" t="n">
        <v>109.4</v>
      </c>
      <c r="E2784" s="221" t="n">
        <f aca="false">TRUNC((C2784*D2784),2)</f>
        <v>0.01</v>
      </c>
    </row>
    <row r="2785" customFormat="false" ht="14.4" hidden="false" customHeight="false" outlineLevel="0" collapsed="false">
      <c r="A2785" s="223" t="s">
        <v>500</v>
      </c>
      <c r="B2785" s="0" t="s">
        <v>501</v>
      </c>
      <c r="C2785" s="0" t="n">
        <v>2.01843571</v>
      </c>
      <c r="D2785" s="221" t="n">
        <v>0.35</v>
      </c>
      <c r="E2785" s="221" t="n">
        <f aca="false">TRUNC((C2785*D2785),2)</f>
        <v>0.7</v>
      </c>
    </row>
    <row r="2786" customFormat="false" ht="14.4" hidden="false" customHeight="false" outlineLevel="0" collapsed="false">
      <c r="A2786" s="223" t="s">
        <v>502</v>
      </c>
      <c r="B2786" s="0" t="s">
        <v>459</v>
      </c>
      <c r="C2786" s="0" t="n">
        <v>0.00168685</v>
      </c>
      <c r="D2786" s="221" t="n">
        <v>6.04</v>
      </c>
      <c r="E2786" s="221" t="n">
        <f aca="false">TRUNC((C2786*D2786),2)</f>
        <v>0.01</v>
      </c>
    </row>
    <row r="2787" customFormat="false" ht="14.4" hidden="false" customHeight="false" outlineLevel="0" collapsed="false">
      <c r="A2787" s="223" t="s">
        <v>457</v>
      </c>
      <c r="B2787" s="0" t="s">
        <v>456</v>
      </c>
      <c r="C2787" s="0" t="n">
        <v>0.00280153</v>
      </c>
      <c r="D2787" s="221" t="n">
        <v>8.95</v>
      </c>
      <c r="E2787" s="221" t="n">
        <f aca="false">TRUNC((C2787*D2787),2)</f>
        <v>0.02</v>
      </c>
    </row>
    <row r="2788" customFormat="false" ht="14.4" hidden="false" customHeight="false" outlineLevel="0" collapsed="false">
      <c r="A2788" s="223" t="s">
        <v>510</v>
      </c>
      <c r="B2788" s="0" t="s">
        <v>511</v>
      </c>
      <c r="C2788" s="0" t="n">
        <v>0.00028114</v>
      </c>
      <c r="D2788" s="221" t="n">
        <v>14.25</v>
      </c>
      <c r="E2788" s="221" t="n">
        <f aca="false">TRUNC((C2788*D2788),2)</f>
        <v>0</v>
      </c>
    </row>
    <row r="2789" customFormat="false" ht="14.4" hidden="false" customHeight="false" outlineLevel="0" collapsed="false">
      <c r="A2789" s="223" t="s">
        <v>512</v>
      </c>
      <c r="B2789" s="0" t="s">
        <v>493</v>
      </c>
      <c r="C2789" s="0" t="n">
        <v>0.203976</v>
      </c>
      <c r="D2789" s="221" t="n">
        <v>1.87</v>
      </c>
      <c r="E2789" s="221" t="n">
        <f aca="false">TRUNC((C2789*D2789),2)</f>
        <v>0.38</v>
      </c>
    </row>
    <row r="2790" customFormat="false" ht="14.4" hidden="false" customHeight="false" outlineLevel="0" collapsed="false">
      <c r="A2790" s="223" t="s">
        <v>513</v>
      </c>
      <c r="B2790" s="0" t="s">
        <v>493</v>
      </c>
      <c r="C2790" s="0" t="n">
        <v>0.203976</v>
      </c>
      <c r="D2790" s="221" t="n">
        <v>0.71</v>
      </c>
      <c r="E2790" s="221" t="n">
        <f aca="false">TRUNC((C2790*D2790),2)</f>
        <v>0.14</v>
      </c>
    </row>
    <row r="2791" customFormat="false" ht="14.4" hidden="false" customHeight="false" outlineLevel="0" collapsed="false">
      <c r="A2791" s="223" t="s">
        <v>514</v>
      </c>
      <c r="B2791" s="0" t="s">
        <v>493</v>
      </c>
      <c r="C2791" s="0" t="n">
        <v>0.203976</v>
      </c>
      <c r="D2791" s="221" t="n">
        <v>0.34</v>
      </c>
      <c r="E2791" s="221" t="n">
        <f aca="false">TRUNC((C2791*D2791),2)</f>
        <v>0.06</v>
      </c>
    </row>
    <row r="2792" customFormat="false" ht="14.4" hidden="false" customHeight="false" outlineLevel="0" collapsed="false">
      <c r="A2792" s="223" t="s">
        <v>515</v>
      </c>
      <c r="B2792" s="0" t="s">
        <v>493</v>
      </c>
      <c r="C2792" s="0" t="n">
        <v>0.203976</v>
      </c>
      <c r="D2792" s="221" t="n">
        <v>0.05</v>
      </c>
      <c r="E2792" s="221" t="n">
        <f aca="false">TRUNC((C2792*D2792),2)</f>
        <v>0.01</v>
      </c>
    </row>
    <row r="2793" customFormat="false" ht="14.4" hidden="false" customHeight="false" outlineLevel="0" collapsed="false">
      <c r="A2793" s="223" t="s">
        <v>458</v>
      </c>
      <c r="B2793" s="0" t="s">
        <v>459</v>
      </c>
      <c r="C2793" s="0" t="n">
        <v>0.00053978</v>
      </c>
      <c r="D2793" s="221" t="n">
        <v>29.55</v>
      </c>
      <c r="E2793" s="221" t="n">
        <f aca="false">TRUNC((C2793*D2793),2)</f>
        <v>0.01</v>
      </c>
    </row>
    <row r="2794" customFormat="false" ht="14.4" hidden="false" customHeight="false" outlineLevel="0" collapsed="false">
      <c r="A2794" s="223" t="s">
        <v>460</v>
      </c>
      <c r="B2794" s="0" t="s">
        <v>459</v>
      </c>
      <c r="C2794" s="0" t="n">
        <v>0.000253</v>
      </c>
      <c r="D2794" s="221" t="n">
        <v>169.15</v>
      </c>
      <c r="E2794" s="221" t="n">
        <f aca="false">TRUNC((C2794*D2794),2)</f>
        <v>0.04</v>
      </c>
    </row>
    <row r="2795" customFormat="false" ht="14.4" hidden="false" customHeight="false" outlineLevel="0" collapsed="false">
      <c r="A2795" s="223" t="s">
        <v>461</v>
      </c>
      <c r="B2795" s="0" t="s">
        <v>459</v>
      </c>
      <c r="C2795" s="0" t="n">
        <v>0.02274071</v>
      </c>
      <c r="D2795" s="221" t="n">
        <v>1.11</v>
      </c>
      <c r="E2795" s="221" t="n">
        <f aca="false">TRUNC((C2795*D2795),2)</f>
        <v>0.02</v>
      </c>
    </row>
    <row r="2796" customFormat="false" ht="28.8" hidden="false" customHeight="false" outlineLevel="0" collapsed="false">
      <c r="A2796" s="223" t="s">
        <v>462</v>
      </c>
      <c r="B2796" s="0" t="s">
        <v>459</v>
      </c>
      <c r="C2796" s="0" t="n">
        <v>0.00021927</v>
      </c>
      <c r="D2796" s="221" t="n">
        <v>133.08</v>
      </c>
      <c r="E2796" s="221" t="n">
        <f aca="false">TRUNC((C2796*D2796),2)</f>
        <v>0.02</v>
      </c>
    </row>
    <row r="2797" customFormat="false" ht="28.8" hidden="false" customHeight="false" outlineLevel="0" collapsed="false">
      <c r="A2797" s="223" t="s">
        <v>463</v>
      </c>
      <c r="B2797" s="0" t="s">
        <v>459</v>
      </c>
      <c r="C2797" s="0" t="n">
        <v>0.00014686</v>
      </c>
      <c r="D2797" s="221" t="n">
        <v>116.91</v>
      </c>
      <c r="E2797" s="221" t="n">
        <f aca="false">TRUNC((C2797*D2797),2)</f>
        <v>0.01</v>
      </c>
    </row>
    <row r="2798" customFormat="false" ht="28.8" hidden="false" customHeight="false" outlineLevel="0" collapsed="false">
      <c r="A2798" s="223" t="s">
        <v>516</v>
      </c>
      <c r="B2798" s="0" t="s">
        <v>459</v>
      </c>
      <c r="C2798" s="0" t="n">
        <v>8.2E-006</v>
      </c>
      <c r="D2798" s="221" t="n">
        <v>597.97</v>
      </c>
      <c r="E2798" s="221" t="n">
        <f aca="false">TRUNC((C2798*D2798),2)</f>
        <v>0</v>
      </c>
    </row>
    <row r="2799" customFormat="false" ht="14.4" hidden="false" customHeight="false" outlineLevel="0" collapsed="false">
      <c r="A2799" s="223" t="s">
        <v>517</v>
      </c>
      <c r="B2799" s="0" t="s">
        <v>459</v>
      </c>
      <c r="C2799" s="0" t="n">
        <v>5.037E-005</v>
      </c>
      <c r="D2799" s="221" t="n">
        <v>135.18</v>
      </c>
      <c r="E2799" s="221" t="n">
        <f aca="false">TRUNC((C2799*D2799),2)</f>
        <v>0</v>
      </c>
    </row>
    <row r="2800" customFormat="false" ht="14.4" hidden="false" customHeight="false" outlineLevel="0" collapsed="false">
      <c r="A2800" s="223" t="s">
        <v>518</v>
      </c>
      <c r="B2800" s="0" t="s">
        <v>459</v>
      </c>
      <c r="C2800" s="0" t="n">
        <v>3.826E-005</v>
      </c>
      <c r="D2800" s="221" t="n">
        <v>203.68</v>
      </c>
      <c r="E2800" s="221" t="n">
        <f aca="false">TRUNC((C2800*D2800),2)</f>
        <v>0</v>
      </c>
    </row>
    <row r="2801" customFormat="false" ht="14.4" hidden="false" customHeight="false" outlineLevel="0" collapsed="false">
      <c r="A2801" s="223" t="s">
        <v>519</v>
      </c>
      <c r="B2801" s="0" t="s">
        <v>459</v>
      </c>
      <c r="C2801" s="0" t="n">
        <v>8.2E-006</v>
      </c>
      <c r="D2801" s="221" t="n">
        <v>576.84</v>
      </c>
      <c r="E2801" s="221" t="n">
        <f aca="false">TRUNC((C2801*D2801),2)</f>
        <v>0</v>
      </c>
    </row>
    <row r="2802" customFormat="false" ht="14.4" hidden="false" customHeight="false" outlineLevel="0" collapsed="false">
      <c r="A2802" s="223" t="s">
        <v>520</v>
      </c>
      <c r="B2802" s="0" t="s">
        <v>459</v>
      </c>
      <c r="C2802" s="0" t="n">
        <v>1.008E-005</v>
      </c>
      <c r="D2802" s="221" t="n">
        <v>281.79</v>
      </c>
      <c r="E2802" s="221" t="n">
        <f aca="false">TRUNC((C2802*D2802),2)</f>
        <v>0</v>
      </c>
    </row>
    <row r="2803" customFormat="false" ht="14.4" hidden="false" customHeight="false" outlineLevel="0" collapsed="false">
      <c r="A2803" s="223" t="s">
        <v>521</v>
      </c>
      <c r="B2803" s="0" t="s">
        <v>459</v>
      </c>
      <c r="C2803" s="0" t="n">
        <v>0.00050778</v>
      </c>
      <c r="D2803" s="221" t="n">
        <v>7.88</v>
      </c>
      <c r="E2803" s="221" t="n">
        <f aca="false">TRUNC((C2803*D2803),2)</f>
        <v>0</v>
      </c>
    </row>
    <row r="2804" customFormat="false" ht="14.4" hidden="false" customHeight="false" outlineLevel="0" collapsed="false">
      <c r="A2804" s="223" t="s">
        <v>522</v>
      </c>
      <c r="B2804" s="0" t="s">
        <v>459</v>
      </c>
      <c r="C2804" s="0" t="n">
        <v>0.00028114</v>
      </c>
      <c r="D2804" s="221" t="n">
        <v>10.71</v>
      </c>
      <c r="E2804" s="221" t="n">
        <f aca="false">TRUNC((C2804*D2804),2)</f>
        <v>0</v>
      </c>
    </row>
    <row r="2805" customFormat="false" ht="14.4" hidden="false" customHeight="false" outlineLevel="0" collapsed="false">
      <c r="A2805" s="223" t="s">
        <v>523</v>
      </c>
      <c r="B2805" s="0" t="s">
        <v>459</v>
      </c>
      <c r="C2805" s="0" t="n">
        <v>0.00028114</v>
      </c>
      <c r="D2805" s="221" t="n">
        <v>23.75</v>
      </c>
      <c r="E2805" s="221" t="n">
        <f aca="false">TRUNC((C2805*D2805),2)</f>
        <v>0</v>
      </c>
    </row>
    <row r="2806" customFormat="false" ht="14.4" hidden="false" customHeight="false" outlineLevel="0" collapsed="false">
      <c r="A2806" s="223" t="s">
        <v>524</v>
      </c>
      <c r="B2806" s="0" t="s">
        <v>525</v>
      </c>
      <c r="C2806" s="0" t="n">
        <v>0.00525</v>
      </c>
      <c r="D2806" s="221" t="n">
        <v>0.67</v>
      </c>
      <c r="E2806" s="221" t="n">
        <f aca="false">TRUNC((C2806*D2806),2)</f>
        <v>0</v>
      </c>
    </row>
    <row r="2807" customFormat="false" ht="14.4" hidden="false" customHeight="false" outlineLevel="0" collapsed="false">
      <c r="A2807" s="223" t="s">
        <v>453</v>
      </c>
      <c r="B2807" s="0" t="s">
        <v>398</v>
      </c>
      <c r="C2807" s="0" t="s">
        <v>398</v>
      </c>
      <c r="D2807" s="221" t="s">
        <v>398</v>
      </c>
      <c r="E2807" s="221" t="n">
        <f aca="false">SUM(E2781:E2806)</f>
        <v>1.74</v>
      </c>
    </row>
    <row r="2808" customFormat="false" ht="14.4" hidden="false" customHeight="false" outlineLevel="0" collapsed="false">
      <c r="A2808" s="0"/>
      <c r="C2808" s="0"/>
      <c r="D2808" s="0"/>
      <c r="E2808" s="0"/>
    </row>
    <row r="2809" customFormat="false" ht="14.4" hidden="false" customHeight="false" outlineLevel="0" collapsed="false">
      <c r="A2809" s="223" t="s">
        <v>466</v>
      </c>
      <c r="B2809" s="0" t="s">
        <v>398</v>
      </c>
      <c r="C2809" s="0" t="s">
        <v>398</v>
      </c>
      <c r="D2809" s="221" t="s">
        <v>398</v>
      </c>
      <c r="E2809" s="221" t="n">
        <f aca="false">E2772+E2778+E2807</f>
        <v>4.24</v>
      </c>
    </row>
    <row r="2810" customFormat="false" ht="14.4" hidden="false" customHeight="false" outlineLevel="0" collapsed="false">
      <c r="A2810" s="0"/>
      <c r="C2810" s="0"/>
      <c r="D2810" s="0"/>
      <c r="E2810" s="0"/>
    </row>
    <row r="2811" customFormat="false" ht="14.4" hidden="false" customHeight="false" outlineLevel="0" collapsed="false">
      <c r="A2811" s="0"/>
      <c r="C2811" s="0"/>
      <c r="D2811" s="0"/>
      <c r="E2811" s="0"/>
    </row>
    <row r="2812" customFormat="false" ht="14.4" hidden="false" customHeight="false" outlineLevel="0" collapsed="false">
      <c r="A2812" s="0"/>
      <c r="C2812" s="0"/>
      <c r="D2812" s="0"/>
      <c r="E2812" s="0"/>
    </row>
    <row r="2813" customFormat="false" ht="14.4" hidden="false" customHeight="false" outlineLevel="0" collapsed="false">
      <c r="A2813" s="223" t="s">
        <v>834</v>
      </c>
      <c r="B2813" s="224" t="s">
        <v>835</v>
      </c>
      <c r="C2813" s="0" t="s">
        <v>836</v>
      </c>
      <c r="D2813" s="0"/>
      <c r="E2813" s="0"/>
    </row>
    <row r="2814" customFormat="false" ht="14.4" hidden="false" customHeight="false" outlineLevel="0" collapsed="false">
      <c r="A2814" s="223" t="s">
        <v>837</v>
      </c>
      <c r="C2814" s="0"/>
      <c r="D2814" s="0"/>
      <c r="E2814" s="0"/>
    </row>
    <row r="2815" customFormat="false" ht="14.4" hidden="false" customHeight="false" outlineLevel="0" collapsed="false">
      <c r="A2815" s="223" t="s">
        <v>488</v>
      </c>
      <c r="C2815" s="0"/>
      <c r="D2815" s="0"/>
      <c r="E2815" s="0"/>
    </row>
    <row r="2816" customFormat="false" ht="14.4" hidden="false" customHeight="false" outlineLevel="0" collapsed="false">
      <c r="A2816" s="0"/>
      <c r="C2816" s="0"/>
      <c r="D2816" s="0"/>
      <c r="E2816" s="0"/>
    </row>
    <row r="2817" customFormat="false" ht="14.4" hidden="false" customHeight="false" outlineLevel="0" collapsed="false">
      <c r="A2817" s="223" t="s">
        <v>489</v>
      </c>
      <c r="B2817" s="0" t="s">
        <v>447</v>
      </c>
      <c r="C2817" s="0" t="s">
        <v>448</v>
      </c>
      <c r="D2817" s="221" t="s">
        <v>449</v>
      </c>
      <c r="E2817" s="221" t="s">
        <v>450</v>
      </c>
    </row>
    <row r="2818" customFormat="false" ht="28.8" hidden="false" customHeight="false" outlineLevel="0" collapsed="false">
      <c r="A2818" s="223" t="s">
        <v>490</v>
      </c>
      <c r="B2818" s="0" t="s">
        <v>459</v>
      </c>
      <c r="C2818" s="0" t="n">
        <v>1.287E-005</v>
      </c>
      <c r="D2818" s="221" t="n">
        <v>2849.5</v>
      </c>
      <c r="E2818" s="221" t="n">
        <f aca="false">TRUNC((C2818*D2818),2)</f>
        <v>0.03</v>
      </c>
    </row>
    <row r="2819" customFormat="false" ht="28.8" hidden="false" customHeight="false" outlineLevel="0" collapsed="false">
      <c r="A2819" s="223" t="s">
        <v>491</v>
      </c>
      <c r="B2819" s="0" t="s">
        <v>459</v>
      </c>
      <c r="C2819" s="0" t="n">
        <v>5.416E-005</v>
      </c>
      <c r="D2819" s="221" t="n">
        <v>580</v>
      </c>
      <c r="E2819" s="221" t="n">
        <f aca="false">TRUNC((C2819*D2819),2)</f>
        <v>0.03</v>
      </c>
    </row>
    <row r="2820" customFormat="false" ht="14.4" hidden="false" customHeight="false" outlineLevel="0" collapsed="false">
      <c r="A2820" s="223" t="s">
        <v>453</v>
      </c>
      <c r="B2820" s="0" t="s">
        <v>398</v>
      </c>
      <c r="C2820" s="0" t="s">
        <v>398</v>
      </c>
      <c r="D2820" s="221" t="s">
        <v>398</v>
      </c>
      <c r="E2820" s="221" t="n">
        <f aca="false">SUM(E2818:E2819)</f>
        <v>0.06</v>
      </c>
    </row>
    <row r="2821" customFormat="false" ht="14.4" hidden="false" customHeight="false" outlineLevel="0" collapsed="false">
      <c r="A2821" s="0"/>
      <c r="C2821" s="0"/>
      <c r="D2821" s="0"/>
      <c r="E2821" s="0"/>
    </row>
    <row r="2822" customFormat="false" ht="14.4" hidden="false" customHeight="false" outlineLevel="0" collapsed="false">
      <c r="A2822" s="223" t="s">
        <v>446</v>
      </c>
      <c r="B2822" s="0" t="s">
        <v>447</v>
      </c>
      <c r="C2822" s="0" t="s">
        <v>448</v>
      </c>
      <c r="D2822" s="221" t="s">
        <v>449</v>
      </c>
      <c r="E2822" s="221" t="s">
        <v>450</v>
      </c>
    </row>
    <row r="2823" customFormat="false" ht="14.4" hidden="false" customHeight="false" outlineLevel="0" collapsed="false">
      <c r="A2823" s="223" t="s">
        <v>531</v>
      </c>
      <c r="B2823" s="0" t="s">
        <v>493</v>
      </c>
      <c r="C2823" s="0" t="n">
        <v>0.40684</v>
      </c>
      <c r="D2823" s="221" t="n">
        <v>13.3</v>
      </c>
      <c r="E2823" s="221" t="n">
        <f aca="false">TRUNC((C2823*D2823),2)</f>
        <v>5.41</v>
      </c>
    </row>
    <row r="2824" customFormat="false" ht="14.4" hidden="false" customHeight="false" outlineLevel="0" collapsed="false">
      <c r="A2824" s="223" t="s">
        <v>494</v>
      </c>
      <c r="B2824" s="0" t="s">
        <v>493</v>
      </c>
      <c r="C2824" s="0" t="n">
        <v>0.40684</v>
      </c>
      <c r="D2824" s="221" t="n">
        <v>8.14</v>
      </c>
      <c r="E2824" s="221" t="n">
        <f aca="false">TRUNC((C2824*D2824),2)</f>
        <v>3.31</v>
      </c>
    </row>
    <row r="2825" customFormat="false" ht="14.4" hidden="false" customHeight="false" outlineLevel="0" collapsed="false">
      <c r="A2825" s="223" t="s">
        <v>495</v>
      </c>
      <c r="B2825" s="0" t="s">
        <v>493</v>
      </c>
      <c r="C2825" s="0" t="n">
        <v>0.14010747</v>
      </c>
      <c r="D2825" s="221" t="n">
        <v>17.8</v>
      </c>
      <c r="E2825" s="221" t="n">
        <f aca="false">TRUNC((C2825*D2825),2)</f>
        <v>2.49</v>
      </c>
    </row>
    <row r="2826" customFormat="false" ht="14.4" hidden="false" customHeight="false" outlineLevel="0" collapsed="false">
      <c r="A2826" s="223" t="s">
        <v>453</v>
      </c>
      <c r="B2826" s="0" t="s">
        <v>398</v>
      </c>
      <c r="C2826" s="0" t="s">
        <v>398</v>
      </c>
      <c r="D2826" s="221" t="s">
        <v>398</v>
      </c>
      <c r="E2826" s="221" t="n">
        <f aca="false">SUM(E2823:E2825)</f>
        <v>11.21</v>
      </c>
    </row>
    <row r="2827" customFormat="false" ht="14.4" hidden="false" customHeight="false" outlineLevel="0" collapsed="false">
      <c r="A2827" s="0"/>
      <c r="C2827" s="0"/>
      <c r="D2827" s="0"/>
      <c r="E2827" s="0"/>
    </row>
    <row r="2828" customFormat="false" ht="14.4" hidden="false" customHeight="false" outlineLevel="0" collapsed="false">
      <c r="A2828" s="223" t="s">
        <v>454</v>
      </c>
      <c r="B2828" s="0" t="s">
        <v>447</v>
      </c>
      <c r="C2828" s="0" t="s">
        <v>448</v>
      </c>
      <c r="D2828" s="221" t="s">
        <v>449</v>
      </c>
      <c r="E2828" s="221" t="s">
        <v>450</v>
      </c>
    </row>
    <row r="2829" customFormat="false" ht="14.4" hidden="false" customHeight="false" outlineLevel="0" collapsed="false">
      <c r="A2829" s="223" t="s">
        <v>496</v>
      </c>
      <c r="B2829" s="0" t="s">
        <v>497</v>
      </c>
      <c r="C2829" s="0" t="n">
        <v>0.037797</v>
      </c>
      <c r="D2829" s="221" t="n">
        <v>60</v>
      </c>
      <c r="E2829" s="221" t="n">
        <f aca="false">TRUNC((C2829*D2829),2)</f>
        <v>2.26</v>
      </c>
    </row>
    <row r="2830" customFormat="false" ht="14.4" hidden="false" customHeight="false" outlineLevel="0" collapsed="false">
      <c r="A2830" s="223" t="s">
        <v>498</v>
      </c>
      <c r="B2830" s="0" t="s">
        <v>459</v>
      </c>
      <c r="C2830" s="0" t="n">
        <v>0.00641376</v>
      </c>
      <c r="D2830" s="221" t="n">
        <v>9.79</v>
      </c>
      <c r="E2830" s="221" t="n">
        <f aca="false">TRUNC((C2830*D2830),2)</f>
        <v>0.06</v>
      </c>
    </row>
    <row r="2831" customFormat="false" ht="14.4" hidden="false" customHeight="false" outlineLevel="0" collapsed="false">
      <c r="A2831" s="223" t="s">
        <v>455</v>
      </c>
      <c r="B2831" s="0" t="s">
        <v>456</v>
      </c>
      <c r="C2831" s="0" t="n">
        <v>0.00150362</v>
      </c>
      <c r="D2831" s="221" t="n">
        <v>47.76</v>
      </c>
      <c r="E2831" s="221" t="n">
        <f aca="false">TRUNC((C2831*D2831),2)</f>
        <v>0.07</v>
      </c>
    </row>
    <row r="2832" customFormat="false" ht="14.4" hidden="false" customHeight="false" outlineLevel="0" collapsed="false">
      <c r="A2832" s="223" t="s">
        <v>762</v>
      </c>
      <c r="B2832" s="0" t="s">
        <v>501</v>
      </c>
      <c r="C2832" s="0" t="n">
        <v>5.75874333</v>
      </c>
      <c r="D2832" s="221" t="n">
        <v>0.6</v>
      </c>
      <c r="E2832" s="221" t="n">
        <f aca="false">TRUNC((C2832*D2832),2)</f>
        <v>3.45</v>
      </c>
    </row>
    <row r="2833" customFormat="false" ht="14.4" hidden="false" customHeight="false" outlineLevel="0" collapsed="false">
      <c r="A2833" s="223" t="s">
        <v>499</v>
      </c>
      <c r="B2833" s="0" t="s">
        <v>459</v>
      </c>
      <c r="C2833" s="0" t="n">
        <v>0.00053168</v>
      </c>
      <c r="D2833" s="221" t="n">
        <v>109.4</v>
      </c>
      <c r="E2833" s="221" t="n">
        <f aca="false">TRUNC((C2833*D2833),2)</f>
        <v>0.05</v>
      </c>
    </row>
    <row r="2834" customFormat="false" ht="14.4" hidden="false" customHeight="false" outlineLevel="0" collapsed="false">
      <c r="A2834" s="223" t="s">
        <v>500</v>
      </c>
      <c r="B2834" s="0" t="s">
        <v>501</v>
      </c>
      <c r="C2834" s="0" t="n">
        <v>5.438959</v>
      </c>
      <c r="D2834" s="221" t="n">
        <v>0.35</v>
      </c>
      <c r="E2834" s="221" t="n">
        <f aca="false">TRUNC((C2834*D2834),2)</f>
        <v>1.9</v>
      </c>
    </row>
    <row r="2835" customFormat="false" ht="14.4" hidden="false" customHeight="false" outlineLevel="0" collapsed="false">
      <c r="A2835" s="223" t="s">
        <v>502</v>
      </c>
      <c r="B2835" s="0" t="s">
        <v>459</v>
      </c>
      <c r="C2835" s="0" t="n">
        <v>0.00725528</v>
      </c>
      <c r="D2835" s="221" t="n">
        <v>6.04</v>
      </c>
      <c r="E2835" s="221" t="n">
        <f aca="false">TRUNC((C2835*D2835),2)</f>
        <v>0.04</v>
      </c>
    </row>
    <row r="2836" customFormat="false" ht="14.4" hidden="false" customHeight="false" outlineLevel="0" collapsed="false">
      <c r="A2836" s="223" t="s">
        <v>457</v>
      </c>
      <c r="B2836" s="0" t="s">
        <v>456</v>
      </c>
      <c r="C2836" s="0" t="n">
        <v>0.01289919</v>
      </c>
      <c r="D2836" s="221" t="n">
        <v>8.95</v>
      </c>
      <c r="E2836" s="221" t="n">
        <f aca="false">TRUNC((C2836*D2836),2)</f>
        <v>0.11</v>
      </c>
    </row>
    <row r="2837" customFormat="false" ht="14.4" hidden="false" customHeight="false" outlineLevel="0" collapsed="false">
      <c r="A2837" s="223" t="s">
        <v>510</v>
      </c>
      <c r="B2837" s="0" t="s">
        <v>511</v>
      </c>
      <c r="C2837" s="0" t="n">
        <v>0.0012092</v>
      </c>
      <c r="D2837" s="221" t="n">
        <v>14.25</v>
      </c>
      <c r="E2837" s="221" t="n">
        <f aca="false">TRUNC((C2837*D2837),2)</f>
        <v>0.01</v>
      </c>
    </row>
    <row r="2838" customFormat="false" ht="14.4" hidden="false" customHeight="false" outlineLevel="0" collapsed="false">
      <c r="A2838" s="223" t="s">
        <v>512</v>
      </c>
      <c r="B2838" s="0" t="s">
        <v>493</v>
      </c>
      <c r="C2838" s="0" t="n">
        <v>0.939175</v>
      </c>
      <c r="D2838" s="221" t="n">
        <v>1.87</v>
      </c>
      <c r="E2838" s="221" t="n">
        <f aca="false">TRUNC((C2838*D2838),2)</f>
        <v>1.75</v>
      </c>
    </row>
    <row r="2839" customFormat="false" ht="14.4" hidden="false" customHeight="false" outlineLevel="0" collapsed="false">
      <c r="A2839" s="223" t="s">
        <v>513</v>
      </c>
      <c r="B2839" s="0" t="s">
        <v>493</v>
      </c>
      <c r="C2839" s="0" t="n">
        <v>0.939175</v>
      </c>
      <c r="D2839" s="221" t="n">
        <v>0.71</v>
      </c>
      <c r="E2839" s="221" t="n">
        <f aca="false">TRUNC((C2839*D2839),2)</f>
        <v>0.66</v>
      </c>
    </row>
    <row r="2840" customFormat="false" ht="14.4" hidden="false" customHeight="false" outlineLevel="0" collapsed="false">
      <c r="A2840" s="223" t="s">
        <v>514</v>
      </c>
      <c r="B2840" s="0" t="s">
        <v>493</v>
      </c>
      <c r="C2840" s="0" t="n">
        <v>0.939175</v>
      </c>
      <c r="D2840" s="221" t="n">
        <v>0.34</v>
      </c>
      <c r="E2840" s="221" t="n">
        <f aca="false">TRUNC((C2840*D2840),2)</f>
        <v>0.31</v>
      </c>
    </row>
    <row r="2841" customFormat="false" ht="14.4" hidden="false" customHeight="false" outlineLevel="0" collapsed="false">
      <c r="A2841" s="223" t="s">
        <v>515</v>
      </c>
      <c r="B2841" s="0" t="s">
        <v>493</v>
      </c>
      <c r="C2841" s="0" t="n">
        <v>0.939175</v>
      </c>
      <c r="D2841" s="221" t="n">
        <v>0.05</v>
      </c>
      <c r="E2841" s="221" t="n">
        <f aca="false">TRUNC((C2841*D2841),2)</f>
        <v>0.04</v>
      </c>
    </row>
    <row r="2842" customFormat="false" ht="28.8" hidden="false" customHeight="false" outlineLevel="0" collapsed="false">
      <c r="A2842" s="223" t="s">
        <v>838</v>
      </c>
      <c r="B2842" s="0" t="s">
        <v>508</v>
      </c>
      <c r="C2842" s="0" t="n">
        <v>0.1581</v>
      </c>
      <c r="D2842" s="221" t="n">
        <v>10.39</v>
      </c>
      <c r="E2842" s="221" t="n">
        <f aca="false">TRUNC((C2842*D2842),2)</f>
        <v>1.64</v>
      </c>
    </row>
    <row r="2843" customFormat="false" ht="14.4" hidden="false" customHeight="false" outlineLevel="0" collapsed="false">
      <c r="A2843" s="223" t="s">
        <v>458</v>
      </c>
      <c r="B2843" s="0" t="s">
        <v>459</v>
      </c>
      <c r="C2843" s="0" t="n">
        <v>0.00248534</v>
      </c>
      <c r="D2843" s="221" t="n">
        <v>29.55</v>
      </c>
      <c r="E2843" s="221" t="n">
        <f aca="false">TRUNC((C2843*D2843),2)</f>
        <v>0.07</v>
      </c>
    </row>
    <row r="2844" customFormat="false" ht="14.4" hidden="false" customHeight="false" outlineLevel="0" collapsed="false">
      <c r="A2844" s="223" t="s">
        <v>460</v>
      </c>
      <c r="B2844" s="0" t="s">
        <v>459</v>
      </c>
      <c r="C2844" s="0" t="n">
        <v>0.00116486</v>
      </c>
      <c r="D2844" s="221" t="n">
        <v>169.15</v>
      </c>
      <c r="E2844" s="221" t="n">
        <f aca="false">TRUNC((C2844*D2844),2)</f>
        <v>0.19</v>
      </c>
    </row>
    <row r="2845" customFormat="false" ht="14.4" hidden="false" customHeight="false" outlineLevel="0" collapsed="false">
      <c r="A2845" s="223" t="s">
        <v>461</v>
      </c>
      <c r="B2845" s="0" t="s">
        <v>459</v>
      </c>
      <c r="C2845" s="0" t="n">
        <v>0.10470599</v>
      </c>
      <c r="D2845" s="221" t="n">
        <v>1.11</v>
      </c>
      <c r="E2845" s="221" t="n">
        <f aca="false">TRUNC((C2845*D2845),2)</f>
        <v>0.11</v>
      </c>
    </row>
    <row r="2846" customFormat="false" ht="28.8" hidden="false" customHeight="false" outlineLevel="0" collapsed="false">
      <c r="A2846" s="223" t="s">
        <v>462</v>
      </c>
      <c r="B2846" s="0" t="s">
        <v>459</v>
      </c>
      <c r="C2846" s="0" t="n">
        <v>0.00100961</v>
      </c>
      <c r="D2846" s="221" t="n">
        <v>133.08</v>
      </c>
      <c r="E2846" s="221" t="n">
        <f aca="false">TRUNC((C2846*D2846),2)</f>
        <v>0.13</v>
      </c>
    </row>
    <row r="2847" customFormat="false" ht="28.8" hidden="false" customHeight="false" outlineLevel="0" collapsed="false">
      <c r="A2847" s="223" t="s">
        <v>463</v>
      </c>
      <c r="B2847" s="0" t="s">
        <v>459</v>
      </c>
      <c r="C2847" s="0" t="n">
        <v>0.00067621</v>
      </c>
      <c r="D2847" s="221" t="n">
        <v>116.91</v>
      </c>
      <c r="E2847" s="221" t="n">
        <f aca="false">TRUNC((C2847*D2847),2)</f>
        <v>0.07</v>
      </c>
    </row>
    <row r="2848" customFormat="false" ht="28.8" hidden="false" customHeight="false" outlineLevel="0" collapsed="false">
      <c r="A2848" s="223" t="s">
        <v>516</v>
      </c>
      <c r="B2848" s="0" t="s">
        <v>459</v>
      </c>
      <c r="C2848" s="0" t="n">
        <v>3.528E-005</v>
      </c>
      <c r="D2848" s="221" t="n">
        <v>597.97</v>
      </c>
      <c r="E2848" s="221" t="n">
        <f aca="false">TRUNC((C2848*D2848),2)</f>
        <v>0.02</v>
      </c>
    </row>
    <row r="2849" customFormat="false" ht="14.4" hidden="false" customHeight="false" outlineLevel="0" collapsed="false">
      <c r="A2849" s="223" t="s">
        <v>517</v>
      </c>
      <c r="B2849" s="0" t="s">
        <v>459</v>
      </c>
      <c r="C2849" s="0" t="n">
        <v>0.00021664</v>
      </c>
      <c r="D2849" s="221" t="n">
        <v>135.18</v>
      </c>
      <c r="E2849" s="221" t="n">
        <f aca="false">TRUNC((C2849*D2849),2)</f>
        <v>0.02</v>
      </c>
    </row>
    <row r="2850" customFormat="false" ht="14.4" hidden="false" customHeight="false" outlineLevel="0" collapsed="false">
      <c r="A2850" s="223" t="s">
        <v>518</v>
      </c>
      <c r="B2850" s="0" t="s">
        <v>459</v>
      </c>
      <c r="C2850" s="0" t="n">
        <v>0.00016456</v>
      </c>
      <c r="D2850" s="221" t="n">
        <v>203.68</v>
      </c>
      <c r="E2850" s="221" t="n">
        <f aca="false">TRUNC((C2850*D2850),2)</f>
        <v>0.03</v>
      </c>
    </row>
    <row r="2851" customFormat="false" ht="14.4" hidden="false" customHeight="false" outlineLevel="0" collapsed="false">
      <c r="A2851" s="223" t="s">
        <v>519</v>
      </c>
      <c r="B2851" s="0" t="s">
        <v>459</v>
      </c>
      <c r="C2851" s="0" t="n">
        <v>3.528E-005</v>
      </c>
      <c r="D2851" s="221" t="n">
        <v>576.84</v>
      </c>
      <c r="E2851" s="221" t="n">
        <f aca="false">TRUNC((C2851*D2851),2)</f>
        <v>0.02</v>
      </c>
    </row>
    <row r="2852" customFormat="false" ht="14.4" hidden="false" customHeight="false" outlineLevel="0" collapsed="false">
      <c r="A2852" s="223" t="s">
        <v>520</v>
      </c>
      <c r="B2852" s="0" t="s">
        <v>459</v>
      </c>
      <c r="C2852" s="0" t="n">
        <v>4.336E-005</v>
      </c>
      <c r="D2852" s="221" t="n">
        <v>281.79</v>
      </c>
      <c r="E2852" s="221" t="n">
        <f aca="false">TRUNC((C2852*D2852),2)</f>
        <v>0.01</v>
      </c>
    </row>
    <row r="2853" customFormat="false" ht="14.4" hidden="false" customHeight="false" outlineLevel="0" collapsed="false">
      <c r="A2853" s="223" t="s">
        <v>521</v>
      </c>
      <c r="B2853" s="0" t="s">
        <v>459</v>
      </c>
      <c r="C2853" s="0" t="n">
        <v>0.002184</v>
      </c>
      <c r="D2853" s="221" t="n">
        <v>7.88</v>
      </c>
      <c r="E2853" s="221" t="n">
        <f aca="false">TRUNC((C2853*D2853),2)</f>
        <v>0.01</v>
      </c>
    </row>
    <row r="2854" customFormat="false" ht="14.4" hidden="false" customHeight="false" outlineLevel="0" collapsed="false">
      <c r="A2854" s="223" t="s">
        <v>522</v>
      </c>
      <c r="B2854" s="0" t="s">
        <v>459</v>
      </c>
      <c r="C2854" s="0" t="n">
        <v>0.0012092</v>
      </c>
      <c r="D2854" s="221" t="n">
        <v>10.71</v>
      </c>
      <c r="E2854" s="221" t="n">
        <f aca="false">TRUNC((C2854*D2854),2)</f>
        <v>0.01</v>
      </c>
    </row>
    <row r="2855" customFormat="false" ht="14.4" hidden="false" customHeight="false" outlineLevel="0" collapsed="false">
      <c r="A2855" s="223" t="s">
        <v>523</v>
      </c>
      <c r="B2855" s="0" t="s">
        <v>459</v>
      </c>
      <c r="C2855" s="0" t="n">
        <v>0.0012092</v>
      </c>
      <c r="D2855" s="221" t="n">
        <v>23.75</v>
      </c>
      <c r="E2855" s="221" t="n">
        <f aca="false">TRUNC((C2855*D2855),2)</f>
        <v>0.02</v>
      </c>
    </row>
    <row r="2856" customFormat="false" ht="14.4" hidden="false" customHeight="false" outlineLevel="0" collapsed="false">
      <c r="A2856" s="223" t="s">
        <v>524</v>
      </c>
      <c r="B2856" s="0" t="s">
        <v>525</v>
      </c>
      <c r="C2856" s="0" t="n">
        <v>0.04065375</v>
      </c>
      <c r="D2856" s="221" t="n">
        <v>0.67</v>
      </c>
      <c r="E2856" s="221" t="n">
        <f aca="false">TRUNC((C2856*D2856),2)</f>
        <v>0.02</v>
      </c>
    </row>
    <row r="2857" customFormat="false" ht="14.4" hidden="false" customHeight="false" outlineLevel="0" collapsed="false">
      <c r="A2857" s="223" t="s">
        <v>453</v>
      </c>
      <c r="B2857" s="0" t="s">
        <v>398</v>
      </c>
      <c r="C2857" s="0" t="s">
        <v>398</v>
      </c>
      <c r="D2857" s="221" t="s">
        <v>398</v>
      </c>
      <c r="E2857" s="221" t="n">
        <f aca="false">SUM(E2829:E2856)</f>
        <v>13.08</v>
      </c>
    </row>
    <row r="2858" customFormat="false" ht="14.4" hidden="false" customHeight="false" outlineLevel="0" collapsed="false">
      <c r="A2858" s="0"/>
      <c r="C2858" s="0"/>
      <c r="D2858" s="0"/>
      <c r="E2858" s="0"/>
    </row>
    <row r="2859" customFormat="false" ht="14.4" hidden="false" customHeight="false" outlineLevel="0" collapsed="false">
      <c r="A2859" s="223" t="s">
        <v>466</v>
      </c>
      <c r="B2859" s="0" t="s">
        <v>398</v>
      </c>
      <c r="C2859" s="0" t="s">
        <v>398</v>
      </c>
      <c r="D2859" s="221" t="s">
        <v>398</v>
      </c>
      <c r="E2859" s="221" t="n">
        <f aca="false">E2820+E2826+E2857</f>
        <v>24.35</v>
      </c>
    </row>
    <row r="2860" customFormat="false" ht="14.4" hidden="false" customHeight="false" outlineLevel="0" collapsed="false">
      <c r="A2860" s="0"/>
      <c r="C2860" s="0"/>
      <c r="D2860" s="0"/>
      <c r="E2860" s="0"/>
    </row>
    <row r="2861" customFormat="false" ht="14.4" hidden="false" customHeight="false" outlineLevel="0" collapsed="false">
      <c r="A2861" s="0"/>
      <c r="C2861" s="0"/>
      <c r="D2861" s="0"/>
      <c r="E2861" s="0"/>
    </row>
    <row r="2862" customFormat="false" ht="14.4" hidden="false" customHeight="false" outlineLevel="0" collapsed="false">
      <c r="A2862" s="0"/>
      <c r="C2862" s="0"/>
      <c r="D2862" s="0"/>
      <c r="E2862" s="0"/>
    </row>
    <row r="2863" customFormat="false" ht="14.4" hidden="false" customHeight="false" outlineLevel="0" collapsed="false">
      <c r="A2863" s="223" t="s">
        <v>839</v>
      </c>
      <c r="B2863" s="224" t="s">
        <v>840</v>
      </c>
      <c r="C2863" s="0" t="s">
        <v>841</v>
      </c>
      <c r="D2863" s="0"/>
      <c r="E2863" s="0"/>
    </row>
    <row r="2864" customFormat="false" ht="14.4" hidden="false" customHeight="false" outlineLevel="0" collapsed="false">
      <c r="A2864" s="223" t="s">
        <v>842</v>
      </c>
      <c r="C2864" s="0"/>
      <c r="D2864" s="0"/>
      <c r="E2864" s="0"/>
    </row>
    <row r="2865" customFormat="false" ht="14.4" hidden="false" customHeight="false" outlineLevel="0" collapsed="false">
      <c r="A2865" s="223" t="s">
        <v>488</v>
      </c>
      <c r="C2865" s="0"/>
      <c r="D2865" s="0"/>
      <c r="E2865" s="0"/>
    </row>
    <row r="2866" customFormat="false" ht="14.4" hidden="false" customHeight="false" outlineLevel="0" collapsed="false">
      <c r="A2866" s="0"/>
      <c r="C2866" s="0"/>
      <c r="D2866" s="0"/>
      <c r="E2866" s="0"/>
    </row>
    <row r="2867" customFormat="false" ht="14.4" hidden="false" customHeight="false" outlineLevel="0" collapsed="false">
      <c r="A2867" s="223" t="s">
        <v>489</v>
      </c>
      <c r="B2867" s="0" t="s">
        <v>447</v>
      </c>
      <c r="C2867" s="0" t="s">
        <v>448</v>
      </c>
      <c r="D2867" s="221" t="s">
        <v>449</v>
      </c>
      <c r="E2867" s="221" t="s">
        <v>450</v>
      </c>
    </row>
    <row r="2868" customFormat="false" ht="28.8" hidden="false" customHeight="false" outlineLevel="0" collapsed="false">
      <c r="A2868" s="223" t="s">
        <v>490</v>
      </c>
      <c r="B2868" s="0" t="s">
        <v>459</v>
      </c>
      <c r="C2868" s="0" t="n">
        <v>2.028E-005</v>
      </c>
      <c r="D2868" s="221" t="n">
        <v>2849.5</v>
      </c>
      <c r="E2868" s="221" t="n">
        <f aca="false">TRUNC((C2868*D2868),2)</f>
        <v>0.05</v>
      </c>
    </row>
    <row r="2869" customFormat="false" ht="28.8" hidden="false" customHeight="false" outlineLevel="0" collapsed="false">
      <c r="A2869" s="223" t="s">
        <v>491</v>
      </c>
      <c r="B2869" s="0" t="s">
        <v>459</v>
      </c>
      <c r="C2869" s="0" t="n">
        <v>3.954E-005</v>
      </c>
      <c r="D2869" s="221" t="n">
        <v>580</v>
      </c>
      <c r="E2869" s="221" t="n">
        <f aca="false">TRUNC((C2869*D2869),2)</f>
        <v>0.02</v>
      </c>
    </row>
    <row r="2870" customFormat="false" ht="14.4" hidden="false" customHeight="false" outlineLevel="0" collapsed="false">
      <c r="A2870" s="223" t="s">
        <v>453</v>
      </c>
      <c r="B2870" s="0" t="s">
        <v>398</v>
      </c>
      <c r="C2870" s="0" t="s">
        <v>398</v>
      </c>
      <c r="D2870" s="221" t="s">
        <v>398</v>
      </c>
      <c r="E2870" s="221" t="n">
        <f aca="false">SUM(E2868:E2869)</f>
        <v>0.07</v>
      </c>
    </row>
    <row r="2871" customFormat="false" ht="14.4" hidden="false" customHeight="false" outlineLevel="0" collapsed="false">
      <c r="A2871" s="0"/>
      <c r="C2871" s="0"/>
      <c r="D2871" s="0"/>
      <c r="E2871" s="0"/>
    </row>
    <row r="2872" customFormat="false" ht="14.4" hidden="false" customHeight="false" outlineLevel="0" collapsed="false">
      <c r="A2872" s="223" t="s">
        <v>446</v>
      </c>
      <c r="B2872" s="0" t="s">
        <v>447</v>
      </c>
      <c r="C2872" s="0" t="s">
        <v>448</v>
      </c>
      <c r="D2872" s="221" t="s">
        <v>449</v>
      </c>
      <c r="E2872" s="221" t="s">
        <v>450</v>
      </c>
    </row>
    <row r="2873" customFormat="false" ht="14.4" hidden="false" customHeight="false" outlineLevel="0" collapsed="false">
      <c r="A2873" s="223" t="s">
        <v>531</v>
      </c>
      <c r="B2873" s="0" t="s">
        <v>493</v>
      </c>
      <c r="C2873" s="0" t="n">
        <v>0.3956519</v>
      </c>
      <c r="D2873" s="221" t="n">
        <v>13.3</v>
      </c>
      <c r="E2873" s="221" t="n">
        <f aca="false">TRUNC((C2873*D2873),2)</f>
        <v>5.26</v>
      </c>
    </row>
    <row r="2874" customFormat="false" ht="14.4" hidden="false" customHeight="false" outlineLevel="0" collapsed="false">
      <c r="A2874" s="223" t="s">
        <v>494</v>
      </c>
      <c r="B2874" s="0" t="s">
        <v>493</v>
      </c>
      <c r="C2874" s="0" t="n">
        <v>0.1983345</v>
      </c>
      <c r="D2874" s="221" t="n">
        <v>8.14</v>
      </c>
      <c r="E2874" s="221" t="n">
        <f aca="false">TRUNC((C2874*D2874),2)</f>
        <v>1.61</v>
      </c>
    </row>
    <row r="2875" customFormat="false" ht="14.4" hidden="false" customHeight="false" outlineLevel="0" collapsed="false">
      <c r="A2875" s="223" t="s">
        <v>495</v>
      </c>
      <c r="B2875" s="0" t="s">
        <v>493</v>
      </c>
      <c r="C2875" s="0" t="n">
        <v>0.22084884</v>
      </c>
      <c r="D2875" s="221" t="n">
        <v>17.8</v>
      </c>
      <c r="E2875" s="221" t="n">
        <f aca="false">TRUNC((C2875*D2875),2)</f>
        <v>3.93</v>
      </c>
    </row>
    <row r="2876" customFormat="false" ht="14.4" hidden="false" customHeight="false" outlineLevel="0" collapsed="false">
      <c r="A2876" s="223" t="s">
        <v>453</v>
      </c>
      <c r="B2876" s="0" t="s">
        <v>398</v>
      </c>
      <c r="C2876" s="0" t="s">
        <v>398</v>
      </c>
      <c r="D2876" s="221" t="s">
        <v>398</v>
      </c>
      <c r="E2876" s="221" t="n">
        <f aca="false">SUM(E2873:E2875)</f>
        <v>10.8</v>
      </c>
    </row>
    <row r="2877" customFormat="false" ht="14.4" hidden="false" customHeight="false" outlineLevel="0" collapsed="false">
      <c r="A2877" s="0"/>
      <c r="C2877" s="0"/>
      <c r="D2877" s="0"/>
      <c r="E2877" s="0"/>
    </row>
    <row r="2878" customFormat="false" ht="14.4" hidden="false" customHeight="false" outlineLevel="0" collapsed="false">
      <c r="A2878" s="223" t="s">
        <v>454</v>
      </c>
      <c r="B2878" s="0" t="s">
        <v>447</v>
      </c>
      <c r="C2878" s="0" t="s">
        <v>448</v>
      </c>
      <c r="D2878" s="221" t="s">
        <v>449</v>
      </c>
      <c r="E2878" s="221" t="s">
        <v>450</v>
      </c>
    </row>
    <row r="2879" customFormat="false" ht="14.4" hidden="false" customHeight="false" outlineLevel="0" collapsed="false">
      <c r="A2879" s="223" t="s">
        <v>496</v>
      </c>
      <c r="B2879" s="0" t="s">
        <v>497</v>
      </c>
      <c r="C2879" s="0" t="n">
        <v>0.062064</v>
      </c>
      <c r="D2879" s="221" t="n">
        <v>60</v>
      </c>
      <c r="E2879" s="221" t="n">
        <f aca="false">TRUNC((C2879*D2879),2)</f>
        <v>3.72</v>
      </c>
    </row>
    <row r="2880" customFormat="false" ht="14.4" hidden="false" customHeight="false" outlineLevel="0" collapsed="false">
      <c r="A2880" s="223" t="s">
        <v>498</v>
      </c>
      <c r="B2880" s="0" t="s">
        <v>459</v>
      </c>
      <c r="C2880" s="0" t="n">
        <v>0.00468204</v>
      </c>
      <c r="D2880" s="221" t="n">
        <v>9.79</v>
      </c>
      <c r="E2880" s="221" t="n">
        <f aca="false">TRUNC((C2880*D2880),2)</f>
        <v>0.04</v>
      </c>
    </row>
    <row r="2881" customFormat="false" ht="14.4" hidden="false" customHeight="false" outlineLevel="0" collapsed="false">
      <c r="A2881" s="223" t="s">
        <v>455</v>
      </c>
      <c r="B2881" s="0" t="s">
        <v>456</v>
      </c>
      <c r="C2881" s="0" t="n">
        <v>0.00128622</v>
      </c>
      <c r="D2881" s="221" t="n">
        <v>47.76</v>
      </c>
      <c r="E2881" s="221" t="n">
        <f aca="false">TRUNC((C2881*D2881),2)</f>
        <v>0.06</v>
      </c>
    </row>
    <row r="2882" customFormat="false" ht="14.4" hidden="false" customHeight="false" outlineLevel="0" collapsed="false">
      <c r="A2882" s="223" t="s">
        <v>499</v>
      </c>
      <c r="B2882" s="0" t="s">
        <v>459</v>
      </c>
      <c r="C2882" s="0" t="n">
        <v>0.00038813</v>
      </c>
      <c r="D2882" s="221" t="n">
        <v>109.4</v>
      </c>
      <c r="E2882" s="221" t="n">
        <f aca="false">TRUNC((C2882*D2882),2)</f>
        <v>0.04</v>
      </c>
    </row>
    <row r="2883" customFormat="false" ht="14.4" hidden="false" customHeight="false" outlineLevel="0" collapsed="false">
      <c r="A2883" s="223" t="s">
        <v>500</v>
      </c>
      <c r="B2883" s="0" t="s">
        <v>501</v>
      </c>
      <c r="C2883" s="0" t="n">
        <v>24.28800286</v>
      </c>
      <c r="D2883" s="221" t="n">
        <v>0.35</v>
      </c>
      <c r="E2883" s="221" t="n">
        <f aca="false">TRUNC((C2883*D2883),2)</f>
        <v>8.5</v>
      </c>
    </row>
    <row r="2884" customFormat="false" ht="14.4" hidden="false" customHeight="false" outlineLevel="0" collapsed="false">
      <c r="A2884" s="223" t="s">
        <v>502</v>
      </c>
      <c r="B2884" s="0" t="s">
        <v>459</v>
      </c>
      <c r="C2884" s="0" t="n">
        <v>0.00529635</v>
      </c>
      <c r="D2884" s="221" t="n">
        <v>6.04</v>
      </c>
      <c r="E2884" s="221" t="n">
        <f aca="false">TRUNC((C2884*D2884),2)</f>
        <v>0.03</v>
      </c>
    </row>
    <row r="2885" customFormat="false" ht="14.4" hidden="false" customHeight="false" outlineLevel="0" collapsed="false">
      <c r="A2885" s="223" t="s">
        <v>843</v>
      </c>
      <c r="B2885" s="0" t="s">
        <v>504</v>
      </c>
      <c r="C2885" s="0" t="n">
        <v>1.67</v>
      </c>
      <c r="D2885" s="221" t="n">
        <v>0.87</v>
      </c>
      <c r="E2885" s="221" t="n">
        <f aca="false">TRUNC((C2885*D2885),2)</f>
        <v>1.45</v>
      </c>
    </row>
    <row r="2886" customFormat="false" ht="14.4" hidden="false" customHeight="false" outlineLevel="0" collapsed="false">
      <c r="A2886" s="223" t="s">
        <v>457</v>
      </c>
      <c r="B2886" s="0" t="s">
        <v>456</v>
      </c>
      <c r="C2886" s="0" t="n">
        <v>0.01103409</v>
      </c>
      <c r="D2886" s="221" t="n">
        <v>8.95</v>
      </c>
      <c r="E2886" s="221" t="n">
        <f aca="false">TRUNC((C2886*D2886),2)</f>
        <v>0.09</v>
      </c>
    </row>
    <row r="2887" customFormat="false" ht="14.4" hidden="false" customHeight="false" outlineLevel="0" collapsed="false">
      <c r="A2887" s="223" t="s">
        <v>510</v>
      </c>
      <c r="B2887" s="0" t="s">
        <v>511</v>
      </c>
      <c r="C2887" s="0" t="n">
        <v>0.00088271</v>
      </c>
      <c r="D2887" s="221" t="n">
        <v>14.25</v>
      </c>
      <c r="E2887" s="221" t="n">
        <f aca="false">TRUNC((C2887*D2887),2)</f>
        <v>0.01</v>
      </c>
    </row>
    <row r="2888" customFormat="false" ht="14.4" hidden="false" customHeight="false" outlineLevel="0" collapsed="false">
      <c r="A2888" s="223" t="s">
        <v>512</v>
      </c>
      <c r="B2888" s="0" t="s">
        <v>493</v>
      </c>
      <c r="C2888" s="0" t="n">
        <v>0.803379</v>
      </c>
      <c r="D2888" s="221" t="n">
        <v>1.87</v>
      </c>
      <c r="E2888" s="221" t="n">
        <f aca="false">TRUNC((C2888*D2888),2)</f>
        <v>1.5</v>
      </c>
    </row>
    <row r="2889" customFormat="false" ht="14.4" hidden="false" customHeight="false" outlineLevel="0" collapsed="false">
      <c r="A2889" s="223" t="s">
        <v>513</v>
      </c>
      <c r="B2889" s="0" t="s">
        <v>493</v>
      </c>
      <c r="C2889" s="0" t="n">
        <v>0.803379</v>
      </c>
      <c r="D2889" s="221" t="n">
        <v>0.71</v>
      </c>
      <c r="E2889" s="221" t="n">
        <f aca="false">TRUNC((C2889*D2889),2)</f>
        <v>0.57</v>
      </c>
    </row>
    <row r="2890" customFormat="false" ht="14.4" hidden="false" customHeight="false" outlineLevel="0" collapsed="false">
      <c r="A2890" s="223" t="s">
        <v>514</v>
      </c>
      <c r="B2890" s="0" t="s">
        <v>493</v>
      </c>
      <c r="C2890" s="0" t="n">
        <v>0.803379</v>
      </c>
      <c r="D2890" s="221" t="n">
        <v>0.34</v>
      </c>
      <c r="E2890" s="221" t="n">
        <f aca="false">TRUNC((C2890*D2890),2)</f>
        <v>0.27</v>
      </c>
    </row>
    <row r="2891" customFormat="false" ht="14.4" hidden="false" customHeight="false" outlineLevel="0" collapsed="false">
      <c r="A2891" s="223" t="s">
        <v>515</v>
      </c>
      <c r="B2891" s="0" t="s">
        <v>493</v>
      </c>
      <c r="C2891" s="0" t="n">
        <v>0.803379</v>
      </c>
      <c r="D2891" s="221" t="n">
        <v>0.05</v>
      </c>
      <c r="E2891" s="221" t="n">
        <f aca="false">TRUNC((C2891*D2891),2)</f>
        <v>0.04</v>
      </c>
    </row>
    <row r="2892" customFormat="false" ht="14.4" hidden="false" customHeight="false" outlineLevel="0" collapsed="false">
      <c r="A2892" s="223" t="s">
        <v>458</v>
      </c>
      <c r="B2892" s="0" t="s">
        <v>459</v>
      </c>
      <c r="C2892" s="0" t="n">
        <v>0.00212598</v>
      </c>
      <c r="D2892" s="221" t="n">
        <v>29.55</v>
      </c>
      <c r="E2892" s="221" t="n">
        <f aca="false">TRUNC((C2892*D2892),2)</f>
        <v>0.06</v>
      </c>
    </row>
    <row r="2893" customFormat="false" ht="14.4" hidden="false" customHeight="false" outlineLevel="0" collapsed="false">
      <c r="A2893" s="223" t="s">
        <v>460</v>
      </c>
      <c r="B2893" s="0" t="s">
        <v>459</v>
      </c>
      <c r="C2893" s="0" t="n">
        <v>0.00099644</v>
      </c>
      <c r="D2893" s="221" t="n">
        <v>169.15</v>
      </c>
      <c r="E2893" s="221" t="n">
        <f aca="false">TRUNC((C2893*D2893),2)</f>
        <v>0.16</v>
      </c>
    </row>
    <row r="2894" customFormat="false" ht="14.4" hidden="false" customHeight="false" outlineLevel="0" collapsed="false">
      <c r="A2894" s="223" t="s">
        <v>461</v>
      </c>
      <c r="B2894" s="0" t="s">
        <v>459</v>
      </c>
      <c r="C2894" s="0" t="n">
        <v>0.08956647</v>
      </c>
      <c r="D2894" s="221" t="n">
        <v>1.11</v>
      </c>
      <c r="E2894" s="221" t="n">
        <f aca="false">TRUNC((C2894*D2894),2)</f>
        <v>0.09</v>
      </c>
    </row>
    <row r="2895" customFormat="false" ht="28.8" hidden="false" customHeight="false" outlineLevel="0" collapsed="false">
      <c r="A2895" s="223" t="s">
        <v>462</v>
      </c>
      <c r="B2895" s="0" t="s">
        <v>459</v>
      </c>
      <c r="C2895" s="0" t="n">
        <v>0.00086364</v>
      </c>
      <c r="D2895" s="221" t="n">
        <v>133.08</v>
      </c>
      <c r="E2895" s="221" t="n">
        <f aca="false">TRUNC((C2895*D2895),2)</f>
        <v>0.11</v>
      </c>
    </row>
    <row r="2896" customFormat="false" ht="28.8" hidden="false" customHeight="false" outlineLevel="0" collapsed="false">
      <c r="A2896" s="223" t="s">
        <v>463</v>
      </c>
      <c r="B2896" s="0" t="s">
        <v>459</v>
      </c>
      <c r="C2896" s="0" t="n">
        <v>0.00057843</v>
      </c>
      <c r="D2896" s="221" t="n">
        <v>116.91</v>
      </c>
      <c r="E2896" s="221" t="n">
        <f aca="false">TRUNC((C2896*D2896),2)</f>
        <v>0.06</v>
      </c>
    </row>
    <row r="2897" customFormat="false" ht="28.8" hidden="false" customHeight="false" outlineLevel="0" collapsed="false">
      <c r="A2897" s="223" t="s">
        <v>516</v>
      </c>
      <c r="B2897" s="0" t="s">
        <v>459</v>
      </c>
      <c r="C2897" s="0" t="n">
        <v>2.575E-005</v>
      </c>
      <c r="D2897" s="221" t="n">
        <v>597.97</v>
      </c>
      <c r="E2897" s="221" t="n">
        <f aca="false">TRUNC((C2897*D2897),2)</f>
        <v>0.01</v>
      </c>
    </row>
    <row r="2898" customFormat="false" ht="14.4" hidden="false" customHeight="false" outlineLevel="0" collapsed="false">
      <c r="A2898" s="223" t="s">
        <v>517</v>
      </c>
      <c r="B2898" s="0" t="s">
        <v>459</v>
      </c>
      <c r="C2898" s="0" t="n">
        <v>0.00015815</v>
      </c>
      <c r="D2898" s="221" t="n">
        <v>135.18</v>
      </c>
      <c r="E2898" s="221" t="n">
        <f aca="false">TRUNC((C2898*D2898),2)</f>
        <v>0.02</v>
      </c>
    </row>
    <row r="2899" customFormat="false" ht="14.4" hidden="false" customHeight="false" outlineLevel="0" collapsed="false">
      <c r="A2899" s="223" t="s">
        <v>518</v>
      </c>
      <c r="B2899" s="0" t="s">
        <v>459</v>
      </c>
      <c r="C2899" s="0" t="n">
        <v>0.00012013</v>
      </c>
      <c r="D2899" s="221" t="n">
        <v>203.68</v>
      </c>
      <c r="E2899" s="221" t="n">
        <f aca="false">TRUNC((C2899*D2899),2)</f>
        <v>0.02</v>
      </c>
    </row>
    <row r="2900" customFormat="false" ht="14.4" hidden="false" customHeight="false" outlineLevel="0" collapsed="false">
      <c r="A2900" s="223" t="s">
        <v>519</v>
      </c>
      <c r="B2900" s="0" t="s">
        <v>459</v>
      </c>
      <c r="C2900" s="0" t="n">
        <v>2.575E-005</v>
      </c>
      <c r="D2900" s="221" t="n">
        <v>576.84</v>
      </c>
      <c r="E2900" s="221" t="n">
        <f aca="false">TRUNC((C2900*D2900),2)</f>
        <v>0.01</v>
      </c>
    </row>
    <row r="2901" customFormat="false" ht="14.4" hidden="false" customHeight="false" outlineLevel="0" collapsed="false">
      <c r="A2901" s="223" t="s">
        <v>520</v>
      </c>
      <c r="B2901" s="0" t="s">
        <v>459</v>
      </c>
      <c r="C2901" s="0" t="n">
        <v>3.165E-005</v>
      </c>
      <c r="D2901" s="221" t="n">
        <v>281.79</v>
      </c>
      <c r="E2901" s="221" t="n">
        <f aca="false">TRUNC((C2901*D2901),2)</f>
        <v>0</v>
      </c>
    </row>
    <row r="2902" customFormat="false" ht="14.4" hidden="false" customHeight="false" outlineLevel="0" collapsed="false">
      <c r="A2902" s="223" t="s">
        <v>521</v>
      </c>
      <c r="B2902" s="0" t="s">
        <v>459</v>
      </c>
      <c r="C2902" s="0" t="n">
        <v>0.00159432</v>
      </c>
      <c r="D2902" s="221" t="n">
        <v>7.88</v>
      </c>
      <c r="E2902" s="221" t="n">
        <f aca="false">TRUNC((C2902*D2902),2)</f>
        <v>0.01</v>
      </c>
    </row>
    <row r="2903" customFormat="false" ht="14.4" hidden="false" customHeight="false" outlineLevel="0" collapsed="false">
      <c r="A2903" s="223" t="s">
        <v>522</v>
      </c>
      <c r="B2903" s="0" t="s">
        <v>459</v>
      </c>
      <c r="C2903" s="0" t="n">
        <v>0.00088271</v>
      </c>
      <c r="D2903" s="221" t="n">
        <v>10.71</v>
      </c>
      <c r="E2903" s="221" t="n">
        <f aca="false">TRUNC((C2903*D2903),2)</f>
        <v>0</v>
      </c>
    </row>
    <row r="2904" customFormat="false" ht="14.4" hidden="false" customHeight="false" outlineLevel="0" collapsed="false">
      <c r="A2904" s="223" t="s">
        <v>523</v>
      </c>
      <c r="B2904" s="0" t="s">
        <v>459</v>
      </c>
      <c r="C2904" s="0" t="n">
        <v>0.00088271</v>
      </c>
      <c r="D2904" s="221" t="n">
        <v>23.75</v>
      </c>
      <c r="E2904" s="221" t="n">
        <f aca="false">TRUNC((C2904*D2904),2)</f>
        <v>0.02</v>
      </c>
    </row>
    <row r="2905" customFormat="false" ht="14.4" hidden="false" customHeight="false" outlineLevel="0" collapsed="false">
      <c r="A2905" s="223" t="s">
        <v>524</v>
      </c>
      <c r="B2905" s="0" t="s">
        <v>525</v>
      </c>
      <c r="C2905" s="0" t="n">
        <v>0.06411125</v>
      </c>
      <c r="D2905" s="221" t="n">
        <v>0.67</v>
      </c>
      <c r="E2905" s="221" t="n">
        <f aca="false">TRUNC((C2905*D2905),2)</f>
        <v>0.04</v>
      </c>
    </row>
    <row r="2906" customFormat="false" ht="14.4" hidden="false" customHeight="false" outlineLevel="0" collapsed="false">
      <c r="A2906" s="223" t="s">
        <v>453</v>
      </c>
      <c r="B2906" s="0" t="s">
        <v>398</v>
      </c>
      <c r="C2906" s="0" t="s">
        <v>398</v>
      </c>
      <c r="D2906" s="221" t="s">
        <v>398</v>
      </c>
      <c r="E2906" s="221" t="n">
        <f aca="false">SUM(E2879:E2905)</f>
        <v>16.93</v>
      </c>
    </row>
    <row r="2907" customFormat="false" ht="14.4" hidden="false" customHeight="false" outlineLevel="0" collapsed="false">
      <c r="A2907" s="0"/>
      <c r="C2907" s="0"/>
      <c r="D2907" s="0"/>
      <c r="E2907" s="0"/>
    </row>
    <row r="2908" customFormat="false" ht="14.4" hidden="false" customHeight="false" outlineLevel="0" collapsed="false">
      <c r="A2908" s="223" t="s">
        <v>466</v>
      </c>
      <c r="B2908" s="0" t="s">
        <v>398</v>
      </c>
      <c r="C2908" s="0" t="s">
        <v>398</v>
      </c>
      <c r="D2908" s="221" t="s">
        <v>398</v>
      </c>
      <c r="E2908" s="221" t="n">
        <f aca="false">E2870+E2876+E2906</f>
        <v>27.8</v>
      </c>
    </row>
    <row r="2909" customFormat="false" ht="14.4" hidden="false" customHeight="false" outlineLevel="0" collapsed="false">
      <c r="A2909" s="0"/>
      <c r="C2909" s="0"/>
      <c r="D2909" s="0"/>
      <c r="E2909" s="0"/>
    </row>
    <row r="2910" customFormat="false" ht="14.4" hidden="false" customHeight="false" outlineLevel="0" collapsed="false">
      <c r="A2910" s="0"/>
      <c r="C2910" s="0"/>
      <c r="D2910" s="0"/>
      <c r="E2910" s="0"/>
    </row>
    <row r="2911" customFormat="false" ht="14.4" hidden="false" customHeight="false" outlineLevel="0" collapsed="false">
      <c r="A2911" s="0"/>
      <c r="C2911" s="0"/>
      <c r="D2911" s="0"/>
      <c r="E2911" s="0"/>
    </row>
    <row r="2912" customFormat="false" ht="14.4" hidden="false" customHeight="false" outlineLevel="0" collapsed="false">
      <c r="A2912" s="223" t="s">
        <v>474</v>
      </c>
      <c r="B2912" s="224" t="s">
        <v>844</v>
      </c>
      <c r="C2912" s="0" t="s">
        <v>845</v>
      </c>
      <c r="D2912" s="0"/>
      <c r="E2912" s="0"/>
    </row>
    <row r="2913" customFormat="false" ht="43.2" hidden="false" customHeight="false" outlineLevel="0" collapsed="false">
      <c r="A2913" s="223" t="s">
        <v>846</v>
      </c>
      <c r="C2913" s="0"/>
      <c r="D2913" s="0"/>
      <c r="E2913" s="0"/>
    </row>
    <row r="2914" customFormat="false" ht="14.4" hidden="false" customHeight="false" outlineLevel="0" collapsed="false">
      <c r="A2914" s="223" t="s">
        <v>488</v>
      </c>
      <c r="C2914" s="0"/>
      <c r="D2914" s="0"/>
      <c r="E2914" s="0"/>
    </row>
    <row r="2915" customFormat="false" ht="14.4" hidden="false" customHeight="false" outlineLevel="0" collapsed="false">
      <c r="A2915" s="0"/>
      <c r="C2915" s="0"/>
      <c r="D2915" s="0"/>
      <c r="E2915" s="0"/>
    </row>
    <row r="2916" customFormat="false" ht="14.4" hidden="false" customHeight="false" outlineLevel="0" collapsed="false">
      <c r="A2916" s="223" t="s">
        <v>489</v>
      </c>
      <c r="B2916" s="0" t="s">
        <v>447</v>
      </c>
      <c r="C2916" s="0" t="s">
        <v>448</v>
      </c>
      <c r="D2916" s="221" t="s">
        <v>449</v>
      </c>
      <c r="E2916" s="221" t="s">
        <v>450</v>
      </c>
    </row>
    <row r="2917" customFormat="false" ht="28.8" hidden="false" customHeight="false" outlineLevel="0" collapsed="false">
      <c r="A2917" s="223" t="s">
        <v>491</v>
      </c>
      <c r="B2917" s="0" t="s">
        <v>459</v>
      </c>
      <c r="C2917" s="0" t="n">
        <v>7.109E-005</v>
      </c>
      <c r="D2917" s="221" t="n">
        <v>580</v>
      </c>
      <c r="E2917" s="221" t="n">
        <f aca="false">TRUNC((C2917*D2917),2)</f>
        <v>0.04</v>
      </c>
    </row>
    <row r="2918" customFormat="false" ht="14.4" hidden="false" customHeight="false" outlineLevel="0" collapsed="false">
      <c r="A2918" s="223" t="s">
        <v>453</v>
      </c>
      <c r="B2918" s="0" t="s">
        <v>398</v>
      </c>
      <c r="C2918" s="0" t="s">
        <v>398</v>
      </c>
      <c r="D2918" s="221" t="s">
        <v>398</v>
      </c>
      <c r="E2918" s="221" t="n">
        <f aca="false">SUM(E2917:E2917)</f>
        <v>0.04</v>
      </c>
    </row>
    <row r="2919" customFormat="false" ht="14.4" hidden="false" customHeight="false" outlineLevel="0" collapsed="false">
      <c r="A2919" s="0"/>
      <c r="C2919" s="0"/>
      <c r="D2919" s="0"/>
      <c r="E2919" s="0"/>
    </row>
    <row r="2920" customFormat="false" ht="14.4" hidden="false" customHeight="false" outlineLevel="0" collapsed="false">
      <c r="A2920" s="223" t="s">
        <v>446</v>
      </c>
      <c r="B2920" s="0" t="s">
        <v>447</v>
      </c>
      <c r="C2920" s="0" t="s">
        <v>448</v>
      </c>
      <c r="D2920" s="221" t="s">
        <v>449</v>
      </c>
      <c r="E2920" s="221" t="s">
        <v>450</v>
      </c>
    </row>
    <row r="2921" customFormat="false" ht="14.4" hidden="false" customHeight="false" outlineLevel="0" collapsed="false">
      <c r="A2921" s="223" t="s">
        <v>531</v>
      </c>
      <c r="B2921" s="0" t="s">
        <v>493</v>
      </c>
      <c r="C2921" s="0" t="n">
        <v>0.61026</v>
      </c>
      <c r="D2921" s="221" t="n">
        <v>13.3</v>
      </c>
      <c r="E2921" s="221" t="n">
        <f aca="false">TRUNC((C2921*D2921),2)</f>
        <v>8.11</v>
      </c>
    </row>
    <row r="2922" customFormat="false" ht="14.4" hidden="false" customHeight="false" outlineLevel="0" collapsed="false">
      <c r="A2922" s="223" t="s">
        <v>494</v>
      </c>
      <c r="B2922" s="0" t="s">
        <v>493</v>
      </c>
      <c r="C2922" s="0" t="n">
        <v>0.457695</v>
      </c>
      <c r="D2922" s="221" t="n">
        <v>8.14</v>
      </c>
      <c r="E2922" s="221" t="n">
        <f aca="false">TRUNC((C2922*D2922),2)</f>
        <v>3.72</v>
      </c>
    </row>
    <row r="2923" customFormat="false" ht="14.4" hidden="false" customHeight="false" outlineLevel="0" collapsed="false">
      <c r="A2923" s="223" t="s">
        <v>453</v>
      </c>
      <c r="B2923" s="0" t="s">
        <v>398</v>
      </c>
      <c r="C2923" s="0" t="s">
        <v>398</v>
      </c>
      <c r="D2923" s="221" t="s">
        <v>398</v>
      </c>
      <c r="E2923" s="221" t="n">
        <f aca="false">SUM(E2921:E2922)</f>
        <v>11.83</v>
      </c>
    </row>
    <row r="2924" customFormat="false" ht="14.4" hidden="false" customHeight="false" outlineLevel="0" collapsed="false">
      <c r="A2924" s="0"/>
      <c r="C2924" s="0"/>
      <c r="D2924" s="0"/>
      <c r="E2924" s="0"/>
    </row>
    <row r="2925" customFormat="false" ht="14.4" hidden="false" customHeight="false" outlineLevel="0" collapsed="false">
      <c r="A2925" s="223" t="s">
        <v>454</v>
      </c>
      <c r="B2925" s="0" t="s">
        <v>447</v>
      </c>
      <c r="C2925" s="0" t="s">
        <v>448</v>
      </c>
      <c r="D2925" s="221" t="s">
        <v>449</v>
      </c>
      <c r="E2925" s="221" t="s">
        <v>450</v>
      </c>
    </row>
    <row r="2926" customFormat="false" ht="14.4" hidden="false" customHeight="false" outlineLevel="0" collapsed="false">
      <c r="A2926" s="223" t="s">
        <v>498</v>
      </c>
      <c r="B2926" s="0" t="s">
        <v>459</v>
      </c>
      <c r="C2926" s="0" t="n">
        <v>0.00841806</v>
      </c>
      <c r="D2926" s="221" t="n">
        <v>9.79</v>
      </c>
      <c r="E2926" s="221" t="n">
        <f aca="false">TRUNC((C2926*D2926),2)</f>
        <v>0.08</v>
      </c>
    </row>
    <row r="2927" customFormat="false" ht="14.4" hidden="false" customHeight="false" outlineLevel="0" collapsed="false">
      <c r="A2927" s="223" t="s">
        <v>455</v>
      </c>
      <c r="B2927" s="0" t="s">
        <v>456</v>
      </c>
      <c r="C2927" s="0" t="n">
        <v>0.00168105</v>
      </c>
      <c r="D2927" s="221" t="n">
        <v>47.76</v>
      </c>
      <c r="E2927" s="221" t="n">
        <f aca="false">TRUNC((C2927*D2927),2)</f>
        <v>0.08</v>
      </c>
    </row>
    <row r="2928" customFormat="false" ht="14.4" hidden="false" customHeight="false" outlineLevel="0" collapsed="false">
      <c r="A2928" s="223" t="s">
        <v>499</v>
      </c>
      <c r="B2928" s="0" t="s">
        <v>459</v>
      </c>
      <c r="C2928" s="0" t="n">
        <v>0.00069783</v>
      </c>
      <c r="D2928" s="221" t="n">
        <v>109.4</v>
      </c>
      <c r="E2928" s="221" t="n">
        <f aca="false">TRUNC((C2928*D2928),2)</f>
        <v>0.07</v>
      </c>
    </row>
    <row r="2929" customFormat="false" ht="14.4" hidden="false" customHeight="false" outlineLevel="0" collapsed="false">
      <c r="A2929" s="223" t="s">
        <v>502</v>
      </c>
      <c r="B2929" s="0" t="s">
        <v>459</v>
      </c>
      <c r="C2929" s="0" t="n">
        <v>0.00952256</v>
      </c>
      <c r="D2929" s="221" t="n">
        <v>6.04</v>
      </c>
      <c r="E2929" s="221" t="n">
        <f aca="false">TRUNC((C2929*D2929),2)</f>
        <v>0.05</v>
      </c>
    </row>
    <row r="2930" customFormat="false" ht="14.4" hidden="false" customHeight="false" outlineLevel="0" collapsed="false">
      <c r="A2930" s="223" t="s">
        <v>457</v>
      </c>
      <c r="B2930" s="0" t="s">
        <v>456</v>
      </c>
      <c r="C2930" s="0" t="n">
        <v>0.01442133</v>
      </c>
      <c r="D2930" s="221" t="n">
        <v>8.95</v>
      </c>
      <c r="E2930" s="221" t="n">
        <f aca="false">TRUNC((C2930*D2930),2)</f>
        <v>0.12</v>
      </c>
    </row>
    <row r="2931" customFormat="false" ht="14.4" hidden="false" customHeight="false" outlineLevel="0" collapsed="false">
      <c r="A2931" s="223" t="s">
        <v>510</v>
      </c>
      <c r="B2931" s="0" t="s">
        <v>511</v>
      </c>
      <c r="C2931" s="0" t="n">
        <v>0.00158708</v>
      </c>
      <c r="D2931" s="221" t="n">
        <v>14.25</v>
      </c>
      <c r="E2931" s="221" t="n">
        <f aca="false">TRUNC((C2931*D2931),2)</f>
        <v>0.02</v>
      </c>
    </row>
    <row r="2932" customFormat="false" ht="14.4" hidden="false" customHeight="false" outlineLevel="0" collapsed="false">
      <c r="A2932" s="223" t="s">
        <v>512</v>
      </c>
      <c r="B2932" s="0" t="s">
        <v>493</v>
      </c>
      <c r="C2932" s="0" t="n">
        <v>1.05</v>
      </c>
      <c r="D2932" s="221" t="n">
        <v>1.87</v>
      </c>
      <c r="E2932" s="221" t="n">
        <f aca="false">TRUNC((C2932*D2932),2)</f>
        <v>1.96</v>
      </c>
    </row>
    <row r="2933" customFormat="false" ht="14.4" hidden="false" customHeight="false" outlineLevel="0" collapsed="false">
      <c r="A2933" s="223" t="s">
        <v>513</v>
      </c>
      <c r="B2933" s="0" t="s">
        <v>493</v>
      </c>
      <c r="C2933" s="0" t="n">
        <v>1.05</v>
      </c>
      <c r="D2933" s="221" t="n">
        <v>0.71</v>
      </c>
      <c r="E2933" s="221" t="n">
        <f aca="false">TRUNC((C2933*D2933),2)</f>
        <v>0.74</v>
      </c>
    </row>
    <row r="2934" customFormat="false" ht="14.4" hidden="false" customHeight="false" outlineLevel="0" collapsed="false">
      <c r="A2934" s="223" t="s">
        <v>514</v>
      </c>
      <c r="B2934" s="0" t="s">
        <v>493</v>
      </c>
      <c r="C2934" s="0" t="n">
        <v>1.05</v>
      </c>
      <c r="D2934" s="221" t="n">
        <v>0.34</v>
      </c>
      <c r="E2934" s="221" t="n">
        <f aca="false">TRUNC((C2934*D2934),2)</f>
        <v>0.35</v>
      </c>
    </row>
    <row r="2935" customFormat="false" ht="14.4" hidden="false" customHeight="false" outlineLevel="0" collapsed="false">
      <c r="A2935" s="223" t="s">
        <v>515</v>
      </c>
      <c r="B2935" s="0" t="s">
        <v>493</v>
      </c>
      <c r="C2935" s="0" t="n">
        <v>1.05</v>
      </c>
      <c r="D2935" s="221" t="n">
        <v>0.05</v>
      </c>
      <c r="E2935" s="221" t="n">
        <f aca="false">TRUNC((C2935*D2935),2)</f>
        <v>0.05</v>
      </c>
    </row>
    <row r="2936" customFormat="false" ht="14.4" hidden="false" customHeight="false" outlineLevel="0" collapsed="false">
      <c r="A2936" s="223" t="s">
        <v>783</v>
      </c>
      <c r="B2936" s="0" t="s">
        <v>501</v>
      </c>
      <c r="C2936" s="0" t="n">
        <v>4.8</v>
      </c>
      <c r="D2936" s="221" t="n">
        <v>1.37</v>
      </c>
      <c r="E2936" s="221" t="n">
        <f aca="false">TRUNC((C2936*D2936),2)</f>
        <v>6.57</v>
      </c>
    </row>
    <row r="2937" customFormat="false" ht="14.4" hidden="false" customHeight="false" outlineLevel="0" collapsed="false">
      <c r="A2937" s="223" t="s">
        <v>458</v>
      </c>
      <c r="B2937" s="0" t="s">
        <v>459</v>
      </c>
      <c r="C2937" s="0" t="n">
        <v>0.00277862</v>
      </c>
      <c r="D2937" s="221" t="n">
        <v>29.55</v>
      </c>
      <c r="E2937" s="221" t="n">
        <f aca="false">TRUNC((C2937*D2937),2)</f>
        <v>0.08</v>
      </c>
    </row>
    <row r="2938" customFormat="false" ht="14.4" hidden="false" customHeight="false" outlineLevel="0" collapsed="false">
      <c r="A2938" s="223" t="s">
        <v>460</v>
      </c>
      <c r="B2938" s="0" t="s">
        <v>459</v>
      </c>
      <c r="C2938" s="0" t="n">
        <v>0.00130232</v>
      </c>
      <c r="D2938" s="221" t="n">
        <v>169.15</v>
      </c>
      <c r="E2938" s="221" t="n">
        <f aca="false">TRUNC((C2938*D2938),2)</f>
        <v>0.22</v>
      </c>
    </row>
    <row r="2939" customFormat="false" ht="14.4" hidden="false" customHeight="false" outlineLevel="0" collapsed="false">
      <c r="A2939" s="223" t="s">
        <v>461</v>
      </c>
      <c r="B2939" s="0" t="s">
        <v>459</v>
      </c>
      <c r="C2939" s="0" t="n">
        <v>0.11706156</v>
      </c>
      <c r="D2939" s="221" t="n">
        <v>1.11</v>
      </c>
      <c r="E2939" s="221" t="n">
        <f aca="false">TRUNC((C2939*D2939),2)</f>
        <v>0.12</v>
      </c>
    </row>
    <row r="2940" customFormat="false" ht="28.8" hidden="false" customHeight="false" outlineLevel="0" collapsed="false">
      <c r="A2940" s="223" t="s">
        <v>462</v>
      </c>
      <c r="B2940" s="0" t="s">
        <v>459</v>
      </c>
      <c r="C2940" s="0" t="n">
        <v>0.00112875</v>
      </c>
      <c r="D2940" s="221" t="n">
        <v>133.08</v>
      </c>
      <c r="E2940" s="221" t="n">
        <f aca="false">TRUNC((C2940*D2940),2)</f>
        <v>0.15</v>
      </c>
    </row>
    <row r="2941" customFormat="false" ht="28.8" hidden="false" customHeight="false" outlineLevel="0" collapsed="false">
      <c r="A2941" s="223" t="s">
        <v>463</v>
      </c>
      <c r="B2941" s="0" t="s">
        <v>459</v>
      </c>
      <c r="C2941" s="0" t="n">
        <v>0.000756</v>
      </c>
      <c r="D2941" s="221" t="n">
        <v>116.91</v>
      </c>
      <c r="E2941" s="221" t="n">
        <f aca="false">TRUNC((C2941*D2941),2)</f>
        <v>0.08</v>
      </c>
    </row>
    <row r="2942" customFormat="false" ht="28.8" hidden="false" customHeight="false" outlineLevel="0" collapsed="false">
      <c r="A2942" s="223" t="s">
        <v>516</v>
      </c>
      <c r="B2942" s="0" t="s">
        <v>459</v>
      </c>
      <c r="C2942" s="0" t="n">
        <v>4.631E-005</v>
      </c>
      <c r="D2942" s="221" t="n">
        <v>597.97</v>
      </c>
      <c r="E2942" s="221" t="n">
        <f aca="false">TRUNC((C2942*D2942),2)</f>
        <v>0.02</v>
      </c>
    </row>
    <row r="2943" customFormat="false" ht="14.4" hidden="false" customHeight="false" outlineLevel="0" collapsed="false">
      <c r="A2943" s="223" t="s">
        <v>517</v>
      </c>
      <c r="B2943" s="0" t="s">
        <v>459</v>
      </c>
      <c r="C2943" s="0" t="n">
        <v>0.00028434</v>
      </c>
      <c r="D2943" s="221" t="n">
        <v>135.18</v>
      </c>
      <c r="E2943" s="221" t="n">
        <f aca="false">TRUNC((C2943*D2943),2)</f>
        <v>0.03</v>
      </c>
    </row>
    <row r="2944" customFormat="false" ht="14.4" hidden="false" customHeight="false" outlineLevel="0" collapsed="false">
      <c r="A2944" s="223" t="s">
        <v>518</v>
      </c>
      <c r="B2944" s="0" t="s">
        <v>459</v>
      </c>
      <c r="C2944" s="0" t="n">
        <v>0.00021599</v>
      </c>
      <c r="D2944" s="221" t="n">
        <v>203.68</v>
      </c>
      <c r="E2944" s="221" t="n">
        <f aca="false">TRUNC((C2944*D2944),2)</f>
        <v>0.04</v>
      </c>
    </row>
    <row r="2945" customFormat="false" ht="14.4" hidden="false" customHeight="false" outlineLevel="0" collapsed="false">
      <c r="A2945" s="223" t="s">
        <v>519</v>
      </c>
      <c r="B2945" s="0" t="s">
        <v>459</v>
      </c>
      <c r="C2945" s="0" t="n">
        <v>4.631E-005</v>
      </c>
      <c r="D2945" s="221" t="n">
        <v>576.84</v>
      </c>
      <c r="E2945" s="221" t="n">
        <f aca="false">TRUNC((C2945*D2945),2)</f>
        <v>0.02</v>
      </c>
    </row>
    <row r="2946" customFormat="false" ht="14.4" hidden="false" customHeight="false" outlineLevel="0" collapsed="false">
      <c r="A2946" s="223" t="s">
        <v>520</v>
      </c>
      <c r="B2946" s="0" t="s">
        <v>459</v>
      </c>
      <c r="C2946" s="0" t="n">
        <v>5.691E-005</v>
      </c>
      <c r="D2946" s="221" t="n">
        <v>281.79</v>
      </c>
      <c r="E2946" s="221" t="n">
        <f aca="false">TRUNC((C2946*D2946),2)</f>
        <v>0.01</v>
      </c>
    </row>
    <row r="2947" customFormat="false" ht="14.4" hidden="false" customHeight="false" outlineLevel="0" collapsed="false">
      <c r="A2947" s="223" t="s">
        <v>521</v>
      </c>
      <c r="B2947" s="0" t="s">
        <v>459</v>
      </c>
      <c r="C2947" s="0" t="n">
        <v>0.0028665</v>
      </c>
      <c r="D2947" s="221" t="n">
        <v>7.88</v>
      </c>
      <c r="E2947" s="221" t="n">
        <f aca="false">TRUNC((C2947*D2947),2)</f>
        <v>0.02</v>
      </c>
    </row>
    <row r="2948" customFormat="false" ht="14.4" hidden="false" customHeight="false" outlineLevel="0" collapsed="false">
      <c r="A2948" s="223" t="s">
        <v>522</v>
      </c>
      <c r="B2948" s="0" t="s">
        <v>459</v>
      </c>
      <c r="C2948" s="0" t="n">
        <v>0.00158708</v>
      </c>
      <c r="D2948" s="221" t="n">
        <v>10.71</v>
      </c>
      <c r="E2948" s="221" t="n">
        <f aca="false">TRUNC((C2948*D2948),2)</f>
        <v>0.01</v>
      </c>
    </row>
    <row r="2949" customFormat="false" ht="14.4" hidden="false" customHeight="false" outlineLevel="0" collapsed="false">
      <c r="A2949" s="223" t="s">
        <v>523</v>
      </c>
      <c r="B2949" s="0" t="s">
        <v>459</v>
      </c>
      <c r="C2949" s="0" t="n">
        <v>0.00158708</v>
      </c>
      <c r="D2949" s="221" t="n">
        <v>23.75</v>
      </c>
      <c r="E2949" s="221" t="n">
        <f aca="false">TRUNC((C2949*D2949),2)</f>
        <v>0.03</v>
      </c>
    </row>
    <row r="2950" customFormat="false" ht="43.2" hidden="false" customHeight="false" outlineLevel="0" collapsed="false">
      <c r="A2950" s="223" t="s">
        <v>847</v>
      </c>
      <c r="B2950" s="0" t="s">
        <v>508</v>
      </c>
      <c r="C2950" s="0" t="n">
        <v>1</v>
      </c>
      <c r="D2950" s="221" t="n">
        <v>714.25</v>
      </c>
      <c r="E2950" s="221" t="n">
        <f aca="false">TRUNC((C2950*D2950),2)</f>
        <v>714.25</v>
      </c>
    </row>
    <row r="2951" customFormat="false" ht="14.4" hidden="false" customHeight="false" outlineLevel="0" collapsed="false">
      <c r="A2951" s="223" t="s">
        <v>453</v>
      </c>
      <c r="B2951" s="0" t="s">
        <v>398</v>
      </c>
      <c r="C2951" s="0" t="s">
        <v>398</v>
      </c>
      <c r="D2951" s="221" t="s">
        <v>398</v>
      </c>
      <c r="E2951" s="221" t="n">
        <f aca="false">SUM(E2926:E2950)</f>
        <v>725.17</v>
      </c>
    </row>
    <row r="2952" customFormat="false" ht="14.4" hidden="false" customHeight="false" outlineLevel="0" collapsed="false">
      <c r="A2952" s="0"/>
      <c r="C2952" s="0"/>
      <c r="D2952" s="0"/>
      <c r="E2952" s="0"/>
    </row>
    <row r="2953" customFormat="false" ht="14.4" hidden="false" customHeight="false" outlineLevel="0" collapsed="false">
      <c r="A2953" s="223" t="s">
        <v>466</v>
      </c>
      <c r="B2953" s="0" t="s">
        <v>398</v>
      </c>
      <c r="C2953" s="0" t="s">
        <v>398</v>
      </c>
      <c r="D2953" s="221" t="s">
        <v>398</v>
      </c>
      <c r="E2953" s="221" t="n">
        <f aca="false">E2918+E2923+E2951</f>
        <v>737.04</v>
      </c>
    </row>
    <row r="2954" customFormat="false" ht="14.4" hidden="false" customHeight="false" outlineLevel="0" collapsed="false">
      <c r="A2954" s="0"/>
      <c r="C2954" s="0"/>
      <c r="D2954" s="0"/>
      <c r="E2954" s="0"/>
    </row>
    <row r="2955" customFormat="false" ht="14.4" hidden="false" customHeight="false" outlineLevel="0" collapsed="false">
      <c r="A2955" s="0"/>
      <c r="C2955" s="0"/>
      <c r="D2955" s="0"/>
      <c r="E2955" s="0"/>
    </row>
    <row r="2956" customFormat="false" ht="14.4" hidden="false" customHeight="false" outlineLevel="0" collapsed="false">
      <c r="A2956" s="0"/>
      <c r="C2956" s="0"/>
      <c r="D2956" s="0"/>
      <c r="E2956" s="0"/>
    </row>
    <row r="2957" customFormat="false" ht="14.4" hidden="false" customHeight="false" outlineLevel="0" collapsed="false">
      <c r="A2957" s="223" t="s">
        <v>848</v>
      </c>
      <c r="B2957" s="224" t="s">
        <v>849</v>
      </c>
      <c r="C2957" s="0" t="s">
        <v>850</v>
      </c>
      <c r="D2957" s="0"/>
      <c r="E2957" s="0"/>
    </row>
    <row r="2958" customFormat="false" ht="28.8" hidden="false" customHeight="false" outlineLevel="0" collapsed="false">
      <c r="A2958" s="223" t="s">
        <v>851</v>
      </c>
      <c r="C2958" s="0"/>
      <c r="D2958" s="0"/>
      <c r="E2958" s="0"/>
    </row>
    <row r="2959" customFormat="false" ht="14.4" hidden="false" customHeight="false" outlineLevel="0" collapsed="false">
      <c r="A2959" s="223" t="s">
        <v>569</v>
      </c>
      <c r="C2959" s="0"/>
      <c r="D2959" s="0"/>
      <c r="E2959" s="0"/>
    </row>
    <row r="2960" customFormat="false" ht="14.4" hidden="false" customHeight="false" outlineLevel="0" collapsed="false">
      <c r="A2960" s="0"/>
      <c r="C2960" s="0"/>
      <c r="D2960" s="0"/>
      <c r="E2960" s="0"/>
    </row>
    <row r="2961" customFormat="false" ht="14.4" hidden="false" customHeight="false" outlineLevel="0" collapsed="false">
      <c r="A2961" s="223" t="s">
        <v>489</v>
      </c>
      <c r="B2961" s="0" t="s">
        <v>447</v>
      </c>
      <c r="C2961" s="0" t="s">
        <v>448</v>
      </c>
      <c r="D2961" s="221" t="s">
        <v>449</v>
      </c>
      <c r="E2961" s="221" t="s">
        <v>450</v>
      </c>
    </row>
    <row r="2962" customFormat="false" ht="28.8" hidden="false" customHeight="false" outlineLevel="0" collapsed="false">
      <c r="A2962" s="223" t="s">
        <v>491</v>
      </c>
      <c r="B2962" s="0" t="s">
        <v>459</v>
      </c>
      <c r="C2962" s="0" t="n">
        <v>8.124E-005</v>
      </c>
      <c r="D2962" s="221" t="n">
        <v>580</v>
      </c>
      <c r="E2962" s="221" t="n">
        <f aca="false">TRUNC((C2962*D2962),2)</f>
        <v>0.04</v>
      </c>
    </row>
    <row r="2963" customFormat="false" ht="14.4" hidden="false" customHeight="false" outlineLevel="0" collapsed="false">
      <c r="A2963" s="223" t="s">
        <v>453</v>
      </c>
      <c r="B2963" s="0" t="s">
        <v>398</v>
      </c>
      <c r="C2963" s="0" t="s">
        <v>398</v>
      </c>
      <c r="D2963" s="221" t="s">
        <v>398</v>
      </c>
      <c r="E2963" s="221" t="n">
        <f aca="false">SUM(E2962:E2962)</f>
        <v>0.04</v>
      </c>
    </row>
    <row r="2964" customFormat="false" ht="14.4" hidden="false" customHeight="false" outlineLevel="0" collapsed="false">
      <c r="A2964" s="0"/>
      <c r="C2964" s="0"/>
      <c r="D2964" s="0"/>
      <c r="E2964" s="0"/>
    </row>
    <row r="2965" customFormat="false" ht="14.4" hidden="false" customHeight="false" outlineLevel="0" collapsed="false">
      <c r="A2965" s="223" t="s">
        <v>446</v>
      </c>
      <c r="B2965" s="0" t="s">
        <v>447</v>
      </c>
      <c r="C2965" s="0" t="s">
        <v>448</v>
      </c>
      <c r="D2965" s="221" t="s">
        <v>449</v>
      </c>
      <c r="E2965" s="221" t="s">
        <v>450</v>
      </c>
    </row>
    <row r="2966" customFormat="false" ht="14.4" hidden="false" customHeight="false" outlineLevel="0" collapsed="false">
      <c r="A2966" s="223" t="s">
        <v>852</v>
      </c>
      <c r="B2966" s="0" t="s">
        <v>493</v>
      </c>
      <c r="C2966" s="0" t="n">
        <v>0.60714</v>
      </c>
      <c r="D2966" s="221" t="n">
        <v>13</v>
      </c>
      <c r="E2966" s="221" t="n">
        <f aca="false">TRUNC((C2966*D2966),2)</f>
        <v>7.89</v>
      </c>
    </row>
    <row r="2967" customFormat="false" ht="14.4" hidden="false" customHeight="false" outlineLevel="0" collapsed="false">
      <c r="A2967" s="223" t="s">
        <v>494</v>
      </c>
      <c r="B2967" s="0" t="s">
        <v>493</v>
      </c>
      <c r="C2967" s="0" t="n">
        <v>0.61026</v>
      </c>
      <c r="D2967" s="221" t="n">
        <v>8.14</v>
      </c>
      <c r="E2967" s="221" t="n">
        <f aca="false">TRUNC((C2967*D2967),2)</f>
        <v>4.96</v>
      </c>
    </row>
    <row r="2968" customFormat="false" ht="14.4" hidden="false" customHeight="false" outlineLevel="0" collapsed="false">
      <c r="A2968" s="223" t="s">
        <v>453</v>
      </c>
      <c r="B2968" s="0" t="s">
        <v>398</v>
      </c>
      <c r="C2968" s="0" t="s">
        <v>398</v>
      </c>
      <c r="D2968" s="221" t="s">
        <v>398</v>
      </c>
      <c r="E2968" s="221" t="n">
        <f aca="false">SUM(E2966:E2967)</f>
        <v>12.85</v>
      </c>
    </row>
    <row r="2969" customFormat="false" ht="14.4" hidden="false" customHeight="false" outlineLevel="0" collapsed="false">
      <c r="A2969" s="0"/>
      <c r="C2969" s="0"/>
      <c r="D2969" s="0"/>
      <c r="E2969" s="0"/>
    </row>
    <row r="2970" customFormat="false" ht="14.4" hidden="false" customHeight="false" outlineLevel="0" collapsed="false">
      <c r="A2970" s="223" t="s">
        <v>454</v>
      </c>
      <c r="B2970" s="0" t="s">
        <v>447</v>
      </c>
      <c r="C2970" s="0" t="s">
        <v>448</v>
      </c>
      <c r="D2970" s="221" t="s">
        <v>449</v>
      </c>
      <c r="E2970" s="221" t="s">
        <v>450</v>
      </c>
    </row>
    <row r="2971" customFormat="false" ht="14.4" hidden="false" customHeight="false" outlineLevel="0" collapsed="false">
      <c r="A2971" s="223" t="s">
        <v>498</v>
      </c>
      <c r="B2971" s="0" t="s">
        <v>459</v>
      </c>
      <c r="C2971" s="0" t="n">
        <v>0.00962064</v>
      </c>
      <c r="D2971" s="221" t="n">
        <v>9.79</v>
      </c>
      <c r="E2971" s="221" t="n">
        <f aca="false">TRUNC((C2971*D2971),2)</f>
        <v>0.09</v>
      </c>
    </row>
    <row r="2972" customFormat="false" ht="14.4" hidden="false" customHeight="false" outlineLevel="0" collapsed="false">
      <c r="A2972" s="223" t="s">
        <v>455</v>
      </c>
      <c r="B2972" s="0" t="s">
        <v>456</v>
      </c>
      <c r="C2972" s="0" t="n">
        <v>0.0019212</v>
      </c>
      <c r="D2972" s="221" t="n">
        <v>47.76</v>
      </c>
      <c r="E2972" s="221" t="n">
        <f aca="false">TRUNC((C2972*D2972),2)</f>
        <v>0.09</v>
      </c>
    </row>
    <row r="2973" customFormat="false" ht="14.4" hidden="false" customHeight="false" outlineLevel="0" collapsed="false">
      <c r="A2973" s="223" t="s">
        <v>499</v>
      </c>
      <c r="B2973" s="0" t="s">
        <v>459</v>
      </c>
      <c r="C2973" s="0" t="n">
        <v>0.00079752</v>
      </c>
      <c r="D2973" s="221" t="n">
        <v>109.4</v>
      </c>
      <c r="E2973" s="221" t="n">
        <f aca="false">TRUNC((C2973*D2973),2)</f>
        <v>0.08</v>
      </c>
    </row>
    <row r="2974" customFormat="false" ht="14.4" hidden="false" customHeight="false" outlineLevel="0" collapsed="false">
      <c r="A2974" s="223" t="s">
        <v>502</v>
      </c>
      <c r="B2974" s="0" t="s">
        <v>459</v>
      </c>
      <c r="C2974" s="0" t="n">
        <v>0.01088292</v>
      </c>
      <c r="D2974" s="221" t="n">
        <v>6.04</v>
      </c>
      <c r="E2974" s="221" t="n">
        <f aca="false">TRUNC((C2974*D2974),2)</f>
        <v>0.06</v>
      </c>
    </row>
    <row r="2975" customFormat="false" ht="28.8" hidden="false" customHeight="false" outlineLevel="0" collapsed="false">
      <c r="A2975" s="223" t="s">
        <v>853</v>
      </c>
      <c r="B2975" s="0" t="s">
        <v>508</v>
      </c>
      <c r="C2975" s="0" t="n">
        <v>0.22</v>
      </c>
      <c r="D2975" s="221" t="n">
        <v>145.28</v>
      </c>
      <c r="E2975" s="221" t="n">
        <f aca="false">TRUNC((C2975*D2975),2)</f>
        <v>31.96</v>
      </c>
    </row>
    <row r="2976" customFormat="false" ht="14.4" hidden="false" customHeight="false" outlineLevel="0" collapsed="false">
      <c r="A2976" s="223" t="s">
        <v>457</v>
      </c>
      <c r="B2976" s="0" t="s">
        <v>456</v>
      </c>
      <c r="C2976" s="0" t="n">
        <v>0.01648152</v>
      </c>
      <c r="D2976" s="221" t="n">
        <v>8.95</v>
      </c>
      <c r="E2976" s="221" t="n">
        <f aca="false">TRUNC((C2976*D2976),2)</f>
        <v>0.14</v>
      </c>
    </row>
    <row r="2977" customFormat="false" ht="14.4" hidden="false" customHeight="false" outlineLevel="0" collapsed="false">
      <c r="A2977" s="223" t="s">
        <v>510</v>
      </c>
      <c r="B2977" s="0" t="s">
        <v>511</v>
      </c>
      <c r="C2977" s="0" t="n">
        <v>0.0018138</v>
      </c>
      <c r="D2977" s="221" t="n">
        <v>14.25</v>
      </c>
      <c r="E2977" s="221" t="n">
        <f aca="false">TRUNC((C2977*D2977),2)</f>
        <v>0.02</v>
      </c>
    </row>
    <row r="2978" customFormat="false" ht="14.4" hidden="false" customHeight="false" outlineLevel="0" collapsed="false">
      <c r="A2978" s="223" t="s">
        <v>829</v>
      </c>
      <c r="B2978" s="0" t="s">
        <v>501</v>
      </c>
      <c r="C2978" s="0" t="n">
        <v>0.099</v>
      </c>
      <c r="D2978" s="221" t="n">
        <v>2.86</v>
      </c>
      <c r="E2978" s="221" t="n">
        <f aca="false">TRUNC((C2978*D2978),2)</f>
        <v>0.28</v>
      </c>
    </row>
    <row r="2979" customFormat="false" ht="14.4" hidden="false" customHeight="false" outlineLevel="0" collapsed="false">
      <c r="A2979" s="223" t="s">
        <v>512</v>
      </c>
      <c r="B2979" s="0" t="s">
        <v>493</v>
      </c>
      <c r="C2979" s="0" t="n">
        <v>1.2</v>
      </c>
      <c r="D2979" s="221" t="n">
        <v>1.87</v>
      </c>
      <c r="E2979" s="221" t="n">
        <f aca="false">TRUNC((C2979*D2979),2)</f>
        <v>2.24</v>
      </c>
    </row>
    <row r="2980" customFormat="false" ht="14.4" hidden="false" customHeight="false" outlineLevel="0" collapsed="false">
      <c r="A2980" s="223" t="s">
        <v>513</v>
      </c>
      <c r="B2980" s="0" t="s">
        <v>493</v>
      </c>
      <c r="C2980" s="0" t="n">
        <v>1.2</v>
      </c>
      <c r="D2980" s="221" t="n">
        <v>0.71</v>
      </c>
      <c r="E2980" s="221" t="n">
        <f aca="false">TRUNC((C2980*D2980),2)</f>
        <v>0.85</v>
      </c>
    </row>
    <row r="2981" customFormat="false" ht="14.4" hidden="false" customHeight="false" outlineLevel="0" collapsed="false">
      <c r="A2981" s="223" t="s">
        <v>514</v>
      </c>
      <c r="B2981" s="0" t="s">
        <v>493</v>
      </c>
      <c r="C2981" s="0" t="n">
        <v>1.2</v>
      </c>
      <c r="D2981" s="221" t="n">
        <v>0.34</v>
      </c>
      <c r="E2981" s="221" t="n">
        <f aca="false">TRUNC((C2981*D2981),2)</f>
        <v>0.4</v>
      </c>
    </row>
    <row r="2982" customFormat="false" ht="14.4" hidden="false" customHeight="false" outlineLevel="0" collapsed="false">
      <c r="A2982" s="223" t="s">
        <v>515</v>
      </c>
      <c r="B2982" s="0" t="s">
        <v>493</v>
      </c>
      <c r="C2982" s="0" t="n">
        <v>1.2</v>
      </c>
      <c r="D2982" s="221" t="n">
        <v>0.05</v>
      </c>
      <c r="E2982" s="221" t="n">
        <f aca="false">TRUNC((C2982*D2982),2)</f>
        <v>0.06</v>
      </c>
    </row>
    <row r="2983" customFormat="false" ht="14.4" hidden="false" customHeight="false" outlineLevel="0" collapsed="false">
      <c r="A2983" s="223" t="s">
        <v>783</v>
      </c>
      <c r="B2983" s="0" t="s">
        <v>501</v>
      </c>
      <c r="C2983" s="0" t="n">
        <v>1.73810219</v>
      </c>
      <c r="D2983" s="221" t="n">
        <v>1.37</v>
      </c>
      <c r="E2983" s="221" t="n">
        <f aca="false">TRUNC((C2983*D2983),2)</f>
        <v>2.38</v>
      </c>
    </row>
    <row r="2984" customFormat="false" ht="14.4" hidden="false" customHeight="false" outlineLevel="0" collapsed="false">
      <c r="A2984" s="223" t="s">
        <v>458</v>
      </c>
      <c r="B2984" s="0" t="s">
        <v>459</v>
      </c>
      <c r="C2984" s="0" t="n">
        <v>0.00317556</v>
      </c>
      <c r="D2984" s="221" t="n">
        <v>29.55</v>
      </c>
      <c r="E2984" s="221" t="n">
        <f aca="false">TRUNC((C2984*D2984),2)</f>
        <v>0.09</v>
      </c>
    </row>
    <row r="2985" customFormat="false" ht="14.4" hidden="false" customHeight="false" outlineLevel="0" collapsed="false">
      <c r="A2985" s="223" t="s">
        <v>460</v>
      </c>
      <c r="B2985" s="0" t="s">
        <v>459</v>
      </c>
      <c r="C2985" s="0" t="n">
        <v>0.00148836</v>
      </c>
      <c r="D2985" s="221" t="n">
        <v>169.15</v>
      </c>
      <c r="E2985" s="221" t="n">
        <f aca="false">TRUNC((C2985*D2985),2)</f>
        <v>0.25</v>
      </c>
    </row>
    <row r="2986" customFormat="false" ht="14.4" hidden="false" customHeight="false" outlineLevel="0" collapsed="false">
      <c r="A2986" s="223" t="s">
        <v>461</v>
      </c>
      <c r="B2986" s="0" t="s">
        <v>459</v>
      </c>
      <c r="C2986" s="0" t="n">
        <v>0.13378464</v>
      </c>
      <c r="D2986" s="221" t="n">
        <v>1.11</v>
      </c>
      <c r="E2986" s="221" t="n">
        <f aca="false">TRUNC((C2986*D2986),2)</f>
        <v>0.14</v>
      </c>
    </row>
    <row r="2987" customFormat="false" ht="28.8" hidden="false" customHeight="false" outlineLevel="0" collapsed="false">
      <c r="A2987" s="223" t="s">
        <v>462</v>
      </c>
      <c r="B2987" s="0" t="s">
        <v>459</v>
      </c>
      <c r="C2987" s="0" t="n">
        <v>0.00129</v>
      </c>
      <c r="D2987" s="221" t="n">
        <v>133.08</v>
      </c>
      <c r="E2987" s="221" t="n">
        <f aca="false">TRUNC((C2987*D2987),2)</f>
        <v>0.17</v>
      </c>
    </row>
    <row r="2988" customFormat="false" ht="28.8" hidden="false" customHeight="false" outlineLevel="0" collapsed="false">
      <c r="A2988" s="223" t="s">
        <v>463</v>
      </c>
      <c r="B2988" s="0" t="s">
        <v>459</v>
      </c>
      <c r="C2988" s="0" t="n">
        <v>0.000864</v>
      </c>
      <c r="D2988" s="221" t="n">
        <v>116.91</v>
      </c>
      <c r="E2988" s="221" t="n">
        <f aca="false">TRUNC((C2988*D2988),2)</f>
        <v>0.1</v>
      </c>
    </row>
    <row r="2989" customFormat="false" ht="28.8" hidden="false" customHeight="false" outlineLevel="0" collapsed="false">
      <c r="A2989" s="223" t="s">
        <v>516</v>
      </c>
      <c r="B2989" s="0" t="s">
        <v>459</v>
      </c>
      <c r="C2989" s="0" t="n">
        <v>5.292E-005</v>
      </c>
      <c r="D2989" s="221" t="n">
        <v>597.97</v>
      </c>
      <c r="E2989" s="221" t="n">
        <f aca="false">TRUNC((C2989*D2989),2)</f>
        <v>0.03</v>
      </c>
    </row>
    <row r="2990" customFormat="false" ht="14.4" hidden="false" customHeight="false" outlineLevel="0" collapsed="false">
      <c r="A2990" s="223" t="s">
        <v>517</v>
      </c>
      <c r="B2990" s="0" t="s">
        <v>459</v>
      </c>
      <c r="C2990" s="0" t="n">
        <v>0.00032496</v>
      </c>
      <c r="D2990" s="221" t="n">
        <v>135.18</v>
      </c>
      <c r="E2990" s="221" t="n">
        <f aca="false">TRUNC((C2990*D2990),2)</f>
        <v>0.04</v>
      </c>
    </row>
    <row r="2991" customFormat="false" ht="14.4" hidden="false" customHeight="false" outlineLevel="0" collapsed="false">
      <c r="A2991" s="223" t="s">
        <v>518</v>
      </c>
      <c r="B2991" s="0" t="s">
        <v>459</v>
      </c>
      <c r="C2991" s="0" t="n">
        <v>0.00024684</v>
      </c>
      <c r="D2991" s="221" t="n">
        <v>203.68</v>
      </c>
      <c r="E2991" s="221" t="n">
        <f aca="false">TRUNC((C2991*D2991),2)</f>
        <v>0.05</v>
      </c>
    </row>
    <row r="2992" customFormat="false" ht="14.4" hidden="false" customHeight="false" outlineLevel="0" collapsed="false">
      <c r="A2992" s="223" t="s">
        <v>519</v>
      </c>
      <c r="B2992" s="0" t="s">
        <v>459</v>
      </c>
      <c r="C2992" s="0" t="n">
        <v>5.292E-005</v>
      </c>
      <c r="D2992" s="221" t="n">
        <v>576.84</v>
      </c>
      <c r="E2992" s="221" t="n">
        <f aca="false">TRUNC((C2992*D2992),2)</f>
        <v>0.03</v>
      </c>
    </row>
    <row r="2993" customFormat="false" ht="14.4" hidden="false" customHeight="false" outlineLevel="0" collapsed="false">
      <c r="A2993" s="223" t="s">
        <v>520</v>
      </c>
      <c r="B2993" s="0" t="s">
        <v>459</v>
      </c>
      <c r="C2993" s="0" t="n">
        <v>6.504E-005</v>
      </c>
      <c r="D2993" s="221" t="n">
        <v>281.79</v>
      </c>
      <c r="E2993" s="221" t="n">
        <f aca="false">TRUNC((C2993*D2993),2)</f>
        <v>0.01</v>
      </c>
    </row>
    <row r="2994" customFormat="false" ht="14.4" hidden="false" customHeight="false" outlineLevel="0" collapsed="false">
      <c r="A2994" s="223" t="s">
        <v>521</v>
      </c>
      <c r="B2994" s="0" t="s">
        <v>459</v>
      </c>
      <c r="C2994" s="0" t="n">
        <v>0.003276</v>
      </c>
      <c r="D2994" s="221" t="n">
        <v>7.88</v>
      </c>
      <c r="E2994" s="221" t="n">
        <f aca="false">TRUNC((C2994*D2994),2)</f>
        <v>0.02</v>
      </c>
    </row>
    <row r="2995" customFormat="false" ht="14.4" hidden="false" customHeight="false" outlineLevel="0" collapsed="false">
      <c r="A2995" s="223" t="s">
        <v>522</v>
      </c>
      <c r="B2995" s="0" t="s">
        <v>459</v>
      </c>
      <c r="C2995" s="0" t="n">
        <v>0.0018138</v>
      </c>
      <c r="D2995" s="221" t="n">
        <v>10.71</v>
      </c>
      <c r="E2995" s="221" t="n">
        <f aca="false">TRUNC((C2995*D2995),2)</f>
        <v>0.01</v>
      </c>
    </row>
    <row r="2996" customFormat="false" ht="14.4" hidden="false" customHeight="false" outlineLevel="0" collapsed="false">
      <c r="A2996" s="223" t="s">
        <v>523</v>
      </c>
      <c r="B2996" s="0" t="s">
        <v>459</v>
      </c>
      <c r="C2996" s="0" t="n">
        <v>0.0018138</v>
      </c>
      <c r="D2996" s="221" t="n">
        <v>23.75</v>
      </c>
      <c r="E2996" s="221" t="n">
        <f aca="false">TRUNC((C2996*D2996),2)</f>
        <v>0.04</v>
      </c>
    </row>
    <row r="2997" customFormat="false" ht="14.4" hidden="false" customHeight="false" outlineLevel="0" collapsed="false">
      <c r="A2997" s="223" t="s">
        <v>453</v>
      </c>
      <c r="B2997" s="0" t="s">
        <v>398</v>
      </c>
      <c r="C2997" s="0" t="s">
        <v>398</v>
      </c>
      <c r="D2997" s="221" t="s">
        <v>398</v>
      </c>
      <c r="E2997" s="221" t="n">
        <f aca="false">SUM(E2971:E2996)</f>
        <v>39.63</v>
      </c>
    </row>
    <row r="2998" customFormat="false" ht="14.4" hidden="false" customHeight="false" outlineLevel="0" collapsed="false">
      <c r="A2998" s="0"/>
      <c r="C2998" s="0"/>
      <c r="D2998" s="0"/>
      <c r="E2998" s="0"/>
    </row>
    <row r="2999" customFormat="false" ht="14.4" hidden="false" customHeight="false" outlineLevel="0" collapsed="false">
      <c r="A2999" s="223" t="s">
        <v>466</v>
      </c>
      <c r="B2999" s="0" t="s">
        <v>398</v>
      </c>
      <c r="C2999" s="0" t="s">
        <v>398</v>
      </c>
      <c r="D2999" s="221" t="s">
        <v>398</v>
      </c>
      <c r="E2999" s="221" t="n">
        <f aca="false">E2963+E2968+E2997</f>
        <v>52.52</v>
      </c>
    </row>
    <row r="3000" customFormat="false" ht="14.4" hidden="false" customHeight="false" outlineLevel="0" collapsed="false">
      <c r="A3000" s="0"/>
      <c r="C3000" s="0"/>
      <c r="D3000" s="0"/>
      <c r="E3000" s="0"/>
    </row>
    <row r="3001" customFormat="false" ht="14.4" hidden="false" customHeight="false" outlineLevel="0" collapsed="false">
      <c r="A3001" s="0"/>
      <c r="C3001" s="0"/>
      <c r="D3001" s="0"/>
      <c r="E3001" s="0"/>
    </row>
    <row r="3002" customFormat="false" ht="14.4" hidden="false" customHeight="false" outlineLevel="0" collapsed="false">
      <c r="A3002" s="0"/>
      <c r="C3002" s="0"/>
      <c r="D3002" s="0"/>
      <c r="E3002" s="0"/>
    </row>
    <row r="3003" customFormat="false" ht="14.4" hidden="false" customHeight="false" outlineLevel="0" collapsed="false">
      <c r="A3003" s="223" t="s">
        <v>848</v>
      </c>
      <c r="B3003" s="224" t="s">
        <v>854</v>
      </c>
      <c r="C3003" s="0" t="s">
        <v>855</v>
      </c>
      <c r="D3003" s="0"/>
      <c r="E3003" s="0"/>
    </row>
    <row r="3004" customFormat="false" ht="28.8" hidden="false" customHeight="false" outlineLevel="0" collapsed="false">
      <c r="A3004" s="223" t="s">
        <v>856</v>
      </c>
      <c r="C3004" s="0"/>
      <c r="D3004" s="0"/>
      <c r="E3004" s="0"/>
    </row>
    <row r="3005" customFormat="false" ht="14.4" hidden="false" customHeight="false" outlineLevel="0" collapsed="false">
      <c r="A3005" s="223" t="s">
        <v>569</v>
      </c>
      <c r="C3005" s="0"/>
      <c r="D3005" s="0"/>
      <c r="E3005" s="0"/>
    </row>
    <row r="3006" customFormat="false" ht="14.4" hidden="false" customHeight="false" outlineLevel="0" collapsed="false">
      <c r="A3006" s="0"/>
      <c r="C3006" s="0"/>
      <c r="D3006" s="0"/>
      <c r="E3006" s="0"/>
    </row>
    <row r="3007" customFormat="false" ht="14.4" hidden="false" customHeight="false" outlineLevel="0" collapsed="false">
      <c r="A3007" s="223" t="s">
        <v>489</v>
      </c>
      <c r="B3007" s="0" t="s">
        <v>447</v>
      </c>
      <c r="C3007" s="0" t="s">
        <v>448</v>
      </c>
      <c r="D3007" s="221" t="s">
        <v>449</v>
      </c>
      <c r="E3007" s="221" t="s">
        <v>450</v>
      </c>
    </row>
    <row r="3008" customFormat="false" ht="28.8" hidden="false" customHeight="false" outlineLevel="0" collapsed="false">
      <c r="A3008" s="223" t="s">
        <v>491</v>
      </c>
      <c r="B3008" s="0" t="s">
        <v>459</v>
      </c>
      <c r="C3008" s="0" t="n">
        <v>8.124E-005</v>
      </c>
      <c r="D3008" s="221" t="n">
        <v>580</v>
      </c>
      <c r="E3008" s="221" t="n">
        <f aca="false">TRUNC((C3008*D3008),2)</f>
        <v>0.04</v>
      </c>
    </row>
    <row r="3009" customFormat="false" ht="14.4" hidden="false" customHeight="false" outlineLevel="0" collapsed="false">
      <c r="A3009" s="223" t="s">
        <v>453</v>
      </c>
      <c r="B3009" s="0" t="s">
        <v>398</v>
      </c>
      <c r="C3009" s="0" t="s">
        <v>398</v>
      </c>
      <c r="D3009" s="221" t="s">
        <v>398</v>
      </c>
      <c r="E3009" s="221" t="n">
        <f aca="false">SUM(E3008:E3008)</f>
        <v>0.04</v>
      </c>
    </row>
    <row r="3010" customFormat="false" ht="14.4" hidden="false" customHeight="false" outlineLevel="0" collapsed="false">
      <c r="A3010" s="0"/>
      <c r="C3010" s="0"/>
      <c r="D3010" s="0"/>
      <c r="E3010" s="0"/>
    </row>
    <row r="3011" customFormat="false" ht="14.4" hidden="false" customHeight="false" outlineLevel="0" collapsed="false">
      <c r="A3011" s="223" t="s">
        <v>446</v>
      </c>
      <c r="B3011" s="0" t="s">
        <v>447</v>
      </c>
      <c r="C3011" s="0" t="s">
        <v>448</v>
      </c>
      <c r="D3011" s="221" t="s">
        <v>449</v>
      </c>
      <c r="E3011" s="221" t="s">
        <v>450</v>
      </c>
    </row>
    <row r="3012" customFormat="false" ht="14.4" hidden="false" customHeight="false" outlineLevel="0" collapsed="false">
      <c r="A3012" s="223" t="s">
        <v>852</v>
      </c>
      <c r="B3012" s="0" t="s">
        <v>493</v>
      </c>
      <c r="C3012" s="0" t="n">
        <v>0.60714</v>
      </c>
      <c r="D3012" s="221" t="n">
        <v>13</v>
      </c>
      <c r="E3012" s="221" t="n">
        <f aca="false">TRUNC((C3012*D3012),2)</f>
        <v>7.89</v>
      </c>
    </row>
    <row r="3013" customFormat="false" ht="14.4" hidden="false" customHeight="false" outlineLevel="0" collapsed="false">
      <c r="A3013" s="223" t="s">
        <v>494</v>
      </c>
      <c r="B3013" s="0" t="s">
        <v>493</v>
      </c>
      <c r="C3013" s="0" t="n">
        <v>0.61026</v>
      </c>
      <c r="D3013" s="221" t="n">
        <v>8.14</v>
      </c>
      <c r="E3013" s="221" t="n">
        <f aca="false">TRUNC((C3013*D3013),2)</f>
        <v>4.96</v>
      </c>
    </row>
    <row r="3014" customFormat="false" ht="14.4" hidden="false" customHeight="false" outlineLevel="0" collapsed="false">
      <c r="A3014" s="223" t="s">
        <v>453</v>
      </c>
      <c r="B3014" s="0" t="s">
        <v>398</v>
      </c>
      <c r="C3014" s="0" t="s">
        <v>398</v>
      </c>
      <c r="D3014" s="221" t="s">
        <v>398</v>
      </c>
      <c r="E3014" s="221" t="n">
        <f aca="false">SUM(E3012:E3013)</f>
        <v>12.85</v>
      </c>
    </row>
    <row r="3015" customFormat="false" ht="14.4" hidden="false" customHeight="false" outlineLevel="0" collapsed="false">
      <c r="A3015" s="0"/>
      <c r="C3015" s="0"/>
      <c r="D3015" s="0"/>
      <c r="E3015" s="0"/>
    </row>
    <row r="3016" customFormat="false" ht="14.4" hidden="false" customHeight="false" outlineLevel="0" collapsed="false">
      <c r="A3016" s="223" t="s">
        <v>454</v>
      </c>
      <c r="B3016" s="0" t="s">
        <v>447</v>
      </c>
      <c r="C3016" s="0" t="s">
        <v>448</v>
      </c>
      <c r="D3016" s="221" t="s">
        <v>449</v>
      </c>
      <c r="E3016" s="221" t="s">
        <v>450</v>
      </c>
    </row>
    <row r="3017" customFormat="false" ht="14.4" hidden="false" customHeight="false" outlineLevel="0" collapsed="false">
      <c r="A3017" s="223" t="s">
        <v>498</v>
      </c>
      <c r="B3017" s="0" t="s">
        <v>459</v>
      </c>
      <c r="C3017" s="0" t="n">
        <v>0.00962064</v>
      </c>
      <c r="D3017" s="221" t="n">
        <v>9.79</v>
      </c>
      <c r="E3017" s="221" t="n">
        <f aca="false">TRUNC((C3017*D3017),2)</f>
        <v>0.09</v>
      </c>
    </row>
    <row r="3018" customFormat="false" ht="14.4" hidden="false" customHeight="false" outlineLevel="0" collapsed="false">
      <c r="A3018" s="223" t="s">
        <v>455</v>
      </c>
      <c r="B3018" s="0" t="s">
        <v>456</v>
      </c>
      <c r="C3018" s="0" t="n">
        <v>0.0019212</v>
      </c>
      <c r="D3018" s="221" t="n">
        <v>47.76</v>
      </c>
      <c r="E3018" s="221" t="n">
        <f aca="false">TRUNC((C3018*D3018),2)</f>
        <v>0.09</v>
      </c>
    </row>
    <row r="3019" customFormat="false" ht="14.4" hidden="false" customHeight="false" outlineLevel="0" collapsed="false">
      <c r="A3019" s="223" t="s">
        <v>499</v>
      </c>
      <c r="B3019" s="0" t="s">
        <v>459</v>
      </c>
      <c r="C3019" s="0" t="n">
        <v>0.00079752</v>
      </c>
      <c r="D3019" s="221" t="n">
        <v>109.4</v>
      </c>
      <c r="E3019" s="221" t="n">
        <f aca="false">TRUNC((C3019*D3019),2)</f>
        <v>0.08</v>
      </c>
    </row>
    <row r="3020" customFormat="false" ht="14.4" hidden="false" customHeight="false" outlineLevel="0" collapsed="false">
      <c r="A3020" s="223" t="s">
        <v>502</v>
      </c>
      <c r="B3020" s="0" t="s">
        <v>459</v>
      </c>
      <c r="C3020" s="0" t="n">
        <v>0.01088292</v>
      </c>
      <c r="D3020" s="221" t="n">
        <v>6.04</v>
      </c>
      <c r="E3020" s="221" t="n">
        <f aca="false">TRUNC((C3020*D3020),2)</f>
        <v>0.06</v>
      </c>
    </row>
    <row r="3021" customFormat="false" ht="28.8" hidden="false" customHeight="false" outlineLevel="0" collapsed="false">
      <c r="A3021" s="223" t="s">
        <v>853</v>
      </c>
      <c r="B3021" s="0" t="s">
        <v>508</v>
      </c>
      <c r="C3021" s="0" t="n">
        <v>0.15</v>
      </c>
      <c r="D3021" s="221" t="n">
        <v>145.28</v>
      </c>
      <c r="E3021" s="221" t="n">
        <f aca="false">TRUNC((C3021*D3021),2)</f>
        <v>21.79</v>
      </c>
    </row>
    <row r="3022" customFormat="false" ht="14.4" hidden="false" customHeight="false" outlineLevel="0" collapsed="false">
      <c r="A3022" s="223" t="s">
        <v>457</v>
      </c>
      <c r="B3022" s="0" t="s">
        <v>456</v>
      </c>
      <c r="C3022" s="0" t="n">
        <v>0.01648152</v>
      </c>
      <c r="D3022" s="221" t="n">
        <v>8.95</v>
      </c>
      <c r="E3022" s="221" t="n">
        <f aca="false">TRUNC((C3022*D3022),2)</f>
        <v>0.14</v>
      </c>
    </row>
    <row r="3023" customFormat="false" ht="14.4" hidden="false" customHeight="false" outlineLevel="0" collapsed="false">
      <c r="A3023" s="223" t="s">
        <v>510</v>
      </c>
      <c r="B3023" s="0" t="s">
        <v>511</v>
      </c>
      <c r="C3023" s="0" t="n">
        <v>0.0018138</v>
      </c>
      <c r="D3023" s="221" t="n">
        <v>14.25</v>
      </c>
      <c r="E3023" s="221" t="n">
        <f aca="false">TRUNC((C3023*D3023),2)</f>
        <v>0.02</v>
      </c>
    </row>
    <row r="3024" customFormat="false" ht="14.4" hidden="false" customHeight="false" outlineLevel="0" collapsed="false">
      <c r="A3024" s="223" t="s">
        <v>829</v>
      </c>
      <c r="B3024" s="0" t="s">
        <v>501</v>
      </c>
      <c r="C3024" s="0" t="n">
        <v>0.0675</v>
      </c>
      <c r="D3024" s="221" t="n">
        <v>2.86</v>
      </c>
      <c r="E3024" s="221" t="n">
        <f aca="false">TRUNC((C3024*D3024),2)</f>
        <v>0.19</v>
      </c>
    </row>
    <row r="3025" customFormat="false" ht="14.4" hidden="false" customHeight="false" outlineLevel="0" collapsed="false">
      <c r="A3025" s="223" t="s">
        <v>512</v>
      </c>
      <c r="B3025" s="0" t="s">
        <v>493</v>
      </c>
      <c r="C3025" s="0" t="n">
        <v>1.18395722</v>
      </c>
      <c r="D3025" s="221" t="n">
        <v>1.87</v>
      </c>
      <c r="E3025" s="221" t="n">
        <f aca="false">TRUNC((C3025*D3025),2)</f>
        <v>2.21</v>
      </c>
    </row>
    <row r="3026" customFormat="false" ht="14.4" hidden="false" customHeight="false" outlineLevel="0" collapsed="false">
      <c r="A3026" s="223" t="s">
        <v>513</v>
      </c>
      <c r="B3026" s="0" t="s">
        <v>493</v>
      </c>
      <c r="C3026" s="0" t="n">
        <v>1.2</v>
      </c>
      <c r="D3026" s="221" t="n">
        <v>0.71</v>
      </c>
      <c r="E3026" s="221" t="n">
        <f aca="false">TRUNC((C3026*D3026),2)</f>
        <v>0.85</v>
      </c>
    </row>
    <row r="3027" customFormat="false" ht="14.4" hidden="false" customHeight="false" outlineLevel="0" collapsed="false">
      <c r="A3027" s="223" t="s">
        <v>514</v>
      </c>
      <c r="B3027" s="0" t="s">
        <v>493</v>
      </c>
      <c r="C3027" s="0" t="n">
        <v>1.2</v>
      </c>
      <c r="D3027" s="221" t="n">
        <v>0.34</v>
      </c>
      <c r="E3027" s="221" t="n">
        <f aca="false">TRUNC((C3027*D3027),2)</f>
        <v>0.4</v>
      </c>
    </row>
    <row r="3028" customFormat="false" ht="14.4" hidden="false" customHeight="false" outlineLevel="0" collapsed="false">
      <c r="A3028" s="223" t="s">
        <v>515</v>
      </c>
      <c r="B3028" s="0" t="s">
        <v>493</v>
      </c>
      <c r="C3028" s="0" t="n">
        <v>1.2</v>
      </c>
      <c r="D3028" s="221" t="n">
        <v>0.05</v>
      </c>
      <c r="E3028" s="221" t="n">
        <f aca="false">TRUNC((C3028*D3028),2)</f>
        <v>0.06</v>
      </c>
    </row>
    <row r="3029" customFormat="false" ht="14.4" hidden="false" customHeight="false" outlineLevel="0" collapsed="false">
      <c r="A3029" s="223" t="s">
        <v>783</v>
      </c>
      <c r="B3029" s="0" t="s">
        <v>501</v>
      </c>
      <c r="C3029" s="0" t="n">
        <v>1.2</v>
      </c>
      <c r="D3029" s="221" t="n">
        <v>1.37</v>
      </c>
      <c r="E3029" s="221" t="n">
        <f aca="false">TRUNC((C3029*D3029),2)</f>
        <v>1.64</v>
      </c>
    </row>
    <row r="3030" customFormat="false" ht="14.4" hidden="false" customHeight="false" outlineLevel="0" collapsed="false">
      <c r="A3030" s="223" t="s">
        <v>458</v>
      </c>
      <c r="B3030" s="0" t="s">
        <v>459</v>
      </c>
      <c r="C3030" s="0" t="n">
        <v>0.00317556</v>
      </c>
      <c r="D3030" s="221" t="n">
        <v>29.55</v>
      </c>
      <c r="E3030" s="221" t="n">
        <f aca="false">TRUNC((C3030*D3030),2)</f>
        <v>0.09</v>
      </c>
    </row>
    <row r="3031" customFormat="false" ht="14.4" hidden="false" customHeight="false" outlineLevel="0" collapsed="false">
      <c r="A3031" s="223" t="s">
        <v>460</v>
      </c>
      <c r="B3031" s="0" t="s">
        <v>459</v>
      </c>
      <c r="C3031" s="0" t="n">
        <v>0.00148836</v>
      </c>
      <c r="D3031" s="221" t="n">
        <v>169.15</v>
      </c>
      <c r="E3031" s="221" t="n">
        <f aca="false">TRUNC((C3031*D3031),2)</f>
        <v>0.25</v>
      </c>
    </row>
    <row r="3032" customFormat="false" ht="14.4" hidden="false" customHeight="false" outlineLevel="0" collapsed="false">
      <c r="A3032" s="223" t="s">
        <v>461</v>
      </c>
      <c r="B3032" s="0" t="s">
        <v>459</v>
      </c>
      <c r="C3032" s="0" t="n">
        <v>0.13378464</v>
      </c>
      <c r="D3032" s="221" t="n">
        <v>1.11</v>
      </c>
      <c r="E3032" s="221" t="n">
        <f aca="false">TRUNC((C3032*D3032),2)</f>
        <v>0.14</v>
      </c>
    </row>
    <row r="3033" customFormat="false" ht="28.8" hidden="false" customHeight="false" outlineLevel="0" collapsed="false">
      <c r="A3033" s="223" t="s">
        <v>462</v>
      </c>
      <c r="B3033" s="0" t="s">
        <v>459</v>
      </c>
      <c r="C3033" s="0" t="n">
        <v>0.00129</v>
      </c>
      <c r="D3033" s="221" t="n">
        <v>133.08</v>
      </c>
      <c r="E3033" s="221" t="n">
        <f aca="false">TRUNC((C3033*D3033),2)</f>
        <v>0.17</v>
      </c>
    </row>
    <row r="3034" customFormat="false" ht="28.8" hidden="false" customHeight="false" outlineLevel="0" collapsed="false">
      <c r="A3034" s="223" t="s">
        <v>463</v>
      </c>
      <c r="B3034" s="0" t="s">
        <v>459</v>
      </c>
      <c r="C3034" s="0" t="n">
        <v>0.000864</v>
      </c>
      <c r="D3034" s="221" t="n">
        <v>116.91</v>
      </c>
      <c r="E3034" s="221" t="n">
        <f aca="false">TRUNC((C3034*D3034),2)</f>
        <v>0.1</v>
      </c>
    </row>
    <row r="3035" customFormat="false" ht="28.8" hidden="false" customHeight="false" outlineLevel="0" collapsed="false">
      <c r="A3035" s="223" t="s">
        <v>516</v>
      </c>
      <c r="B3035" s="0" t="s">
        <v>459</v>
      </c>
      <c r="C3035" s="0" t="n">
        <v>5.292E-005</v>
      </c>
      <c r="D3035" s="221" t="n">
        <v>597.97</v>
      </c>
      <c r="E3035" s="221" t="n">
        <f aca="false">TRUNC((C3035*D3035),2)</f>
        <v>0.03</v>
      </c>
    </row>
    <row r="3036" customFormat="false" ht="14.4" hidden="false" customHeight="false" outlineLevel="0" collapsed="false">
      <c r="A3036" s="223" t="s">
        <v>517</v>
      </c>
      <c r="B3036" s="0" t="s">
        <v>459</v>
      </c>
      <c r="C3036" s="0" t="n">
        <v>0.00032496</v>
      </c>
      <c r="D3036" s="221" t="n">
        <v>135.18</v>
      </c>
      <c r="E3036" s="221" t="n">
        <f aca="false">TRUNC((C3036*D3036),2)</f>
        <v>0.04</v>
      </c>
    </row>
    <row r="3037" customFormat="false" ht="14.4" hidden="false" customHeight="false" outlineLevel="0" collapsed="false">
      <c r="A3037" s="223" t="s">
        <v>518</v>
      </c>
      <c r="B3037" s="0" t="s">
        <v>459</v>
      </c>
      <c r="C3037" s="0" t="n">
        <v>0.00024684</v>
      </c>
      <c r="D3037" s="221" t="n">
        <v>203.68</v>
      </c>
      <c r="E3037" s="221" t="n">
        <f aca="false">TRUNC((C3037*D3037),2)</f>
        <v>0.05</v>
      </c>
    </row>
    <row r="3038" customFormat="false" ht="14.4" hidden="false" customHeight="false" outlineLevel="0" collapsed="false">
      <c r="A3038" s="223" t="s">
        <v>519</v>
      </c>
      <c r="B3038" s="0" t="s">
        <v>459</v>
      </c>
      <c r="C3038" s="0" t="n">
        <v>5.292E-005</v>
      </c>
      <c r="D3038" s="221" t="n">
        <v>576.84</v>
      </c>
      <c r="E3038" s="221" t="n">
        <f aca="false">TRUNC((C3038*D3038),2)</f>
        <v>0.03</v>
      </c>
    </row>
    <row r="3039" customFormat="false" ht="14.4" hidden="false" customHeight="false" outlineLevel="0" collapsed="false">
      <c r="A3039" s="223" t="s">
        <v>520</v>
      </c>
      <c r="B3039" s="0" t="s">
        <v>459</v>
      </c>
      <c r="C3039" s="0" t="n">
        <v>6.504E-005</v>
      </c>
      <c r="D3039" s="221" t="n">
        <v>281.79</v>
      </c>
      <c r="E3039" s="221" t="n">
        <f aca="false">TRUNC((C3039*D3039),2)</f>
        <v>0.01</v>
      </c>
    </row>
    <row r="3040" customFormat="false" ht="14.4" hidden="false" customHeight="false" outlineLevel="0" collapsed="false">
      <c r="A3040" s="223" t="s">
        <v>521</v>
      </c>
      <c r="B3040" s="0" t="s">
        <v>459</v>
      </c>
      <c r="C3040" s="0" t="n">
        <v>0.003276</v>
      </c>
      <c r="D3040" s="221" t="n">
        <v>7.88</v>
      </c>
      <c r="E3040" s="221" t="n">
        <f aca="false">TRUNC((C3040*D3040),2)</f>
        <v>0.02</v>
      </c>
    </row>
    <row r="3041" customFormat="false" ht="14.4" hidden="false" customHeight="false" outlineLevel="0" collapsed="false">
      <c r="A3041" s="223" t="s">
        <v>522</v>
      </c>
      <c r="B3041" s="0" t="s">
        <v>459</v>
      </c>
      <c r="C3041" s="0" t="n">
        <v>0.0018138</v>
      </c>
      <c r="D3041" s="221" t="n">
        <v>10.71</v>
      </c>
      <c r="E3041" s="221" t="n">
        <f aca="false">TRUNC((C3041*D3041),2)</f>
        <v>0.01</v>
      </c>
    </row>
    <row r="3042" customFormat="false" ht="14.4" hidden="false" customHeight="false" outlineLevel="0" collapsed="false">
      <c r="A3042" s="223" t="s">
        <v>523</v>
      </c>
      <c r="B3042" s="0" t="s">
        <v>459</v>
      </c>
      <c r="C3042" s="0" t="n">
        <v>0.0018138</v>
      </c>
      <c r="D3042" s="221" t="n">
        <v>23.75</v>
      </c>
      <c r="E3042" s="221" t="n">
        <f aca="false">TRUNC((C3042*D3042),2)</f>
        <v>0.04</v>
      </c>
    </row>
    <row r="3043" customFormat="false" ht="14.4" hidden="false" customHeight="false" outlineLevel="0" collapsed="false">
      <c r="A3043" s="223" t="s">
        <v>453</v>
      </c>
      <c r="B3043" s="0" t="s">
        <v>398</v>
      </c>
      <c r="C3043" s="0" t="s">
        <v>398</v>
      </c>
      <c r="D3043" s="221" t="s">
        <v>398</v>
      </c>
      <c r="E3043" s="221" t="n">
        <f aca="false">SUM(E3017:E3042)</f>
        <v>28.6</v>
      </c>
    </row>
    <row r="3044" customFormat="false" ht="14.4" hidden="false" customHeight="false" outlineLevel="0" collapsed="false">
      <c r="A3044" s="0"/>
      <c r="C3044" s="0"/>
      <c r="D3044" s="0"/>
      <c r="E3044" s="0"/>
    </row>
    <row r="3045" customFormat="false" ht="14.4" hidden="false" customHeight="false" outlineLevel="0" collapsed="false">
      <c r="A3045" s="223" t="s">
        <v>466</v>
      </c>
      <c r="B3045" s="0" t="s">
        <v>398</v>
      </c>
      <c r="C3045" s="0" t="s">
        <v>398</v>
      </c>
      <c r="D3045" s="221" t="s">
        <v>398</v>
      </c>
      <c r="E3045" s="221" t="n">
        <f aca="false">E3009+E3014+E3043</f>
        <v>41.49</v>
      </c>
    </row>
    <row r="3046" customFormat="false" ht="14.4" hidden="false" customHeight="false" outlineLevel="0" collapsed="false">
      <c r="A3046" s="0"/>
      <c r="C3046" s="0"/>
      <c r="D3046" s="0"/>
      <c r="E3046" s="0"/>
    </row>
    <row r="3047" customFormat="false" ht="14.4" hidden="false" customHeight="false" outlineLevel="0" collapsed="false">
      <c r="A3047" s="0"/>
      <c r="C3047" s="0"/>
      <c r="D3047" s="0"/>
      <c r="E3047" s="0"/>
    </row>
    <row r="3048" customFormat="false" ht="14.4" hidden="false" customHeight="false" outlineLevel="0" collapsed="false">
      <c r="A3048" s="0"/>
      <c r="C3048" s="0"/>
      <c r="D3048" s="0"/>
      <c r="E3048" s="0"/>
    </row>
    <row r="3049" customFormat="false" ht="14.4" hidden="false" customHeight="false" outlineLevel="0" collapsed="false">
      <c r="A3049" s="223" t="s">
        <v>857</v>
      </c>
      <c r="B3049" s="224" t="s">
        <v>858</v>
      </c>
      <c r="C3049" s="0" t="s">
        <v>859</v>
      </c>
      <c r="D3049" s="0"/>
      <c r="E3049" s="0"/>
    </row>
    <row r="3050" customFormat="false" ht="28.8" hidden="false" customHeight="false" outlineLevel="0" collapsed="false">
      <c r="A3050" s="223" t="s">
        <v>860</v>
      </c>
      <c r="C3050" s="0"/>
      <c r="D3050" s="0"/>
      <c r="E3050" s="0"/>
    </row>
    <row r="3051" customFormat="false" ht="14.4" hidden="false" customHeight="false" outlineLevel="0" collapsed="false">
      <c r="A3051" s="223" t="s">
        <v>569</v>
      </c>
      <c r="C3051" s="0"/>
      <c r="D3051" s="0"/>
      <c r="E3051" s="0"/>
    </row>
    <row r="3052" customFormat="false" ht="14.4" hidden="false" customHeight="false" outlineLevel="0" collapsed="false">
      <c r="A3052" s="0"/>
      <c r="C3052" s="0"/>
      <c r="D3052" s="0"/>
      <c r="E3052" s="0"/>
    </row>
    <row r="3053" customFormat="false" ht="14.4" hidden="false" customHeight="false" outlineLevel="0" collapsed="false">
      <c r="A3053" s="223" t="s">
        <v>489</v>
      </c>
      <c r="B3053" s="0" t="s">
        <v>447</v>
      </c>
      <c r="C3053" s="0" t="s">
        <v>448</v>
      </c>
      <c r="D3053" s="221" t="s">
        <v>449</v>
      </c>
      <c r="E3053" s="221" t="s">
        <v>450</v>
      </c>
    </row>
    <row r="3054" customFormat="false" ht="28.8" hidden="false" customHeight="false" outlineLevel="0" collapsed="false">
      <c r="A3054" s="223" t="s">
        <v>491</v>
      </c>
      <c r="B3054" s="0" t="s">
        <v>459</v>
      </c>
      <c r="C3054" s="0" t="n">
        <v>5.551E-005</v>
      </c>
      <c r="D3054" s="221" t="n">
        <v>580</v>
      </c>
      <c r="E3054" s="221" t="n">
        <f aca="false">TRUNC((C3054*D3054),2)</f>
        <v>0.03</v>
      </c>
    </row>
    <row r="3055" customFormat="false" ht="14.4" hidden="false" customHeight="false" outlineLevel="0" collapsed="false">
      <c r="A3055" s="223" t="s">
        <v>453</v>
      </c>
      <c r="B3055" s="0" t="s">
        <v>398</v>
      </c>
      <c r="C3055" s="0" t="s">
        <v>398</v>
      </c>
      <c r="D3055" s="221" t="s">
        <v>398</v>
      </c>
      <c r="E3055" s="221" t="n">
        <f aca="false">SUM(E3054:E3054)</f>
        <v>0.03</v>
      </c>
    </row>
    <row r="3056" customFormat="false" ht="14.4" hidden="false" customHeight="false" outlineLevel="0" collapsed="false">
      <c r="A3056" s="0"/>
      <c r="C3056" s="0"/>
      <c r="D3056" s="0"/>
      <c r="E3056" s="0"/>
    </row>
    <row r="3057" customFormat="false" ht="14.4" hidden="false" customHeight="false" outlineLevel="0" collapsed="false">
      <c r="A3057" s="223" t="s">
        <v>446</v>
      </c>
      <c r="B3057" s="0" t="s">
        <v>447</v>
      </c>
      <c r="C3057" s="0" t="s">
        <v>448</v>
      </c>
      <c r="D3057" s="221" t="s">
        <v>449</v>
      </c>
      <c r="E3057" s="221" t="s">
        <v>450</v>
      </c>
    </row>
    <row r="3058" customFormat="false" ht="14.4" hidden="false" customHeight="false" outlineLevel="0" collapsed="false">
      <c r="A3058" s="223" t="s">
        <v>852</v>
      </c>
      <c r="B3058" s="0" t="s">
        <v>493</v>
      </c>
      <c r="C3058" s="0" t="n">
        <v>0.5535093</v>
      </c>
      <c r="D3058" s="221" t="n">
        <v>13</v>
      </c>
      <c r="E3058" s="221" t="n">
        <f aca="false">TRUNC((C3058*D3058),2)</f>
        <v>7.19</v>
      </c>
    </row>
    <row r="3059" customFormat="false" ht="14.4" hidden="false" customHeight="false" outlineLevel="0" collapsed="false">
      <c r="A3059" s="223" t="s">
        <v>494</v>
      </c>
      <c r="B3059" s="0" t="s">
        <v>493</v>
      </c>
      <c r="C3059" s="0" t="n">
        <v>0.2776683</v>
      </c>
      <c r="D3059" s="221" t="n">
        <v>8.14</v>
      </c>
      <c r="E3059" s="221" t="n">
        <f aca="false">TRUNC((C3059*D3059),2)</f>
        <v>2.26</v>
      </c>
    </row>
    <row r="3060" customFormat="false" ht="14.4" hidden="false" customHeight="false" outlineLevel="0" collapsed="false">
      <c r="A3060" s="223" t="s">
        <v>453</v>
      </c>
      <c r="B3060" s="0" t="s">
        <v>398</v>
      </c>
      <c r="C3060" s="0" t="s">
        <v>398</v>
      </c>
      <c r="D3060" s="221" t="s">
        <v>398</v>
      </c>
      <c r="E3060" s="221" t="n">
        <f aca="false">SUM(E3058:E3059)</f>
        <v>9.45</v>
      </c>
    </row>
    <row r="3061" customFormat="false" ht="14.4" hidden="false" customHeight="false" outlineLevel="0" collapsed="false">
      <c r="A3061" s="0"/>
      <c r="C3061" s="0"/>
      <c r="D3061" s="0"/>
      <c r="E3061" s="0"/>
    </row>
    <row r="3062" customFormat="false" ht="14.4" hidden="false" customHeight="false" outlineLevel="0" collapsed="false">
      <c r="A3062" s="223" t="s">
        <v>454</v>
      </c>
      <c r="B3062" s="0" t="s">
        <v>447</v>
      </c>
      <c r="C3062" s="0" t="s">
        <v>448</v>
      </c>
      <c r="D3062" s="221" t="s">
        <v>449</v>
      </c>
      <c r="E3062" s="221" t="s">
        <v>450</v>
      </c>
    </row>
    <row r="3063" customFormat="false" ht="14.4" hidden="false" customHeight="false" outlineLevel="0" collapsed="false">
      <c r="A3063" s="223" t="s">
        <v>498</v>
      </c>
      <c r="B3063" s="0" t="s">
        <v>459</v>
      </c>
      <c r="C3063" s="0" t="n">
        <v>0.00657411</v>
      </c>
      <c r="D3063" s="221" t="n">
        <v>9.79</v>
      </c>
      <c r="E3063" s="221" t="n">
        <f aca="false">TRUNC((C3063*D3063),2)</f>
        <v>0.06</v>
      </c>
    </row>
    <row r="3064" customFormat="false" ht="14.4" hidden="false" customHeight="false" outlineLevel="0" collapsed="false">
      <c r="A3064" s="223" t="s">
        <v>455</v>
      </c>
      <c r="B3064" s="0" t="s">
        <v>456</v>
      </c>
      <c r="C3064" s="0" t="n">
        <v>0.00131282</v>
      </c>
      <c r="D3064" s="221" t="n">
        <v>47.76</v>
      </c>
      <c r="E3064" s="221" t="n">
        <f aca="false">TRUNC((C3064*D3064),2)</f>
        <v>0.06</v>
      </c>
    </row>
    <row r="3065" customFormat="false" ht="14.4" hidden="false" customHeight="false" outlineLevel="0" collapsed="false">
      <c r="A3065" s="223" t="s">
        <v>499</v>
      </c>
      <c r="B3065" s="0" t="s">
        <v>459</v>
      </c>
      <c r="C3065" s="0" t="n">
        <v>0.00054498</v>
      </c>
      <c r="D3065" s="221" t="n">
        <v>109.4</v>
      </c>
      <c r="E3065" s="221" t="n">
        <f aca="false">TRUNC((C3065*D3065),2)</f>
        <v>0.05</v>
      </c>
    </row>
    <row r="3066" customFormat="false" ht="14.4" hidden="false" customHeight="false" outlineLevel="0" collapsed="false">
      <c r="A3066" s="223" t="s">
        <v>502</v>
      </c>
      <c r="B3066" s="0" t="s">
        <v>459</v>
      </c>
      <c r="C3066" s="0" t="n">
        <v>0.00743666</v>
      </c>
      <c r="D3066" s="221" t="n">
        <v>6.04</v>
      </c>
      <c r="E3066" s="221" t="n">
        <f aca="false">TRUNC((C3066*D3066),2)</f>
        <v>0.04</v>
      </c>
    </row>
    <row r="3067" customFormat="false" ht="14.4" hidden="false" customHeight="false" outlineLevel="0" collapsed="false">
      <c r="A3067" s="223" t="s">
        <v>457</v>
      </c>
      <c r="B3067" s="0" t="s">
        <v>456</v>
      </c>
      <c r="C3067" s="0" t="n">
        <v>0.01126238</v>
      </c>
      <c r="D3067" s="221" t="n">
        <v>8.95</v>
      </c>
      <c r="E3067" s="221" t="n">
        <f aca="false">TRUNC((C3067*D3067),2)</f>
        <v>0.1</v>
      </c>
    </row>
    <row r="3068" customFormat="false" ht="14.4" hidden="false" customHeight="false" outlineLevel="0" collapsed="false">
      <c r="A3068" s="223" t="s">
        <v>510</v>
      </c>
      <c r="B3068" s="0" t="s">
        <v>511</v>
      </c>
      <c r="C3068" s="0" t="n">
        <v>0.00123943</v>
      </c>
      <c r="D3068" s="221" t="n">
        <v>14.25</v>
      </c>
      <c r="E3068" s="221" t="n">
        <f aca="false">TRUNC((C3068*D3068),2)</f>
        <v>0.01</v>
      </c>
    </row>
    <row r="3069" customFormat="false" ht="28.8" hidden="false" customHeight="false" outlineLevel="0" collapsed="false">
      <c r="A3069" s="223" t="s">
        <v>861</v>
      </c>
      <c r="B3069" s="0" t="s">
        <v>504</v>
      </c>
      <c r="C3069" s="0" t="n">
        <v>1</v>
      </c>
      <c r="D3069" s="221" t="n">
        <v>40.55</v>
      </c>
      <c r="E3069" s="221" t="n">
        <f aca="false">TRUNC((C3069*D3069),2)</f>
        <v>40.55</v>
      </c>
    </row>
    <row r="3070" customFormat="false" ht="14.4" hidden="false" customHeight="false" outlineLevel="0" collapsed="false">
      <c r="A3070" s="223" t="s">
        <v>829</v>
      </c>
      <c r="B3070" s="0" t="s">
        <v>501</v>
      </c>
      <c r="C3070" s="0" t="n">
        <v>0.0675</v>
      </c>
      <c r="D3070" s="221" t="n">
        <v>2.86</v>
      </c>
      <c r="E3070" s="221" t="n">
        <f aca="false">TRUNC((C3070*D3070),2)</f>
        <v>0.19</v>
      </c>
    </row>
    <row r="3071" customFormat="false" ht="14.4" hidden="false" customHeight="false" outlineLevel="0" collapsed="false">
      <c r="A3071" s="223" t="s">
        <v>512</v>
      </c>
      <c r="B3071" s="0" t="s">
        <v>493</v>
      </c>
      <c r="C3071" s="0" t="n">
        <v>0.82</v>
      </c>
      <c r="D3071" s="221" t="n">
        <v>1.87</v>
      </c>
      <c r="E3071" s="221" t="n">
        <f aca="false">TRUNC((C3071*D3071),2)</f>
        <v>1.53</v>
      </c>
    </row>
    <row r="3072" customFormat="false" ht="14.4" hidden="false" customHeight="false" outlineLevel="0" collapsed="false">
      <c r="A3072" s="223" t="s">
        <v>513</v>
      </c>
      <c r="B3072" s="0" t="s">
        <v>493</v>
      </c>
      <c r="C3072" s="0" t="n">
        <v>0.82</v>
      </c>
      <c r="D3072" s="221" t="n">
        <v>0.71</v>
      </c>
      <c r="E3072" s="221" t="n">
        <f aca="false">TRUNC((C3072*D3072),2)</f>
        <v>0.58</v>
      </c>
    </row>
    <row r="3073" customFormat="false" ht="14.4" hidden="false" customHeight="false" outlineLevel="0" collapsed="false">
      <c r="A3073" s="223" t="s">
        <v>514</v>
      </c>
      <c r="B3073" s="0" t="s">
        <v>493</v>
      </c>
      <c r="C3073" s="0" t="n">
        <v>0.82</v>
      </c>
      <c r="D3073" s="221" t="n">
        <v>0.34</v>
      </c>
      <c r="E3073" s="221" t="n">
        <f aca="false">TRUNC((C3073*D3073),2)</f>
        <v>0.27</v>
      </c>
    </row>
    <row r="3074" customFormat="false" ht="14.4" hidden="false" customHeight="false" outlineLevel="0" collapsed="false">
      <c r="A3074" s="223" t="s">
        <v>515</v>
      </c>
      <c r="B3074" s="0" t="s">
        <v>493</v>
      </c>
      <c r="C3074" s="0" t="n">
        <v>0.82</v>
      </c>
      <c r="D3074" s="221" t="n">
        <v>0.05</v>
      </c>
      <c r="E3074" s="221" t="n">
        <f aca="false">TRUNC((C3074*D3074),2)</f>
        <v>0.04</v>
      </c>
    </row>
    <row r="3075" customFormat="false" ht="14.4" hidden="false" customHeight="false" outlineLevel="0" collapsed="false">
      <c r="A3075" s="223" t="s">
        <v>783</v>
      </c>
      <c r="B3075" s="0" t="s">
        <v>501</v>
      </c>
      <c r="C3075" s="0" t="n">
        <v>1.29729927</v>
      </c>
      <c r="D3075" s="221" t="n">
        <v>1.37</v>
      </c>
      <c r="E3075" s="221" t="n">
        <f aca="false">TRUNC((C3075*D3075),2)</f>
        <v>1.77</v>
      </c>
    </row>
    <row r="3076" customFormat="false" ht="14.4" hidden="false" customHeight="false" outlineLevel="0" collapsed="false">
      <c r="A3076" s="223" t="s">
        <v>458</v>
      </c>
      <c r="B3076" s="0" t="s">
        <v>459</v>
      </c>
      <c r="C3076" s="0" t="n">
        <v>0.00216997</v>
      </c>
      <c r="D3076" s="221" t="n">
        <v>29.55</v>
      </c>
      <c r="E3076" s="221" t="n">
        <f aca="false">TRUNC((C3076*D3076),2)</f>
        <v>0.06</v>
      </c>
    </row>
    <row r="3077" customFormat="false" ht="14.4" hidden="false" customHeight="false" outlineLevel="0" collapsed="false">
      <c r="A3077" s="223" t="s">
        <v>460</v>
      </c>
      <c r="B3077" s="0" t="s">
        <v>459</v>
      </c>
      <c r="C3077" s="0" t="n">
        <v>0.00101704</v>
      </c>
      <c r="D3077" s="221" t="n">
        <v>169.15</v>
      </c>
      <c r="E3077" s="221" t="n">
        <f aca="false">TRUNC((C3077*D3077),2)</f>
        <v>0.17</v>
      </c>
    </row>
    <row r="3078" customFormat="false" ht="14.4" hidden="false" customHeight="false" outlineLevel="0" collapsed="false">
      <c r="A3078" s="223" t="s">
        <v>461</v>
      </c>
      <c r="B3078" s="0" t="s">
        <v>459</v>
      </c>
      <c r="C3078" s="0" t="n">
        <v>0.09141951</v>
      </c>
      <c r="D3078" s="221" t="n">
        <v>1.11</v>
      </c>
      <c r="E3078" s="221" t="n">
        <f aca="false">TRUNC((C3078*D3078),2)</f>
        <v>0.1</v>
      </c>
    </row>
    <row r="3079" customFormat="false" ht="28.8" hidden="false" customHeight="false" outlineLevel="0" collapsed="false">
      <c r="A3079" s="223" t="s">
        <v>462</v>
      </c>
      <c r="B3079" s="0" t="s">
        <v>459</v>
      </c>
      <c r="C3079" s="0" t="n">
        <v>0.00088151</v>
      </c>
      <c r="D3079" s="221" t="n">
        <v>133.08</v>
      </c>
      <c r="E3079" s="221" t="n">
        <f aca="false">TRUNC((C3079*D3079),2)</f>
        <v>0.11</v>
      </c>
    </row>
    <row r="3080" customFormat="false" ht="28.8" hidden="false" customHeight="false" outlineLevel="0" collapsed="false">
      <c r="A3080" s="223" t="s">
        <v>463</v>
      </c>
      <c r="B3080" s="0" t="s">
        <v>459</v>
      </c>
      <c r="C3080" s="0" t="n">
        <v>0.0005904</v>
      </c>
      <c r="D3080" s="221" t="n">
        <v>116.91</v>
      </c>
      <c r="E3080" s="221" t="n">
        <f aca="false">TRUNC((C3080*D3080),2)</f>
        <v>0.06</v>
      </c>
    </row>
    <row r="3081" customFormat="false" ht="28.8" hidden="false" customHeight="false" outlineLevel="0" collapsed="false">
      <c r="A3081" s="223" t="s">
        <v>516</v>
      </c>
      <c r="B3081" s="0" t="s">
        <v>459</v>
      </c>
      <c r="C3081" s="0" t="n">
        <v>3.616E-005</v>
      </c>
      <c r="D3081" s="221" t="n">
        <v>597.97</v>
      </c>
      <c r="E3081" s="221" t="n">
        <f aca="false">TRUNC((C3081*D3081),2)</f>
        <v>0.02</v>
      </c>
    </row>
    <row r="3082" customFormat="false" ht="14.4" hidden="false" customHeight="false" outlineLevel="0" collapsed="false">
      <c r="A3082" s="223" t="s">
        <v>517</v>
      </c>
      <c r="B3082" s="0" t="s">
        <v>459</v>
      </c>
      <c r="C3082" s="0" t="n">
        <v>0.00022206</v>
      </c>
      <c r="D3082" s="221" t="n">
        <v>135.18</v>
      </c>
      <c r="E3082" s="221" t="n">
        <f aca="false">TRUNC((C3082*D3082),2)</f>
        <v>0.03</v>
      </c>
    </row>
    <row r="3083" customFormat="false" ht="14.4" hidden="false" customHeight="false" outlineLevel="0" collapsed="false">
      <c r="A3083" s="223" t="s">
        <v>518</v>
      </c>
      <c r="B3083" s="0" t="s">
        <v>459</v>
      </c>
      <c r="C3083" s="0" t="n">
        <v>0.00016868</v>
      </c>
      <c r="D3083" s="221" t="n">
        <v>203.68</v>
      </c>
      <c r="E3083" s="221" t="n">
        <f aca="false">TRUNC((C3083*D3083),2)</f>
        <v>0.03</v>
      </c>
    </row>
    <row r="3084" customFormat="false" ht="14.4" hidden="false" customHeight="false" outlineLevel="0" collapsed="false">
      <c r="A3084" s="223" t="s">
        <v>519</v>
      </c>
      <c r="B3084" s="0" t="s">
        <v>459</v>
      </c>
      <c r="C3084" s="0" t="n">
        <v>3.616E-005</v>
      </c>
      <c r="D3084" s="221" t="n">
        <v>576.84</v>
      </c>
      <c r="E3084" s="221" t="n">
        <f aca="false">TRUNC((C3084*D3084),2)</f>
        <v>0.02</v>
      </c>
    </row>
    <row r="3085" customFormat="false" ht="14.4" hidden="false" customHeight="false" outlineLevel="0" collapsed="false">
      <c r="A3085" s="223" t="s">
        <v>520</v>
      </c>
      <c r="B3085" s="0" t="s">
        <v>459</v>
      </c>
      <c r="C3085" s="0" t="n">
        <v>4.445E-005</v>
      </c>
      <c r="D3085" s="221" t="n">
        <v>281.79</v>
      </c>
      <c r="E3085" s="221" t="n">
        <f aca="false">TRUNC((C3085*D3085),2)</f>
        <v>0.01</v>
      </c>
    </row>
    <row r="3086" customFormat="false" ht="14.4" hidden="false" customHeight="false" outlineLevel="0" collapsed="false">
      <c r="A3086" s="223" t="s">
        <v>521</v>
      </c>
      <c r="B3086" s="0" t="s">
        <v>459</v>
      </c>
      <c r="C3086" s="0" t="n">
        <v>0.0022386</v>
      </c>
      <c r="D3086" s="221" t="n">
        <v>7.88</v>
      </c>
      <c r="E3086" s="221" t="n">
        <f aca="false">TRUNC((C3086*D3086),2)</f>
        <v>0.01</v>
      </c>
    </row>
    <row r="3087" customFormat="false" ht="14.4" hidden="false" customHeight="false" outlineLevel="0" collapsed="false">
      <c r="A3087" s="223" t="s">
        <v>522</v>
      </c>
      <c r="B3087" s="0" t="s">
        <v>459</v>
      </c>
      <c r="C3087" s="0" t="n">
        <v>0.00123943</v>
      </c>
      <c r="D3087" s="221" t="n">
        <v>10.71</v>
      </c>
      <c r="E3087" s="221" t="n">
        <f aca="false">TRUNC((C3087*D3087),2)</f>
        <v>0.01</v>
      </c>
    </row>
    <row r="3088" customFormat="false" ht="14.4" hidden="false" customHeight="false" outlineLevel="0" collapsed="false">
      <c r="A3088" s="223" t="s">
        <v>523</v>
      </c>
      <c r="B3088" s="0" t="s">
        <v>459</v>
      </c>
      <c r="C3088" s="0" t="n">
        <v>0.00123943</v>
      </c>
      <c r="D3088" s="221" t="n">
        <v>23.75</v>
      </c>
      <c r="E3088" s="221" t="n">
        <f aca="false">TRUNC((C3088*D3088),2)</f>
        <v>0.02</v>
      </c>
    </row>
    <row r="3089" customFormat="false" ht="14.4" hidden="false" customHeight="false" outlineLevel="0" collapsed="false">
      <c r="A3089" s="223" t="s">
        <v>453</v>
      </c>
      <c r="B3089" s="0" t="s">
        <v>398</v>
      </c>
      <c r="C3089" s="0" t="s">
        <v>398</v>
      </c>
      <c r="D3089" s="221" t="s">
        <v>398</v>
      </c>
      <c r="E3089" s="221" t="n">
        <f aca="false">SUM(E3063:E3088)</f>
        <v>45.9</v>
      </c>
    </row>
    <row r="3090" customFormat="false" ht="14.4" hidden="false" customHeight="false" outlineLevel="0" collapsed="false">
      <c r="A3090" s="0"/>
      <c r="C3090" s="0"/>
      <c r="D3090" s="0"/>
      <c r="E3090" s="0"/>
    </row>
    <row r="3091" customFormat="false" ht="14.4" hidden="false" customHeight="false" outlineLevel="0" collapsed="false">
      <c r="A3091" s="223" t="s">
        <v>466</v>
      </c>
      <c r="B3091" s="0" t="s">
        <v>398</v>
      </c>
      <c r="C3091" s="0" t="s">
        <v>398</v>
      </c>
      <c r="D3091" s="221" t="s">
        <v>398</v>
      </c>
      <c r="E3091" s="221" t="n">
        <f aca="false">E3055+E3060+E3089</f>
        <v>55.38</v>
      </c>
    </row>
    <row r="3092" customFormat="false" ht="14.4" hidden="false" customHeight="false" outlineLevel="0" collapsed="false">
      <c r="A3092" s="0"/>
      <c r="C3092" s="0"/>
      <c r="D3092" s="0"/>
      <c r="E3092" s="0"/>
    </row>
    <row r="3093" customFormat="false" ht="14.4" hidden="false" customHeight="false" outlineLevel="0" collapsed="false">
      <c r="A3093" s="0"/>
      <c r="C3093" s="0"/>
      <c r="D3093" s="0"/>
      <c r="E3093" s="0"/>
    </row>
    <row r="3094" customFormat="false" ht="14.4" hidden="false" customHeight="false" outlineLevel="0" collapsed="false">
      <c r="A3094" s="0"/>
      <c r="C3094" s="0"/>
      <c r="D3094" s="0"/>
      <c r="E3094" s="0"/>
    </row>
    <row r="3095" customFormat="false" ht="14.4" hidden="false" customHeight="false" outlineLevel="0" collapsed="false">
      <c r="A3095" s="223" t="s">
        <v>474</v>
      </c>
      <c r="B3095" s="224" t="s">
        <v>862</v>
      </c>
      <c r="C3095" s="0" t="s">
        <v>863</v>
      </c>
      <c r="D3095" s="0"/>
      <c r="E3095" s="0"/>
    </row>
    <row r="3096" customFormat="false" ht="14.4" hidden="false" customHeight="false" outlineLevel="0" collapsed="false">
      <c r="A3096" s="223" t="s">
        <v>864</v>
      </c>
      <c r="C3096" s="0"/>
      <c r="D3096" s="0"/>
      <c r="E3096" s="0"/>
    </row>
    <row r="3097" customFormat="false" ht="14.4" hidden="false" customHeight="false" outlineLevel="0" collapsed="false">
      <c r="A3097" s="223" t="s">
        <v>569</v>
      </c>
      <c r="C3097" s="0"/>
      <c r="D3097" s="0"/>
      <c r="E3097" s="0"/>
    </row>
    <row r="3098" customFormat="false" ht="14.4" hidden="false" customHeight="false" outlineLevel="0" collapsed="false">
      <c r="A3098" s="0"/>
      <c r="C3098" s="0"/>
      <c r="D3098" s="0"/>
      <c r="E3098" s="0"/>
    </row>
    <row r="3099" customFormat="false" ht="14.4" hidden="false" customHeight="false" outlineLevel="0" collapsed="false">
      <c r="A3099" s="223" t="s">
        <v>489</v>
      </c>
      <c r="B3099" s="0" t="s">
        <v>447</v>
      </c>
      <c r="C3099" s="0" t="s">
        <v>448</v>
      </c>
      <c r="D3099" s="221" t="s">
        <v>449</v>
      </c>
      <c r="E3099" s="221" t="s">
        <v>450</v>
      </c>
    </row>
    <row r="3100" customFormat="false" ht="28.8" hidden="false" customHeight="false" outlineLevel="0" collapsed="false">
      <c r="A3100" s="223" t="s">
        <v>490</v>
      </c>
      <c r="B3100" s="0" t="s">
        <v>459</v>
      </c>
      <c r="C3100" s="0" t="n">
        <v>4.8E-007</v>
      </c>
      <c r="D3100" s="221" t="n">
        <v>2849.5</v>
      </c>
      <c r="E3100" s="221" t="n">
        <f aca="false">TRUNC((C3100*D3100),2)</f>
        <v>0</v>
      </c>
    </row>
    <row r="3101" customFormat="false" ht="28.8" hidden="false" customHeight="false" outlineLevel="0" collapsed="false">
      <c r="A3101" s="223" t="s">
        <v>491</v>
      </c>
      <c r="B3101" s="0" t="s">
        <v>459</v>
      </c>
      <c r="C3101" s="0" t="n">
        <v>2.708E-005</v>
      </c>
      <c r="D3101" s="221" t="n">
        <v>580</v>
      </c>
      <c r="E3101" s="221" t="n">
        <f aca="false">TRUNC((C3101*D3101),2)</f>
        <v>0.01</v>
      </c>
    </row>
    <row r="3102" customFormat="false" ht="14.4" hidden="false" customHeight="false" outlineLevel="0" collapsed="false">
      <c r="A3102" s="223" t="s">
        <v>453</v>
      </c>
      <c r="B3102" s="0" t="s">
        <v>398</v>
      </c>
      <c r="C3102" s="0" t="s">
        <v>398</v>
      </c>
      <c r="D3102" s="221" t="s">
        <v>398</v>
      </c>
      <c r="E3102" s="221" t="n">
        <f aca="false">SUM(E3100:E3101)</f>
        <v>0.01</v>
      </c>
    </row>
    <row r="3103" customFormat="false" ht="14.4" hidden="false" customHeight="false" outlineLevel="0" collapsed="false">
      <c r="A3103" s="0"/>
      <c r="C3103" s="0"/>
      <c r="D3103" s="0"/>
      <c r="E3103" s="0"/>
    </row>
    <row r="3104" customFormat="false" ht="14.4" hidden="false" customHeight="false" outlineLevel="0" collapsed="false">
      <c r="A3104" s="223" t="s">
        <v>446</v>
      </c>
      <c r="B3104" s="0" t="s">
        <v>447</v>
      </c>
      <c r="C3104" s="0" t="s">
        <v>448</v>
      </c>
      <c r="D3104" s="221" t="s">
        <v>449</v>
      </c>
      <c r="E3104" s="221" t="s">
        <v>450</v>
      </c>
    </row>
    <row r="3105" customFormat="false" ht="14.4" hidden="false" customHeight="false" outlineLevel="0" collapsed="false">
      <c r="A3105" s="223" t="s">
        <v>531</v>
      </c>
      <c r="B3105" s="0" t="s">
        <v>493</v>
      </c>
      <c r="C3105" s="0" t="n">
        <v>0.10171</v>
      </c>
      <c r="D3105" s="221" t="n">
        <v>13.3</v>
      </c>
      <c r="E3105" s="221" t="n">
        <f aca="false">TRUNC((C3105*D3105),2)</f>
        <v>1.35</v>
      </c>
    </row>
    <row r="3106" customFormat="false" ht="14.4" hidden="false" customHeight="false" outlineLevel="0" collapsed="false">
      <c r="A3106" s="223" t="s">
        <v>494</v>
      </c>
      <c r="B3106" s="0" t="s">
        <v>493</v>
      </c>
      <c r="C3106" s="0" t="n">
        <v>0.30513</v>
      </c>
      <c r="D3106" s="221" t="n">
        <v>8.14</v>
      </c>
      <c r="E3106" s="221" t="n">
        <f aca="false">TRUNC((C3106*D3106),2)</f>
        <v>2.48</v>
      </c>
    </row>
    <row r="3107" customFormat="false" ht="14.4" hidden="false" customHeight="false" outlineLevel="0" collapsed="false">
      <c r="A3107" s="223" t="s">
        <v>495</v>
      </c>
      <c r="B3107" s="0" t="s">
        <v>493</v>
      </c>
      <c r="C3107" s="0" t="n">
        <v>0.00514927</v>
      </c>
      <c r="D3107" s="221" t="n">
        <v>17.8</v>
      </c>
      <c r="E3107" s="221" t="n">
        <f aca="false">TRUNC((C3107*D3107),2)</f>
        <v>0.09</v>
      </c>
    </row>
    <row r="3108" customFormat="false" ht="14.4" hidden="false" customHeight="false" outlineLevel="0" collapsed="false">
      <c r="A3108" s="223" t="s">
        <v>453</v>
      </c>
      <c r="B3108" s="0" t="s">
        <v>398</v>
      </c>
      <c r="C3108" s="0" t="s">
        <v>398</v>
      </c>
      <c r="D3108" s="221" t="s">
        <v>398</v>
      </c>
      <c r="E3108" s="221" t="n">
        <f aca="false">SUM(E3105:E3107)</f>
        <v>3.92</v>
      </c>
    </row>
    <row r="3109" customFormat="false" ht="14.4" hidden="false" customHeight="false" outlineLevel="0" collapsed="false">
      <c r="A3109" s="0"/>
      <c r="C3109" s="0"/>
      <c r="D3109" s="0"/>
      <c r="E3109" s="0"/>
    </row>
    <row r="3110" customFormat="false" ht="14.4" hidden="false" customHeight="false" outlineLevel="0" collapsed="false">
      <c r="A3110" s="223" t="s">
        <v>454</v>
      </c>
      <c r="B3110" s="0" t="s">
        <v>447</v>
      </c>
      <c r="C3110" s="0" t="s">
        <v>448</v>
      </c>
      <c r="D3110" s="221" t="s">
        <v>449</v>
      </c>
      <c r="E3110" s="221" t="s">
        <v>450</v>
      </c>
    </row>
    <row r="3111" customFormat="false" ht="14.4" hidden="false" customHeight="false" outlineLevel="0" collapsed="false">
      <c r="A3111" s="223" t="s">
        <v>496</v>
      </c>
      <c r="B3111" s="0" t="s">
        <v>497</v>
      </c>
      <c r="C3111" s="0" t="n">
        <v>0.001725</v>
      </c>
      <c r="D3111" s="221" t="n">
        <v>60</v>
      </c>
      <c r="E3111" s="221" t="n">
        <f aca="false">TRUNC((C3111*D3111),2)</f>
        <v>0.1</v>
      </c>
    </row>
    <row r="3112" customFormat="false" ht="14.4" hidden="false" customHeight="false" outlineLevel="0" collapsed="false">
      <c r="A3112" s="223" t="s">
        <v>498</v>
      </c>
      <c r="B3112" s="0" t="s">
        <v>459</v>
      </c>
      <c r="C3112" s="0" t="n">
        <v>0.00320688</v>
      </c>
      <c r="D3112" s="221" t="n">
        <v>9.79</v>
      </c>
      <c r="E3112" s="221" t="n">
        <f aca="false">TRUNC((C3112*D3112),2)</f>
        <v>0.03</v>
      </c>
    </row>
    <row r="3113" customFormat="false" ht="14.4" hidden="false" customHeight="false" outlineLevel="0" collapsed="false">
      <c r="A3113" s="223" t="s">
        <v>455</v>
      </c>
      <c r="B3113" s="0" t="s">
        <v>456</v>
      </c>
      <c r="C3113" s="0" t="n">
        <v>0.00064859</v>
      </c>
      <c r="D3113" s="221" t="n">
        <v>47.76</v>
      </c>
      <c r="E3113" s="221" t="n">
        <f aca="false">TRUNC((C3113*D3113),2)</f>
        <v>0.03</v>
      </c>
    </row>
    <row r="3114" customFormat="false" ht="14.4" hidden="false" customHeight="false" outlineLevel="0" collapsed="false">
      <c r="A3114" s="223" t="s">
        <v>499</v>
      </c>
      <c r="B3114" s="0" t="s">
        <v>459</v>
      </c>
      <c r="C3114" s="0" t="n">
        <v>0.00026584</v>
      </c>
      <c r="D3114" s="221" t="n">
        <v>109.4</v>
      </c>
      <c r="E3114" s="221" t="n">
        <f aca="false">TRUNC((C3114*D3114),2)</f>
        <v>0.02</v>
      </c>
    </row>
    <row r="3115" customFormat="false" ht="14.4" hidden="false" customHeight="false" outlineLevel="0" collapsed="false">
      <c r="A3115" s="223" t="s">
        <v>500</v>
      </c>
      <c r="B3115" s="0" t="s">
        <v>501</v>
      </c>
      <c r="C3115" s="0" t="n">
        <v>0.862265</v>
      </c>
      <c r="D3115" s="221" t="n">
        <v>0.35</v>
      </c>
      <c r="E3115" s="221" t="n">
        <f aca="false">TRUNC((C3115*D3115),2)</f>
        <v>0.3</v>
      </c>
    </row>
    <row r="3116" customFormat="false" ht="14.4" hidden="false" customHeight="false" outlineLevel="0" collapsed="false">
      <c r="A3116" s="223" t="s">
        <v>502</v>
      </c>
      <c r="B3116" s="0" t="s">
        <v>459</v>
      </c>
      <c r="C3116" s="0" t="n">
        <v>0.00362764</v>
      </c>
      <c r="D3116" s="221" t="n">
        <v>6.04</v>
      </c>
      <c r="E3116" s="221" t="n">
        <f aca="false">TRUNC((C3116*D3116),2)</f>
        <v>0.02</v>
      </c>
    </row>
    <row r="3117" customFormat="false" ht="14.4" hidden="false" customHeight="false" outlineLevel="0" collapsed="false">
      <c r="A3117" s="223" t="s">
        <v>457</v>
      </c>
      <c r="B3117" s="0" t="s">
        <v>456</v>
      </c>
      <c r="C3117" s="0" t="n">
        <v>0.00556409</v>
      </c>
      <c r="D3117" s="221" t="n">
        <v>8.95</v>
      </c>
      <c r="E3117" s="221" t="n">
        <f aca="false">TRUNC((C3117*D3117),2)</f>
        <v>0.04</v>
      </c>
    </row>
    <row r="3118" customFormat="false" ht="14.4" hidden="false" customHeight="false" outlineLevel="0" collapsed="false">
      <c r="A3118" s="223" t="s">
        <v>510</v>
      </c>
      <c r="B3118" s="0" t="s">
        <v>511</v>
      </c>
      <c r="C3118" s="0" t="n">
        <v>0.0006046</v>
      </c>
      <c r="D3118" s="221" t="n">
        <v>14.25</v>
      </c>
      <c r="E3118" s="221" t="n">
        <f aca="false">TRUNC((C3118*D3118),2)</f>
        <v>0</v>
      </c>
    </row>
    <row r="3119" customFormat="false" ht="14.4" hidden="false" customHeight="false" outlineLevel="0" collapsed="false">
      <c r="A3119" s="223" t="s">
        <v>512</v>
      </c>
      <c r="B3119" s="0" t="s">
        <v>493</v>
      </c>
      <c r="C3119" s="0" t="n">
        <v>0.405115</v>
      </c>
      <c r="D3119" s="221" t="n">
        <v>1.87</v>
      </c>
      <c r="E3119" s="221" t="n">
        <f aca="false">TRUNC((C3119*D3119),2)</f>
        <v>0.75</v>
      </c>
    </row>
    <row r="3120" customFormat="false" ht="14.4" hidden="false" customHeight="false" outlineLevel="0" collapsed="false">
      <c r="A3120" s="223" t="s">
        <v>513</v>
      </c>
      <c r="B3120" s="0" t="s">
        <v>493</v>
      </c>
      <c r="C3120" s="0" t="n">
        <v>0.405115</v>
      </c>
      <c r="D3120" s="221" t="n">
        <v>0.71</v>
      </c>
      <c r="E3120" s="221" t="n">
        <f aca="false">TRUNC((C3120*D3120),2)</f>
        <v>0.28</v>
      </c>
    </row>
    <row r="3121" customFormat="false" ht="14.4" hidden="false" customHeight="false" outlineLevel="0" collapsed="false">
      <c r="A3121" s="223" t="s">
        <v>514</v>
      </c>
      <c r="B3121" s="0" t="s">
        <v>493</v>
      </c>
      <c r="C3121" s="0" t="n">
        <v>0.405115</v>
      </c>
      <c r="D3121" s="221" t="n">
        <v>0.34</v>
      </c>
      <c r="E3121" s="221" t="n">
        <f aca="false">TRUNC((C3121*D3121),2)</f>
        <v>0.13</v>
      </c>
    </row>
    <row r="3122" customFormat="false" ht="14.4" hidden="false" customHeight="false" outlineLevel="0" collapsed="false">
      <c r="A3122" s="223" t="s">
        <v>515</v>
      </c>
      <c r="B3122" s="0" t="s">
        <v>493</v>
      </c>
      <c r="C3122" s="0" t="n">
        <v>0.405115</v>
      </c>
      <c r="D3122" s="221" t="n">
        <v>0.05</v>
      </c>
      <c r="E3122" s="221" t="n">
        <f aca="false">TRUNC((C3122*D3122),2)</f>
        <v>0.02</v>
      </c>
    </row>
    <row r="3123" customFormat="false" ht="14.4" hidden="false" customHeight="false" outlineLevel="0" collapsed="false">
      <c r="A3123" s="223" t="s">
        <v>458</v>
      </c>
      <c r="B3123" s="0" t="s">
        <v>459</v>
      </c>
      <c r="C3123" s="0" t="n">
        <v>0.00107206</v>
      </c>
      <c r="D3123" s="221" t="n">
        <v>29.55</v>
      </c>
      <c r="E3123" s="221" t="n">
        <f aca="false">TRUNC((C3123*D3123),2)</f>
        <v>0.03</v>
      </c>
    </row>
    <row r="3124" customFormat="false" ht="14.4" hidden="false" customHeight="false" outlineLevel="0" collapsed="false">
      <c r="A3124" s="223" t="s">
        <v>460</v>
      </c>
      <c r="B3124" s="0" t="s">
        <v>459</v>
      </c>
      <c r="C3124" s="0" t="n">
        <v>0.00050246</v>
      </c>
      <c r="D3124" s="221" t="n">
        <v>169.15</v>
      </c>
      <c r="E3124" s="221" t="n">
        <f aca="false">TRUNC((C3124*D3124),2)</f>
        <v>0.08</v>
      </c>
    </row>
    <row r="3125" customFormat="false" ht="14.4" hidden="false" customHeight="false" outlineLevel="0" collapsed="false">
      <c r="A3125" s="223" t="s">
        <v>461</v>
      </c>
      <c r="B3125" s="0" t="s">
        <v>459</v>
      </c>
      <c r="C3125" s="0" t="n">
        <v>0.04516514</v>
      </c>
      <c r="D3125" s="221" t="n">
        <v>1.11</v>
      </c>
      <c r="E3125" s="221" t="n">
        <f aca="false">TRUNC((C3125*D3125),2)</f>
        <v>0.05</v>
      </c>
    </row>
    <row r="3126" customFormat="false" ht="28.8" hidden="false" customHeight="false" outlineLevel="0" collapsed="false">
      <c r="A3126" s="223" t="s">
        <v>462</v>
      </c>
      <c r="B3126" s="0" t="s">
        <v>459</v>
      </c>
      <c r="C3126" s="0" t="n">
        <v>0.0004355</v>
      </c>
      <c r="D3126" s="221" t="n">
        <v>133.08</v>
      </c>
      <c r="E3126" s="221" t="n">
        <f aca="false">TRUNC((C3126*D3126),2)</f>
        <v>0.05</v>
      </c>
    </row>
    <row r="3127" customFormat="false" ht="28.8" hidden="false" customHeight="false" outlineLevel="0" collapsed="false">
      <c r="A3127" s="223" t="s">
        <v>463</v>
      </c>
      <c r="B3127" s="0" t="s">
        <v>459</v>
      </c>
      <c r="C3127" s="0" t="n">
        <v>0.00029168</v>
      </c>
      <c r="D3127" s="221" t="n">
        <v>116.91</v>
      </c>
      <c r="E3127" s="221" t="n">
        <f aca="false">TRUNC((C3127*D3127),2)</f>
        <v>0.03</v>
      </c>
    </row>
    <row r="3128" customFormat="false" ht="28.8" hidden="false" customHeight="false" outlineLevel="0" collapsed="false">
      <c r="A3128" s="223" t="s">
        <v>516</v>
      </c>
      <c r="B3128" s="0" t="s">
        <v>459</v>
      </c>
      <c r="C3128" s="0" t="n">
        <v>1.764E-005</v>
      </c>
      <c r="D3128" s="221" t="n">
        <v>597.97</v>
      </c>
      <c r="E3128" s="221" t="n">
        <f aca="false">TRUNC((C3128*D3128),2)</f>
        <v>0.01</v>
      </c>
    </row>
    <row r="3129" customFormat="false" ht="14.4" hidden="false" customHeight="false" outlineLevel="0" collapsed="false">
      <c r="A3129" s="223" t="s">
        <v>517</v>
      </c>
      <c r="B3129" s="0" t="s">
        <v>459</v>
      </c>
      <c r="C3129" s="0" t="n">
        <v>0.00010832</v>
      </c>
      <c r="D3129" s="221" t="n">
        <v>135.18</v>
      </c>
      <c r="E3129" s="221" t="n">
        <f aca="false">TRUNC((C3129*D3129),2)</f>
        <v>0.01</v>
      </c>
    </row>
    <row r="3130" customFormat="false" ht="14.4" hidden="false" customHeight="false" outlineLevel="0" collapsed="false">
      <c r="A3130" s="223" t="s">
        <v>518</v>
      </c>
      <c r="B3130" s="0" t="s">
        <v>459</v>
      </c>
      <c r="C3130" s="0" t="n">
        <v>8.228E-005</v>
      </c>
      <c r="D3130" s="221" t="n">
        <v>203.68</v>
      </c>
      <c r="E3130" s="221" t="n">
        <f aca="false">TRUNC((C3130*D3130),2)</f>
        <v>0.01</v>
      </c>
    </row>
    <row r="3131" customFormat="false" ht="14.4" hidden="false" customHeight="false" outlineLevel="0" collapsed="false">
      <c r="A3131" s="223" t="s">
        <v>519</v>
      </c>
      <c r="B3131" s="0" t="s">
        <v>459</v>
      </c>
      <c r="C3131" s="0" t="n">
        <v>1.764E-005</v>
      </c>
      <c r="D3131" s="221" t="n">
        <v>576.84</v>
      </c>
      <c r="E3131" s="221" t="n">
        <f aca="false">TRUNC((C3131*D3131),2)</f>
        <v>0.01</v>
      </c>
    </row>
    <row r="3132" customFormat="false" ht="14.4" hidden="false" customHeight="false" outlineLevel="0" collapsed="false">
      <c r="A3132" s="223" t="s">
        <v>520</v>
      </c>
      <c r="B3132" s="0" t="s">
        <v>459</v>
      </c>
      <c r="C3132" s="0" t="n">
        <v>2.168E-005</v>
      </c>
      <c r="D3132" s="221" t="n">
        <v>281.79</v>
      </c>
      <c r="E3132" s="221" t="n">
        <f aca="false">TRUNC((C3132*D3132),2)</f>
        <v>0</v>
      </c>
    </row>
    <row r="3133" customFormat="false" ht="14.4" hidden="false" customHeight="false" outlineLevel="0" collapsed="false">
      <c r="A3133" s="223" t="s">
        <v>521</v>
      </c>
      <c r="B3133" s="0" t="s">
        <v>459</v>
      </c>
      <c r="C3133" s="0" t="n">
        <v>0.001092</v>
      </c>
      <c r="D3133" s="221" t="n">
        <v>7.88</v>
      </c>
      <c r="E3133" s="221" t="n">
        <f aca="false">TRUNC((C3133*D3133),2)</f>
        <v>0</v>
      </c>
    </row>
    <row r="3134" customFormat="false" ht="14.4" hidden="false" customHeight="false" outlineLevel="0" collapsed="false">
      <c r="A3134" s="223" t="s">
        <v>522</v>
      </c>
      <c r="B3134" s="0" t="s">
        <v>459</v>
      </c>
      <c r="C3134" s="0" t="n">
        <v>0.0006046</v>
      </c>
      <c r="D3134" s="221" t="n">
        <v>10.71</v>
      </c>
      <c r="E3134" s="221" t="n">
        <f aca="false">TRUNC((C3134*D3134),2)</f>
        <v>0</v>
      </c>
    </row>
    <row r="3135" customFormat="false" ht="14.4" hidden="false" customHeight="false" outlineLevel="0" collapsed="false">
      <c r="A3135" s="223" t="s">
        <v>523</v>
      </c>
      <c r="B3135" s="0" t="s">
        <v>459</v>
      </c>
      <c r="C3135" s="0" t="n">
        <v>0.0006046</v>
      </c>
      <c r="D3135" s="221" t="n">
        <v>23.75</v>
      </c>
      <c r="E3135" s="221" t="n">
        <f aca="false">TRUNC((C3135*D3135),2)</f>
        <v>0.01</v>
      </c>
    </row>
    <row r="3136" customFormat="false" ht="14.4" hidden="false" customHeight="false" outlineLevel="0" collapsed="false">
      <c r="A3136" s="223" t="s">
        <v>524</v>
      </c>
      <c r="B3136" s="0" t="s">
        <v>525</v>
      </c>
      <c r="C3136" s="0" t="n">
        <v>0.00148125</v>
      </c>
      <c r="D3136" s="221" t="n">
        <v>0.67</v>
      </c>
      <c r="E3136" s="221" t="n">
        <f aca="false">TRUNC((C3136*D3136),2)</f>
        <v>0</v>
      </c>
    </row>
    <row r="3137" customFormat="false" ht="14.4" hidden="false" customHeight="false" outlineLevel="0" collapsed="false">
      <c r="A3137" s="223" t="s">
        <v>453</v>
      </c>
      <c r="B3137" s="0" t="s">
        <v>398</v>
      </c>
      <c r="C3137" s="0" t="s">
        <v>398</v>
      </c>
      <c r="D3137" s="221" t="s">
        <v>398</v>
      </c>
      <c r="E3137" s="221" t="n">
        <f aca="false">SUM(E3111:E3136)</f>
        <v>2.01</v>
      </c>
    </row>
    <row r="3138" customFormat="false" ht="14.4" hidden="false" customHeight="false" outlineLevel="0" collapsed="false">
      <c r="A3138" s="0"/>
      <c r="C3138" s="0"/>
      <c r="D3138" s="0"/>
      <c r="E3138" s="0"/>
    </row>
    <row r="3139" customFormat="false" ht="14.4" hidden="false" customHeight="false" outlineLevel="0" collapsed="false">
      <c r="A3139" s="223" t="s">
        <v>466</v>
      </c>
      <c r="B3139" s="0" t="s">
        <v>398</v>
      </c>
      <c r="C3139" s="0" t="s">
        <v>398</v>
      </c>
      <c r="D3139" s="221" t="s">
        <v>398</v>
      </c>
      <c r="E3139" s="221" t="n">
        <f aca="false">E3102+E3108+E3137</f>
        <v>5.94</v>
      </c>
    </row>
    <row r="3140" customFormat="false" ht="14.4" hidden="false" customHeight="false" outlineLevel="0" collapsed="false">
      <c r="A3140" s="0"/>
      <c r="C3140" s="0"/>
      <c r="D3140" s="0"/>
      <c r="E3140" s="0"/>
    </row>
    <row r="3141" customFormat="false" ht="14.4" hidden="false" customHeight="false" outlineLevel="0" collapsed="false">
      <c r="A3141" s="0"/>
      <c r="C3141" s="0"/>
      <c r="D3141" s="0"/>
      <c r="E3141" s="0"/>
    </row>
    <row r="3142" customFormat="false" ht="14.4" hidden="false" customHeight="false" outlineLevel="0" collapsed="false">
      <c r="A3142" s="0"/>
      <c r="C3142" s="0"/>
      <c r="D3142" s="0"/>
      <c r="E3142" s="0"/>
    </row>
    <row r="3143" customFormat="false" ht="14.4" hidden="false" customHeight="false" outlineLevel="0" collapsed="false">
      <c r="A3143" s="223" t="s">
        <v>865</v>
      </c>
      <c r="B3143" s="224" t="s">
        <v>866</v>
      </c>
      <c r="C3143" s="0" t="s">
        <v>867</v>
      </c>
      <c r="D3143" s="0"/>
      <c r="E3143" s="0"/>
    </row>
    <row r="3144" customFormat="false" ht="28.8" hidden="false" customHeight="false" outlineLevel="0" collapsed="false">
      <c r="A3144" s="223" t="s">
        <v>868</v>
      </c>
      <c r="C3144" s="0"/>
      <c r="D3144" s="0"/>
      <c r="E3144" s="0"/>
    </row>
    <row r="3145" customFormat="false" ht="14.4" hidden="false" customHeight="false" outlineLevel="0" collapsed="false">
      <c r="A3145" s="223" t="s">
        <v>478</v>
      </c>
      <c r="C3145" s="0"/>
      <c r="D3145" s="0"/>
      <c r="E3145" s="0"/>
    </row>
    <row r="3146" customFormat="false" ht="14.4" hidden="false" customHeight="false" outlineLevel="0" collapsed="false">
      <c r="A3146" s="0"/>
      <c r="C3146" s="0"/>
      <c r="D3146" s="0"/>
      <c r="E3146" s="0"/>
    </row>
    <row r="3147" customFormat="false" ht="14.4" hidden="false" customHeight="false" outlineLevel="0" collapsed="false">
      <c r="A3147" s="223" t="s">
        <v>489</v>
      </c>
      <c r="B3147" s="0" t="s">
        <v>447</v>
      </c>
      <c r="C3147" s="0" t="s">
        <v>448</v>
      </c>
      <c r="D3147" s="221" t="s">
        <v>449</v>
      </c>
      <c r="E3147" s="221" t="s">
        <v>450</v>
      </c>
    </row>
    <row r="3148" customFormat="false" ht="28.8" hidden="false" customHeight="false" outlineLevel="0" collapsed="false">
      <c r="A3148" s="223" t="s">
        <v>491</v>
      </c>
      <c r="B3148" s="0" t="s">
        <v>459</v>
      </c>
      <c r="C3148" s="0" t="n">
        <v>0.000376</v>
      </c>
      <c r="D3148" s="221" t="n">
        <v>580</v>
      </c>
      <c r="E3148" s="221" t="n">
        <f aca="false">TRUNC((C3148*D3148),2)</f>
        <v>0.21</v>
      </c>
    </row>
    <row r="3149" customFormat="false" ht="14.4" hidden="false" customHeight="false" outlineLevel="0" collapsed="false">
      <c r="A3149" s="223" t="s">
        <v>453</v>
      </c>
      <c r="B3149" s="0" t="s">
        <v>398</v>
      </c>
      <c r="C3149" s="0" t="s">
        <v>398</v>
      </c>
      <c r="D3149" s="221" t="s">
        <v>398</v>
      </c>
      <c r="E3149" s="221" t="n">
        <f aca="false">SUM(E3148:E3148)</f>
        <v>0.21</v>
      </c>
    </row>
    <row r="3150" customFormat="false" ht="14.4" hidden="false" customHeight="false" outlineLevel="0" collapsed="false">
      <c r="A3150" s="0"/>
      <c r="C3150" s="0"/>
      <c r="D3150" s="0"/>
      <c r="E3150" s="0"/>
    </row>
    <row r="3151" customFormat="false" ht="14.4" hidden="false" customHeight="false" outlineLevel="0" collapsed="false">
      <c r="A3151" s="223" t="s">
        <v>446</v>
      </c>
      <c r="B3151" s="0" t="s">
        <v>447</v>
      </c>
      <c r="C3151" s="0" t="s">
        <v>448</v>
      </c>
      <c r="D3151" s="221" t="s">
        <v>449</v>
      </c>
      <c r="E3151" s="221" t="s">
        <v>450</v>
      </c>
    </row>
    <row r="3152" customFormat="false" ht="14.4" hidden="false" customHeight="false" outlineLevel="0" collapsed="false">
      <c r="A3152" s="223" t="s">
        <v>531</v>
      </c>
      <c r="B3152" s="0" t="s">
        <v>493</v>
      </c>
      <c r="C3152" s="0" t="n">
        <v>3.5232344</v>
      </c>
      <c r="D3152" s="221" t="n">
        <v>13.3</v>
      </c>
      <c r="E3152" s="221" t="n">
        <f aca="false">TRUNC((C3152*D3152),2)</f>
        <v>46.85</v>
      </c>
    </row>
    <row r="3153" customFormat="false" ht="14.4" hidden="false" customHeight="false" outlineLevel="0" collapsed="false">
      <c r="A3153" s="223" t="s">
        <v>494</v>
      </c>
      <c r="B3153" s="0" t="s">
        <v>493</v>
      </c>
      <c r="C3153" s="0" t="n">
        <v>2.12559254</v>
      </c>
      <c r="D3153" s="221" t="n">
        <v>8.14</v>
      </c>
      <c r="E3153" s="221" t="n">
        <f aca="false">TRUNC((C3153*D3153),2)</f>
        <v>17.3</v>
      </c>
    </row>
    <row r="3154" customFormat="false" ht="14.4" hidden="false" customHeight="false" outlineLevel="0" collapsed="false">
      <c r="A3154" s="223" t="s">
        <v>453</v>
      </c>
      <c r="B3154" s="0" t="s">
        <v>398</v>
      </c>
      <c r="C3154" s="0" t="s">
        <v>398</v>
      </c>
      <c r="D3154" s="221" t="s">
        <v>398</v>
      </c>
      <c r="E3154" s="221" t="n">
        <f aca="false">SUM(E3152:E3153)</f>
        <v>64.15</v>
      </c>
    </row>
    <row r="3155" customFormat="false" ht="14.4" hidden="false" customHeight="false" outlineLevel="0" collapsed="false">
      <c r="A3155" s="0"/>
      <c r="C3155" s="0"/>
      <c r="D3155" s="0"/>
      <c r="E3155" s="0"/>
    </row>
    <row r="3156" customFormat="false" ht="14.4" hidden="false" customHeight="false" outlineLevel="0" collapsed="false">
      <c r="A3156" s="223" t="s">
        <v>454</v>
      </c>
      <c r="B3156" s="0" t="s">
        <v>447</v>
      </c>
      <c r="C3156" s="0" t="s">
        <v>448</v>
      </c>
      <c r="D3156" s="221" t="s">
        <v>449</v>
      </c>
      <c r="E3156" s="221" t="s">
        <v>450</v>
      </c>
    </row>
    <row r="3157" customFormat="false" ht="14.4" hidden="false" customHeight="false" outlineLevel="0" collapsed="false">
      <c r="A3157" s="223" t="s">
        <v>496</v>
      </c>
      <c r="B3157" s="0" t="s">
        <v>497</v>
      </c>
      <c r="C3157" s="0" t="n">
        <v>0.04853</v>
      </c>
      <c r="D3157" s="221" t="n">
        <v>60</v>
      </c>
      <c r="E3157" s="221" t="n">
        <f aca="false">TRUNC((C3157*D3157),2)</f>
        <v>2.91</v>
      </c>
    </row>
    <row r="3158" customFormat="false" ht="14.4" hidden="false" customHeight="false" outlineLevel="0" collapsed="false">
      <c r="A3158" s="223" t="s">
        <v>498</v>
      </c>
      <c r="B3158" s="0" t="s">
        <v>459</v>
      </c>
      <c r="C3158" s="0" t="n">
        <v>0.04452637</v>
      </c>
      <c r="D3158" s="221" t="n">
        <v>9.79</v>
      </c>
      <c r="E3158" s="221" t="n">
        <f aca="false">TRUNC((C3158*D3158),2)</f>
        <v>0.43</v>
      </c>
    </row>
    <row r="3159" customFormat="false" ht="14.4" hidden="false" customHeight="false" outlineLevel="0" collapsed="false">
      <c r="A3159" s="223" t="s">
        <v>455</v>
      </c>
      <c r="B3159" s="0" t="s">
        <v>456</v>
      </c>
      <c r="C3159" s="0" t="n">
        <v>0.00889172</v>
      </c>
      <c r="D3159" s="221" t="n">
        <v>47.76</v>
      </c>
      <c r="E3159" s="221" t="n">
        <f aca="false">TRUNC((C3159*D3159),2)</f>
        <v>0.42</v>
      </c>
    </row>
    <row r="3160" customFormat="false" ht="14.4" hidden="false" customHeight="false" outlineLevel="0" collapsed="false">
      <c r="A3160" s="223" t="s">
        <v>499</v>
      </c>
      <c r="B3160" s="0" t="s">
        <v>459</v>
      </c>
      <c r="C3160" s="0" t="n">
        <v>0.00369109</v>
      </c>
      <c r="D3160" s="221" t="n">
        <v>109.4</v>
      </c>
      <c r="E3160" s="221" t="n">
        <f aca="false">TRUNC((C3160*D3160),2)</f>
        <v>0.4</v>
      </c>
    </row>
    <row r="3161" customFormat="false" ht="14.4" hidden="false" customHeight="false" outlineLevel="0" collapsed="false">
      <c r="A3161" s="223" t="s">
        <v>500</v>
      </c>
      <c r="B3161" s="0" t="s">
        <v>501</v>
      </c>
      <c r="C3161" s="0" t="n">
        <v>17.26029343</v>
      </c>
      <c r="D3161" s="221" t="n">
        <v>0.35</v>
      </c>
      <c r="E3161" s="221" t="n">
        <f aca="false">TRUNC((C3161*D3161),2)</f>
        <v>6.04</v>
      </c>
    </row>
    <row r="3162" customFormat="false" ht="14.4" hidden="false" customHeight="false" outlineLevel="0" collapsed="false">
      <c r="A3162" s="223" t="s">
        <v>502</v>
      </c>
      <c r="B3162" s="0" t="s">
        <v>459</v>
      </c>
      <c r="C3162" s="0" t="n">
        <v>0.05036847</v>
      </c>
      <c r="D3162" s="221" t="n">
        <v>6.04</v>
      </c>
      <c r="E3162" s="221" t="n">
        <f aca="false">TRUNC((C3162*D3162),2)</f>
        <v>0.3</v>
      </c>
    </row>
    <row r="3163" customFormat="false" ht="14.4" hidden="false" customHeight="false" outlineLevel="0" collapsed="false">
      <c r="A3163" s="223" t="s">
        <v>457</v>
      </c>
      <c r="B3163" s="0" t="s">
        <v>456</v>
      </c>
      <c r="C3163" s="0" t="n">
        <v>0.07627999</v>
      </c>
      <c r="D3163" s="221" t="n">
        <v>8.95</v>
      </c>
      <c r="E3163" s="221" t="n">
        <f aca="false">TRUNC((C3163*D3163),2)</f>
        <v>0.68</v>
      </c>
    </row>
    <row r="3164" customFormat="false" ht="28.8" hidden="false" customHeight="false" outlineLevel="0" collapsed="false">
      <c r="A3164" s="223" t="s">
        <v>869</v>
      </c>
      <c r="B3164" s="0" t="s">
        <v>459</v>
      </c>
      <c r="C3164" s="0" t="n">
        <v>1</v>
      </c>
      <c r="D3164" s="221" t="n">
        <v>697.24</v>
      </c>
      <c r="E3164" s="221" t="n">
        <f aca="false">TRUNC((C3164*D3164),2)</f>
        <v>697.24</v>
      </c>
    </row>
    <row r="3165" customFormat="false" ht="14.4" hidden="false" customHeight="false" outlineLevel="0" collapsed="false">
      <c r="A3165" s="223" t="s">
        <v>510</v>
      </c>
      <c r="B3165" s="0" t="s">
        <v>511</v>
      </c>
      <c r="C3165" s="0" t="n">
        <v>0.00839466</v>
      </c>
      <c r="D3165" s="221" t="n">
        <v>14.25</v>
      </c>
      <c r="E3165" s="221" t="n">
        <f aca="false">TRUNC((C3165*D3165),2)</f>
        <v>0.11</v>
      </c>
    </row>
    <row r="3166" customFormat="false" ht="14.4" hidden="false" customHeight="false" outlineLevel="0" collapsed="false">
      <c r="A3166" s="223" t="s">
        <v>512</v>
      </c>
      <c r="B3166" s="0" t="s">
        <v>493</v>
      </c>
      <c r="C3166" s="0" t="n">
        <v>5.553856</v>
      </c>
      <c r="D3166" s="221" t="n">
        <v>1.87</v>
      </c>
      <c r="E3166" s="221" t="n">
        <f aca="false">TRUNC((C3166*D3166),2)</f>
        <v>10.38</v>
      </c>
    </row>
    <row r="3167" customFormat="false" ht="14.4" hidden="false" customHeight="false" outlineLevel="0" collapsed="false">
      <c r="A3167" s="223" t="s">
        <v>513</v>
      </c>
      <c r="B3167" s="0" t="s">
        <v>493</v>
      </c>
      <c r="C3167" s="0" t="n">
        <v>5.553856</v>
      </c>
      <c r="D3167" s="221" t="n">
        <v>0.71</v>
      </c>
      <c r="E3167" s="221" t="n">
        <f aca="false">TRUNC((C3167*D3167),2)</f>
        <v>3.94</v>
      </c>
    </row>
    <row r="3168" customFormat="false" ht="14.4" hidden="false" customHeight="false" outlineLevel="0" collapsed="false">
      <c r="A3168" s="223" t="s">
        <v>514</v>
      </c>
      <c r="B3168" s="0" t="s">
        <v>493</v>
      </c>
      <c r="C3168" s="0" t="n">
        <v>5.553856</v>
      </c>
      <c r="D3168" s="221" t="n">
        <v>0.34</v>
      </c>
      <c r="E3168" s="221" t="n">
        <f aca="false">TRUNC((C3168*D3168),2)</f>
        <v>1.88</v>
      </c>
    </row>
    <row r="3169" customFormat="false" ht="14.4" hidden="false" customHeight="false" outlineLevel="0" collapsed="false">
      <c r="A3169" s="223" t="s">
        <v>515</v>
      </c>
      <c r="B3169" s="0" t="s">
        <v>493</v>
      </c>
      <c r="C3169" s="0" t="n">
        <v>5.553856</v>
      </c>
      <c r="D3169" s="221" t="n">
        <v>0.05</v>
      </c>
      <c r="E3169" s="221" t="n">
        <f aca="false">TRUNC((C3169*D3169),2)</f>
        <v>0.27</v>
      </c>
    </row>
    <row r="3170" customFormat="false" ht="14.4" hidden="false" customHeight="false" outlineLevel="0" collapsed="false">
      <c r="A3170" s="223" t="s">
        <v>458</v>
      </c>
      <c r="B3170" s="0" t="s">
        <v>459</v>
      </c>
      <c r="C3170" s="0" t="n">
        <v>0.01469716</v>
      </c>
      <c r="D3170" s="221" t="n">
        <v>29.55</v>
      </c>
      <c r="E3170" s="221" t="n">
        <f aca="false">TRUNC((C3170*D3170),2)</f>
        <v>0.43</v>
      </c>
    </row>
    <row r="3171" customFormat="false" ht="14.4" hidden="false" customHeight="false" outlineLevel="0" collapsed="false">
      <c r="A3171" s="223" t="s">
        <v>460</v>
      </c>
      <c r="B3171" s="0" t="s">
        <v>459</v>
      </c>
      <c r="C3171" s="0" t="n">
        <v>0.00688845</v>
      </c>
      <c r="D3171" s="221" t="n">
        <v>169.15</v>
      </c>
      <c r="E3171" s="221" t="n">
        <f aca="false">TRUNC((C3171*D3171),2)</f>
        <v>1.16</v>
      </c>
    </row>
    <row r="3172" customFormat="false" ht="14.4" hidden="false" customHeight="false" outlineLevel="0" collapsed="false">
      <c r="A3172" s="223" t="s">
        <v>461</v>
      </c>
      <c r="B3172" s="0" t="s">
        <v>459</v>
      </c>
      <c r="C3172" s="0" t="n">
        <v>0.61918385</v>
      </c>
      <c r="D3172" s="221" t="n">
        <v>1.11</v>
      </c>
      <c r="E3172" s="221" t="n">
        <f aca="false">TRUNC((C3172*D3172),2)</f>
        <v>0.68</v>
      </c>
    </row>
    <row r="3173" customFormat="false" ht="28.8" hidden="false" customHeight="false" outlineLevel="0" collapsed="false">
      <c r="A3173" s="223" t="s">
        <v>462</v>
      </c>
      <c r="B3173" s="0" t="s">
        <v>459</v>
      </c>
      <c r="C3173" s="0" t="n">
        <v>0.0059704</v>
      </c>
      <c r="D3173" s="221" t="n">
        <v>133.08</v>
      </c>
      <c r="E3173" s="221" t="n">
        <f aca="false">TRUNC((C3173*D3173),2)</f>
        <v>0.79</v>
      </c>
    </row>
    <row r="3174" customFormat="false" ht="28.8" hidden="false" customHeight="false" outlineLevel="0" collapsed="false">
      <c r="A3174" s="223" t="s">
        <v>463</v>
      </c>
      <c r="B3174" s="0" t="s">
        <v>459</v>
      </c>
      <c r="C3174" s="0" t="n">
        <v>0.00399878</v>
      </c>
      <c r="D3174" s="221" t="n">
        <v>116.91</v>
      </c>
      <c r="E3174" s="221" t="n">
        <f aca="false">TRUNC((C3174*D3174),2)</f>
        <v>0.46</v>
      </c>
    </row>
    <row r="3175" customFormat="false" ht="28.8" hidden="false" customHeight="false" outlineLevel="0" collapsed="false">
      <c r="A3175" s="223" t="s">
        <v>516</v>
      </c>
      <c r="B3175" s="0" t="s">
        <v>459</v>
      </c>
      <c r="C3175" s="0" t="n">
        <v>0.00024492</v>
      </c>
      <c r="D3175" s="221" t="n">
        <v>597.97</v>
      </c>
      <c r="E3175" s="221" t="n">
        <f aca="false">TRUNC((C3175*D3175),2)</f>
        <v>0.14</v>
      </c>
    </row>
    <row r="3176" customFormat="false" ht="14.4" hidden="false" customHeight="false" outlineLevel="0" collapsed="false">
      <c r="A3176" s="223" t="s">
        <v>517</v>
      </c>
      <c r="B3176" s="0" t="s">
        <v>459</v>
      </c>
      <c r="C3176" s="0" t="n">
        <v>0.00150399</v>
      </c>
      <c r="D3176" s="221" t="n">
        <v>135.18</v>
      </c>
      <c r="E3176" s="221" t="n">
        <f aca="false">TRUNC((C3176*D3176),2)</f>
        <v>0.2</v>
      </c>
    </row>
    <row r="3177" customFormat="false" ht="14.4" hidden="false" customHeight="false" outlineLevel="0" collapsed="false">
      <c r="A3177" s="223" t="s">
        <v>518</v>
      </c>
      <c r="B3177" s="0" t="s">
        <v>459</v>
      </c>
      <c r="C3177" s="0" t="n">
        <v>0.00114242</v>
      </c>
      <c r="D3177" s="221" t="n">
        <v>203.68</v>
      </c>
      <c r="E3177" s="221" t="n">
        <f aca="false">TRUNC((C3177*D3177),2)</f>
        <v>0.23</v>
      </c>
    </row>
    <row r="3178" customFormat="false" ht="14.4" hidden="false" customHeight="false" outlineLevel="0" collapsed="false">
      <c r="A3178" s="223" t="s">
        <v>519</v>
      </c>
      <c r="B3178" s="0" t="s">
        <v>459</v>
      </c>
      <c r="C3178" s="0" t="n">
        <v>0.00024492</v>
      </c>
      <c r="D3178" s="221" t="n">
        <v>576.84</v>
      </c>
      <c r="E3178" s="221" t="n">
        <f aca="false">TRUNC((C3178*D3178),2)</f>
        <v>0.14</v>
      </c>
    </row>
    <row r="3179" customFormat="false" ht="14.4" hidden="false" customHeight="false" outlineLevel="0" collapsed="false">
      <c r="A3179" s="223" t="s">
        <v>520</v>
      </c>
      <c r="B3179" s="0" t="s">
        <v>459</v>
      </c>
      <c r="C3179" s="0" t="n">
        <v>0.00030102</v>
      </c>
      <c r="D3179" s="221" t="n">
        <v>281.79</v>
      </c>
      <c r="E3179" s="221" t="n">
        <f aca="false">TRUNC((C3179*D3179),2)</f>
        <v>0.08</v>
      </c>
    </row>
    <row r="3180" customFormat="false" ht="14.4" hidden="false" customHeight="false" outlineLevel="0" collapsed="false">
      <c r="A3180" s="223" t="s">
        <v>521</v>
      </c>
      <c r="B3180" s="0" t="s">
        <v>459</v>
      </c>
      <c r="C3180" s="0" t="n">
        <v>0.01516203</v>
      </c>
      <c r="D3180" s="221" t="n">
        <v>7.88</v>
      </c>
      <c r="E3180" s="221" t="n">
        <f aca="false">TRUNC((C3180*D3180),2)</f>
        <v>0.11</v>
      </c>
    </row>
    <row r="3181" customFormat="false" ht="14.4" hidden="false" customHeight="false" outlineLevel="0" collapsed="false">
      <c r="A3181" s="223" t="s">
        <v>522</v>
      </c>
      <c r="B3181" s="0" t="s">
        <v>459</v>
      </c>
      <c r="C3181" s="0" t="n">
        <v>0.00839466</v>
      </c>
      <c r="D3181" s="221" t="n">
        <v>10.71</v>
      </c>
      <c r="E3181" s="221" t="n">
        <f aca="false">TRUNC((C3181*D3181),2)</f>
        <v>0.08</v>
      </c>
    </row>
    <row r="3182" customFormat="false" ht="14.4" hidden="false" customHeight="false" outlineLevel="0" collapsed="false">
      <c r="A3182" s="223" t="s">
        <v>523</v>
      </c>
      <c r="B3182" s="0" t="s">
        <v>459</v>
      </c>
      <c r="C3182" s="0" t="n">
        <v>0.00839466</v>
      </c>
      <c r="D3182" s="221" t="n">
        <v>23.75</v>
      </c>
      <c r="E3182" s="221" t="n">
        <f aca="false">TRUNC((C3182*D3182),2)</f>
        <v>0.19</v>
      </c>
    </row>
    <row r="3183" customFormat="false" ht="14.4" hidden="false" customHeight="false" outlineLevel="0" collapsed="false">
      <c r="A3183" s="223" t="s">
        <v>453</v>
      </c>
      <c r="B3183" s="0" t="s">
        <v>398</v>
      </c>
      <c r="C3183" s="0" t="s">
        <v>398</v>
      </c>
      <c r="D3183" s="221" t="s">
        <v>398</v>
      </c>
      <c r="E3183" s="221" t="n">
        <f aca="false">SUM(E3157:E3182)</f>
        <v>729.69</v>
      </c>
    </row>
    <row r="3184" customFormat="false" ht="14.4" hidden="false" customHeight="false" outlineLevel="0" collapsed="false">
      <c r="A3184" s="0"/>
      <c r="C3184" s="0"/>
      <c r="D3184" s="0"/>
      <c r="E3184" s="0"/>
    </row>
    <row r="3185" customFormat="false" ht="14.4" hidden="false" customHeight="false" outlineLevel="0" collapsed="false">
      <c r="A3185" s="223" t="s">
        <v>466</v>
      </c>
      <c r="B3185" s="0" t="s">
        <v>398</v>
      </c>
      <c r="C3185" s="0" t="s">
        <v>398</v>
      </c>
      <c r="D3185" s="221" t="s">
        <v>398</v>
      </c>
      <c r="E3185" s="221" t="n">
        <f aca="false">E3149+E3154+E3183</f>
        <v>794.05</v>
      </c>
    </row>
    <row r="3186" customFormat="false" ht="14.4" hidden="false" customHeight="false" outlineLevel="0" collapsed="false">
      <c r="A3186" s="0"/>
      <c r="C3186" s="0"/>
      <c r="D3186" s="0"/>
      <c r="E3186" s="0"/>
    </row>
    <row r="3187" customFormat="false" ht="14.4" hidden="false" customHeight="false" outlineLevel="0" collapsed="false">
      <c r="A3187" s="0"/>
      <c r="C3187" s="0"/>
      <c r="D3187" s="0"/>
      <c r="E3187" s="0"/>
    </row>
    <row r="3188" customFormat="false" ht="14.4" hidden="false" customHeight="false" outlineLevel="0" collapsed="false">
      <c r="A3188" s="0"/>
      <c r="C3188" s="0"/>
      <c r="D3188" s="0"/>
      <c r="E3188" s="0"/>
    </row>
    <row r="3189" customFormat="false" ht="14.4" hidden="false" customHeight="false" outlineLevel="0" collapsed="false">
      <c r="A3189" s="223" t="s">
        <v>870</v>
      </c>
      <c r="B3189" s="224" t="s">
        <v>871</v>
      </c>
      <c r="C3189" s="0" t="s">
        <v>872</v>
      </c>
      <c r="D3189" s="0"/>
      <c r="E3189" s="0"/>
    </row>
    <row r="3190" customFormat="false" ht="14.4" hidden="false" customHeight="false" outlineLevel="0" collapsed="false">
      <c r="A3190" s="223" t="s">
        <v>873</v>
      </c>
      <c r="C3190" s="0"/>
      <c r="D3190" s="0"/>
      <c r="E3190" s="0"/>
    </row>
    <row r="3191" customFormat="false" ht="14.4" hidden="false" customHeight="false" outlineLevel="0" collapsed="false">
      <c r="A3191" s="223" t="s">
        <v>488</v>
      </c>
      <c r="C3191" s="0"/>
      <c r="D3191" s="0"/>
      <c r="E3191" s="0"/>
    </row>
    <row r="3192" customFormat="false" ht="14.4" hidden="false" customHeight="false" outlineLevel="0" collapsed="false">
      <c r="A3192" s="0"/>
      <c r="C3192" s="0"/>
      <c r="D3192" s="0"/>
      <c r="E3192" s="0"/>
    </row>
    <row r="3193" customFormat="false" ht="14.4" hidden="false" customHeight="false" outlineLevel="0" collapsed="false">
      <c r="A3193" s="223" t="s">
        <v>489</v>
      </c>
      <c r="B3193" s="0" t="s">
        <v>447</v>
      </c>
      <c r="C3193" s="0" t="s">
        <v>448</v>
      </c>
      <c r="D3193" s="221" t="s">
        <v>449</v>
      </c>
      <c r="E3193" s="221" t="s">
        <v>450</v>
      </c>
    </row>
    <row r="3194" customFormat="false" ht="28.8" hidden="false" customHeight="false" outlineLevel="0" collapsed="false">
      <c r="A3194" s="223" t="s">
        <v>491</v>
      </c>
      <c r="B3194" s="0" t="s">
        <v>459</v>
      </c>
      <c r="C3194" s="0" t="n">
        <v>3.883E-005</v>
      </c>
      <c r="D3194" s="221" t="n">
        <v>580</v>
      </c>
      <c r="E3194" s="221" t="n">
        <f aca="false">TRUNC((C3194*D3194),2)</f>
        <v>0.02</v>
      </c>
    </row>
    <row r="3195" customFormat="false" ht="14.4" hidden="false" customHeight="false" outlineLevel="0" collapsed="false">
      <c r="A3195" s="223" t="s">
        <v>453</v>
      </c>
      <c r="B3195" s="0" t="s">
        <v>398</v>
      </c>
      <c r="C3195" s="0" t="s">
        <v>398</v>
      </c>
      <c r="D3195" s="221" t="s">
        <v>398</v>
      </c>
      <c r="E3195" s="221" t="n">
        <f aca="false">SUM(E3194:E3194)</f>
        <v>0.02</v>
      </c>
    </row>
    <row r="3196" customFormat="false" ht="14.4" hidden="false" customHeight="false" outlineLevel="0" collapsed="false">
      <c r="A3196" s="0"/>
      <c r="C3196" s="0"/>
      <c r="D3196" s="0"/>
      <c r="E3196" s="0"/>
    </row>
    <row r="3197" customFormat="false" ht="14.4" hidden="false" customHeight="false" outlineLevel="0" collapsed="false">
      <c r="A3197" s="223" t="s">
        <v>446</v>
      </c>
      <c r="B3197" s="0" t="s">
        <v>447</v>
      </c>
      <c r="C3197" s="0" t="s">
        <v>448</v>
      </c>
      <c r="D3197" s="221" t="s">
        <v>449</v>
      </c>
      <c r="E3197" s="221" t="s">
        <v>450</v>
      </c>
    </row>
    <row r="3198" customFormat="false" ht="14.4" hidden="false" customHeight="false" outlineLevel="0" collapsed="false">
      <c r="A3198" s="223" t="s">
        <v>531</v>
      </c>
      <c r="B3198" s="0" t="s">
        <v>493</v>
      </c>
      <c r="C3198" s="0" t="n">
        <v>0.38914246</v>
      </c>
      <c r="D3198" s="221" t="n">
        <v>13.3</v>
      </c>
      <c r="E3198" s="221" t="n">
        <f aca="false">TRUNC((C3198*D3198),2)</f>
        <v>5.17</v>
      </c>
    </row>
    <row r="3199" customFormat="false" ht="14.4" hidden="false" customHeight="false" outlineLevel="0" collapsed="false">
      <c r="A3199" s="223" t="s">
        <v>494</v>
      </c>
      <c r="B3199" s="0" t="s">
        <v>493</v>
      </c>
      <c r="C3199" s="0" t="n">
        <v>0.1942661</v>
      </c>
      <c r="D3199" s="221" t="n">
        <v>8.14</v>
      </c>
      <c r="E3199" s="221" t="n">
        <f aca="false">TRUNC((C3199*D3199),2)</f>
        <v>1.58</v>
      </c>
    </row>
    <row r="3200" customFormat="false" ht="14.4" hidden="false" customHeight="false" outlineLevel="0" collapsed="false">
      <c r="A3200" s="223" t="s">
        <v>453</v>
      </c>
      <c r="B3200" s="0" t="s">
        <v>398</v>
      </c>
      <c r="C3200" s="0" t="s">
        <v>398</v>
      </c>
      <c r="D3200" s="221" t="s">
        <v>398</v>
      </c>
      <c r="E3200" s="221" t="n">
        <f aca="false">SUM(E3198:E3199)</f>
        <v>6.75</v>
      </c>
    </row>
    <row r="3201" customFormat="false" ht="14.4" hidden="false" customHeight="false" outlineLevel="0" collapsed="false">
      <c r="A3201" s="0"/>
      <c r="C3201" s="0"/>
      <c r="D3201" s="0"/>
      <c r="E3201" s="0"/>
    </row>
    <row r="3202" customFormat="false" ht="14.4" hidden="false" customHeight="false" outlineLevel="0" collapsed="false">
      <c r="A3202" s="223" t="s">
        <v>454</v>
      </c>
      <c r="B3202" s="0" t="s">
        <v>447</v>
      </c>
      <c r="C3202" s="0" t="s">
        <v>448</v>
      </c>
      <c r="D3202" s="221" t="s">
        <v>449</v>
      </c>
      <c r="E3202" s="221" t="s">
        <v>450</v>
      </c>
    </row>
    <row r="3203" customFormat="false" ht="14.4" hidden="false" customHeight="false" outlineLevel="0" collapsed="false">
      <c r="A3203" s="223" t="s">
        <v>498</v>
      </c>
      <c r="B3203" s="0" t="s">
        <v>459</v>
      </c>
      <c r="C3203" s="0" t="n">
        <v>0.00459867</v>
      </c>
      <c r="D3203" s="221" t="n">
        <v>9.79</v>
      </c>
      <c r="E3203" s="221" t="n">
        <f aca="false">TRUNC((C3203*D3203),2)</f>
        <v>0.04</v>
      </c>
    </row>
    <row r="3204" customFormat="false" ht="14.4" hidden="false" customHeight="false" outlineLevel="0" collapsed="false">
      <c r="A3204" s="223" t="s">
        <v>455</v>
      </c>
      <c r="B3204" s="0" t="s">
        <v>456</v>
      </c>
      <c r="C3204" s="0" t="n">
        <v>0.00091833</v>
      </c>
      <c r="D3204" s="221" t="n">
        <v>47.76</v>
      </c>
      <c r="E3204" s="221" t="n">
        <f aca="false">TRUNC((C3204*D3204),2)</f>
        <v>0.04</v>
      </c>
    </row>
    <row r="3205" customFormat="false" ht="28.8" hidden="false" customHeight="false" outlineLevel="0" collapsed="false">
      <c r="A3205" s="223" t="s">
        <v>874</v>
      </c>
      <c r="B3205" s="0" t="s">
        <v>459</v>
      </c>
      <c r="C3205" s="0" t="n">
        <v>4.8166</v>
      </c>
      <c r="D3205" s="221" t="n">
        <v>0.36</v>
      </c>
      <c r="E3205" s="221" t="n">
        <f aca="false">TRUNC((C3205*D3205),2)</f>
        <v>1.73</v>
      </c>
    </row>
    <row r="3206" customFormat="false" ht="14.4" hidden="false" customHeight="false" outlineLevel="0" collapsed="false">
      <c r="A3206" s="223" t="s">
        <v>499</v>
      </c>
      <c r="B3206" s="0" t="s">
        <v>459</v>
      </c>
      <c r="C3206" s="0" t="n">
        <v>0.00038122</v>
      </c>
      <c r="D3206" s="221" t="n">
        <v>109.4</v>
      </c>
      <c r="E3206" s="221" t="n">
        <f aca="false">TRUNC((C3206*D3206),2)</f>
        <v>0.04</v>
      </c>
    </row>
    <row r="3207" customFormat="false" ht="14.4" hidden="false" customHeight="false" outlineLevel="0" collapsed="false">
      <c r="A3207" s="223" t="s">
        <v>502</v>
      </c>
      <c r="B3207" s="0" t="s">
        <v>459</v>
      </c>
      <c r="C3207" s="0" t="n">
        <v>0.00520204</v>
      </c>
      <c r="D3207" s="221" t="n">
        <v>6.04</v>
      </c>
      <c r="E3207" s="221" t="n">
        <f aca="false">TRUNC((C3207*D3207),2)</f>
        <v>0.03</v>
      </c>
    </row>
    <row r="3208" customFormat="false" ht="14.4" hidden="false" customHeight="false" outlineLevel="0" collapsed="false">
      <c r="A3208" s="223" t="s">
        <v>457</v>
      </c>
      <c r="B3208" s="0" t="s">
        <v>456</v>
      </c>
      <c r="C3208" s="0" t="n">
        <v>0.00787817</v>
      </c>
      <c r="D3208" s="221" t="n">
        <v>8.95</v>
      </c>
      <c r="E3208" s="221" t="n">
        <f aca="false">TRUNC((C3208*D3208),2)</f>
        <v>0.07</v>
      </c>
    </row>
    <row r="3209" customFormat="false" ht="14.4" hidden="false" customHeight="false" outlineLevel="0" collapsed="false">
      <c r="A3209" s="223" t="s">
        <v>510</v>
      </c>
      <c r="B3209" s="0" t="s">
        <v>511</v>
      </c>
      <c r="C3209" s="0" t="n">
        <v>0.000867</v>
      </c>
      <c r="D3209" s="221" t="n">
        <v>14.25</v>
      </c>
      <c r="E3209" s="221" t="n">
        <f aca="false">TRUNC((C3209*D3209),2)</f>
        <v>0.01</v>
      </c>
    </row>
    <row r="3210" customFormat="false" ht="14.4" hidden="false" customHeight="false" outlineLevel="0" collapsed="false">
      <c r="A3210" s="223" t="s">
        <v>875</v>
      </c>
      <c r="B3210" s="0" t="s">
        <v>876</v>
      </c>
      <c r="C3210" s="0" t="n">
        <v>0.8829</v>
      </c>
      <c r="D3210" s="221" t="n">
        <v>26.35</v>
      </c>
      <c r="E3210" s="221" t="n">
        <f aca="false">TRUNC((C3210*D3210),2)</f>
        <v>23.26</v>
      </c>
    </row>
    <row r="3211" customFormat="false" ht="14.4" hidden="false" customHeight="false" outlineLevel="0" collapsed="false">
      <c r="A3211" s="223" t="s">
        <v>512</v>
      </c>
      <c r="B3211" s="0" t="s">
        <v>493</v>
      </c>
      <c r="C3211" s="0" t="n">
        <v>0.5736</v>
      </c>
      <c r="D3211" s="221" t="n">
        <v>1.87</v>
      </c>
      <c r="E3211" s="221" t="n">
        <f aca="false">TRUNC((C3211*D3211),2)</f>
        <v>1.07</v>
      </c>
    </row>
    <row r="3212" customFormat="false" ht="14.4" hidden="false" customHeight="false" outlineLevel="0" collapsed="false">
      <c r="A3212" s="223" t="s">
        <v>513</v>
      </c>
      <c r="B3212" s="0" t="s">
        <v>493</v>
      </c>
      <c r="C3212" s="0" t="n">
        <v>0.5736</v>
      </c>
      <c r="D3212" s="221" t="n">
        <v>0.71</v>
      </c>
      <c r="E3212" s="221" t="n">
        <f aca="false">TRUNC((C3212*D3212),2)</f>
        <v>0.4</v>
      </c>
    </row>
    <row r="3213" customFormat="false" ht="14.4" hidden="false" customHeight="false" outlineLevel="0" collapsed="false">
      <c r="A3213" s="223" t="s">
        <v>514</v>
      </c>
      <c r="B3213" s="0" t="s">
        <v>493</v>
      </c>
      <c r="C3213" s="0" t="n">
        <v>0.5736</v>
      </c>
      <c r="D3213" s="221" t="n">
        <v>0.34</v>
      </c>
      <c r="E3213" s="221" t="n">
        <f aca="false">TRUNC((C3213*D3213),2)</f>
        <v>0.19</v>
      </c>
    </row>
    <row r="3214" customFormat="false" ht="14.4" hidden="false" customHeight="false" outlineLevel="0" collapsed="false">
      <c r="A3214" s="223" t="s">
        <v>515</v>
      </c>
      <c r="B3214" s="0" t="s">
        <v>493</v>
      </c>
      <c r="C3214" s="0" t="n">
        <v>0.5736</v>
      </c>
      <c r="D3214" s="221" t="n">
        <v>0.05</v>
      </c>
      <c r="E3214" s="221" t="n">
        <f aca="false">TRUNC((C3214*D3214),2)</f>
        <v>0.02</v>
      </c>
    </row>
    <row r="3215" customFormat="false" ht="14.4" hidden="false" customHeight="false" outlineLevel="0" collapsed="false">
      <c r="A3215" s="223" t="s">
        <v>458</v>
      </c>
      <c r="B3215" s="0" t="s">
        <v>459</v>
      </c>
      <c r="C3215" s="0" t="n">
        <v>0.00151791</v>
      </c>
      <c r="D3215" s="221" t="n">
        <v>29.55</v>
      </c>
      <c r="E3215" s="221" t="n">
        <f aca="false">TRUNC((C3215*D3215),2)</f>
        <v>0.04</v>
      </c>
    </row>
    <row r="3216" customFormat="false" ht="14.4" hidden="false" customHeight="false" outlineLevel="0" collapsed="false">
      <c r="A3216" s="223" t="s">
        <v>460</v>
      </c>
      <c r="B3216" s="0" t="s">
        <v>459</v>
      </c>
      <c r="C3216" s="0" t="n">
        <v>0.00071144</v>
      </c>
      <c r="D3216" s="221" t="n">
        <v>169.15</v>
      </c>
      <c r="E3216" s="221" t="n">
        <f aca="false">TRUNC((C3216*D3216),2)</f>
        <v>0.12</v>
      </c>
    </row>
    <row r="3217" customFormat="false" ht="14.4" hidden="false" customHeight="false" outlineLevel="0" collapsed="false">
      <c r="A3217" s="223" t="s">
        <v>461</v>
      </c>
      <c r="B3217" s="0" t="s">
        <v>459</v>
      </c>
      <c r="C3217" s="0" t="n">
        <v>0.06394906</v>
      </c>
      <c r="D3217" s="221" t="n">
        <v>1.11</v>
      </c>
      <c r="E3217" s="221" t="n">
        <f aca="false">TRUNC((C3217*D3217),2)</f>
        <v>0.07</v>
      </c>
    </row>
    <row r="3218" customFormat="false" ht="28.8" hidden="false" customHeight="false" outlineLevel="0" collapsed="false">
      <c r="A3218" s="223" t="s">
        <v>462</v>
      </c>
      <c r="B3218" s="0" t="s">
        <v>459</v>
      </c>
      <c r="C3218" s="0" t="n">
        <v>0.00061663</v>
      </c>
      <c r="D3218" s="221" t="n">
        <v>133.08</v>
      </c>
      <c r="E3218" s="221" t="n">
        <f aca="false">TRUNC((C3218*D3218),2)</f>
        <v>0.08</v>
      </c>
    </row>
    <row r="3219" customFormat="false" ht="28.8" hidden="false" customHeight="false" outlineLevel="0" collapsed="false">
      <c r="A3219" s="223" t="s">
        <v>463</v>
      </c>
      <c r="B3219" s="0" t="s">
        <v>459</v>
      </c>
      <c r="C3219" s="0" t="n">
        <v>0.00041299</v>
      </c>
      <c r="D3219" s="221" t="n">
        <v>116.91</v>
      </c>
      <c r="E3219" s="221" t="n">
        <f aca="false">TRUNC((C3219*D3219),2)</f>
        <v>0.04</v>
      </c>
    </row>
    <row r="3220" customFormat="false" ht="28.8" hidden="false" customHeight="false" outlineLevel="0" collapsed="false">
      <c r="A3220" s="223" t="s">
        <v>516</v>
      </c>
      <c r="B3220" s="0" t="s">
        <v>459</v>
      </c>
      <c r="C3220" s="0" t="n">
        <v>2.529E-005</v>
      </c>
      <c r="D3220" s="221" t="n">
        <v>597.97</v>
      </c>
      <c r="E3220" s="221" t="n">
        <f aca="false">TRUNC((C3220*D3220),2)</f>
        <v>0.01</v>
      </c>
    </row>
    <row r="3221" customFormat="false" ht="28.8" hidden="false" customHeight="false" outlineLevel="0" collapsed="false">
      <c r="A3221" s="223" t="s">
        <v>877</v>
      </c>
      <c r="B3221" s="0" t="s">
        <v>459</v>
      </c>
      <c r="C3221" s="0" t="n">
        <v>0.5473</v>
      </c>
      <c r="D3221" s="221" t="n">
        <v>795.58</v>
      </c>
      <c r="E3221" s="221" t="n">
        <f aca="false">TRUNC((C3221*D3221),2)</f>
        <v>435.42</v>
      </c>
    </row>
    <row r="3222" customFormat="false" ht="14.4" hidden="false" customHeight="false" outlineLevel="0" collapsed="false">
      <c r="A3222" s="223" t="s">
        <v>517</v>
      </c>
      <c r="B3222" s="0" t="s">
        <v>459</v>
      </c>
      <c r="C3222" s="0" t="n">
        <v>0.00015533</v>
      </c>
      <c r="D3222" s="221" t="n">
        <v>135.18</v>
      </c>
      <c r="E3222" s="221" t="n">
        <f aca="false">TRUNC((C3222*D3222),2)</f>
        <v>0.02</v>
      </c>
    </row>
    <row r="3223" customFormat="false" ht="14.4" hidden="false" customHeight="false" outlineLevel="0" collapsed="false">
      <c r="A3223" s="223" t="s">
        <v>518</v>
      </c>
      <c r="B3223" s="0" t="s">
        <v>459</v>
      </c>
      <c r="C3223" s="0" t="n">
        <v>0.00011799</v>
      </c>
      <c r="D3223" s="221" t="n">
        <v>203.68</v>
      </c>
      <c r="E3223" s="221" t="n">
        <f aca="false">TRUNC((C3223*D3223),2)</f>
        <v>0.02</v>
      </c>
    </row>
    <row r="3224" customFormat="false" ht="14.4" hidden="false" customHeight="false" outlineLevel="0" collapsed="false">
      <c r="A3224" s="223" t="s">
        <v>519</v>
      </c>
      <c r="B3224" s="0" t="s">
        <v>459</v>
      </c>
      <c r="C3224" s="0" t="n">
        <v>2.529E-005</v>
      </c>
      <c r="D3224" s="221" t="n">
        <v>576.84</v>
      </c>
      <c r="E3224" s="221" t="n">
        <f aca="false">TRUNC((C3224*D3224),2)</f>
        <v>0.01</v>
      </c>
    </row>
    <row r="3225" customFormat="false" ht="14.4" hidden="false" customHeight="false" outlineLevel="0" collapsed="false">
      <c r="A3225" s="223" t="s">
        <v>520</v>
      </c>
      <c r="B3225" s="0" t="s">
        <v>459</v>
      </c>
      <c r="C3225" s="0" t="n">
        <v>3.109E-005</v>
      </c>
      <c r="D3225" s="221" t="n">
        <v>281.79</v>
      </c>
      <c r="E3225" s="221" t="n">
        <f aca="false">TRUNC((C3225*D3225),2)</f>
        <v>0</v>
      </c>
    </row>
    <row r="3226" customFormat="false" ht="14.4" hidden="false" customHeight="false" outlineLevel="0" collapsed="false">
      <c r="A3226" s="223" t="s">
        <v>521</v>
      </c>
      <c r="B3226" s="0" t="s">
        <v>459</v>
      </c>
      <c r="C3226" s="0" t="n">
        <v>0.00156593</v>
      </c>
      <c r="D3226" s="221" t="n">
        <v>7.88</v>
      </c>
      <c r="E3226" s="221" t="n">
        <f aca="false">TRUNC((C3226*D3226),2)</f>
        <v>0.01</v>
      </c>
    </row>
    <row r="3227" customFormat="false" ht="14.4" hidden="false" customHeight="false" outlineLevel="0" collapsed="false">
      <c r="A3227" s="223" t="s">
        <v>522</v>
      </c>
      <c r="B3227" s="0" t="s">
        <v>459</v>
      </c>
      <c r="C3227" s="0" t="n">
        <v>0.000867</v>
      </c>
      <c r="D3227" s="221" t="n">
        <v>10.71</v>
      </c>
      <c r="E3227" s="221" t="n">
        <f aca="false">TRUNC((C3227*D3227),2)</f>
        <v>0</v>
      </c>
    </row>
    <row r="3228" customFormat="false" ht="14.4" hidden="false" customHeight="false" outlineLevel="0" collapsed="false">
      <c r="A3228" s="223" t="s">
        <v>523</v>
      </c>
      <c r="B3228" s="0" t="s">
        <v>459</v>
      </c>
      <c r="C3228" s="0" t="n">
        <v>0.000867</v>
      </c>
      <c r="D3228" s="221" t="n">
        <v>23.75</v>
      </c>
      <c r="E3228" s="221" t="n">
        <f aca="false">TRUNC((C3228*D3228),2)</f>
        <v>0.02</v>
      </c>
    </row>
    <row r="3229" customFormat="false" ht="28.8" hidden="false" customHeight="false" outlineLevel="0" collapsed="false">
      <c r="A3229" s="223" t="s">
        <v>878</v>
      </c>
      <c r="B3229" s="0" t="s">
        <v>504</v>
      </c>
      <c r="C3229" s="0" t="n">
        <v>6.85213913</v>
      </c>
      <c r="D3229" s="221" t="n">
        <v>11.5</v>
      </c>
      <c r="E3229" s="221" t="n">
        <f aca="false">TRUNC((C3229*D3229),2)</f>
        <v>78.79</v>
      </c>
    </row>
    <row r="3230" customFormat="false" ht="14.4" hidden="false" customHeight="false" outlineLevel="0" collapsed="false">
      <c r="A3230" s="223" t="s">
        <v>453</v>
      </c>
      <c r="B3230" s="0" t="s">
        <v>398</v>
      </c>
      <c r="C3230" s="0" t="s">
        <v>398</v>
      </c>
      <c r="D3230" s="221" t="s">
        <v>398</v>
      </c>
      <c r="E3230" s="221" t="n">
        <f aca="false">SUM(E3203:E3229)</f>
        <v>541.55</v>
      </c>
    </row>
    <row r="3231" customFormat="false" ht="14.4" hidden="false" customHeight="false" outlineLevel="0" collapsed="false">
      <c r="A3231" s="0"/>
      <c r="C3231" s="0"/>
      <c r="D3231" s="0"/>
      <c r="E3231" s="0"/>
    </row>
    <row r="3232" customFormat="false" ht="14.4" hidden="false" customHeight="false" outlineLevel="0" collapsed="false">
      <c r="A3232" s="223" t="s">
        <v>466</v>
      </c>
      <c r="B3232" s="0" t="s">
        <v>398</v>
      </c>
      <c r="C3232" s="0" t="s">
        <v>398</v>
      </c>
      <c r="D3232" s="221" t="s">
        <v>398</v>
      </c>
      <c r="E3232" s="221" t="n">
        <f aca="false">E3195+E3200+E3230</f>
        <v>548.32</v>
      </c>
    </row>
    <row r="3233" customFormat="false" ht="14.4" hidden="false" customHeight="false" outlineLevel="0" collapsed="false">
      <c r="A3233" s="0"/>
      <c r="C3233" s="0"/>
      <c r="D3233" s="0"/>
      <c r="E3233" s="0"/>
    </row>
    <row r="3234" customFormat="false" ht="14.4" hidden="false" customHeight="false" outlineLevel="0" collapsed="false">
      <c r="A3234" s="0"/>
      <c r="C3234" s="0"/>
      <c r="D3234" s="0"/>
      <c r="E3234" s="0"/>
    </row>
    <row r="3235" customFormat="false" ht="14.4" hidden="false" customHeight="false" outlineLevel="0" collapsed="false">
      <c r="A3235" s="0"/>
      <c r="C3235" s="0"/>
      <c r="D3235" s="0"/>
      <c r="E3235" s="0"/>
    </row>
    <row r="3236" customFormat="false" ht="14.4" hidden="false" customHeight="false" outlineLevel="0" collapsed="false">
      <c r="A3236" s="223" t="s">
        <v>879</v>
      </c>
      <c r="B3236" s="224" t="s">
        <v>880</v>
      </c>
      <c r="C3236" s="0" t="s">
        <v>881</v>
      </c>
      <c r="D3236" s="0"/>
      <c r="E3236" s="0"/>
    </row>
    <row r="3237" customFormat="false" ht="43.2" hidden="false" customHeight="false" outlineLevel="0" collapsed="false">
      <c r="A3237" s="223" t="s">
        <v>882</v>
      </c>
      <c r="C3237" s="0"/>
      <c r="D3237" s="0"/>
      <c r="E3237" s="0"/>
    </row>
    <row r="3238" customFormat="false" ht="14.4" hidden="false" customHeight="false" outlineLevel="0" collapsed="false">
      <c r="A3238" s="223" t="s">
        <v>569</v>
      </c>
      <c r="C3238" s="0"/>
      <c r="D3238" s="0"/>
      <c r="E3238" s="0"/>
    </row>
    <row r="3239" customFormat="false" ht="14.4" hidden="false" customHeight="false" outlineLevel="0" collapsed="false">
      <c r="A3239" s="0"/>
      <c r="C3239" s="0"/>
      <c r="D3239" s="0"/>
      <c r="E3239" s="0"/>
    </row>
    <row r="3240" customFormat="false" ht="14.4" hidden="false" customHeight="false" outlineLevel="0" collapsed="false">
      <c r="A3240" s="223" t="s">
        <v>489</v>
      </c>
      <c r="B3240" s="0" t="s">
        <v>447</v>
      </c>
      <c r="C3240" s="0" t="s">
        <v>448</v>
      </c>
      <c r="D3240" s="221" t="s">
        <v>449</v>
      </c>
      <c r="E3240" s="221" t="s">
        <v>450</v>
      </c>
    </row>
    <row r="3241" customFormat="false" ht="28.8" hidden="false" customHeight="false" outlineLevel="0" collapsed="false">
      <c r="A3241" s="223" t="s">
        <v>491</v>
      </c>
      <c r="B3241" s="0" t="s">
        <v>459</v>
      </c>
      <c r="C3241" s="0" t="n">
        <v>0.00010832</v>
      </c>
      <c r="D3241" s="221" t="n">
        <v>580</v>
      </c>
      <c r="E3241" s="221" t="n">
        <f aca="false">TRUNC((C3241*D3241),2)</f>
        <v>0.06</v>
      </c>
    </row>
    <row r="3242" customFormat="false" ht="14.4" hidden="false" customHeight="false" outlineLevel="0" collapsed="false">
      <c r="A3242" s="223" t="s">
        <v>453</v>
      </c>
      <c r="B3242" s="0" t="s">
        <v>398</v>
      </c>
      <c r="C3242" s="0" t="s">
        <v>398</v>
      </c>
      <c r="D3242" s="221" t="s">
        <v>398</v>
      </c>
      <c r="E3242" s="221" t="n">
        <f aca="false">SUM(E3241:E3241)</f>
        <v>0.06</v>
      </c>
    </row>
    <row r="3243" customFormat="false" ht="14.4" hidden="false" customHeight="false" outlineLevel="0" collapsed="false">
      <c r="A3243" s="0"/>
      <c r="C3243" s="0"/>
      <c r="D3243" s="0"/>
      <c r="E3243" s="0"/>
    </row>
    <row r="3244" customFormat="false" ht="14.4" hidden="false" customHeight="false" outlineLevel="0" collapsed="false">
      <c r="A3244" s="223" t="s">
        <v>446</v>
      </c>
      <c r="B3244" s="0" t="s">
        <v>447</v>
      </c>
      <c r="C3244" s="0" t="s">
        <v>448</v>
      </c>
      <c r="D3244" s="221" t="s">
        <v>449</v>
      </c>
      <c r="E3244" s="221" t="s">
        <v>450</v>
      </c>
    </row>
    <row r="3245" customFormat="false" ht="14.4" hidden="false" customHeight="false" outlineLevel="0" collapsed="false">
      <c r="A3245" s="223" t="s">
        <v>883</v>
      </c>
      <c r="B3245" s="0" t="s">
        <v>493</v>
      </c>
      <c r="C3245" s="0" t="n">
        <v>0.80744</v>
      </c>
      <c r="D3245" s="221" t="n">
        <v>13.3</v>
      </c>
      <c r="E3245" s="221" t="n">
        <f aca="false">TRUNC((C3245*D3245),2)</f>
        <v>10.73</v>
      </c>
    </row>
    <row r="3246" customFormat="false" ht="14.4" hidden="false" customHeight="false" outlineLevel="0" collapsed="false">
      <c r="A3246" s="223" t="s">
        <v>494</v>
      </c>
      <c r="B3246" s="0" t="s">
        <v>493</v>
      </c>
      <c r="C3246" s="0" t="n">
        <v>0.81368</v>
      </c>
      <c r="D3246" s="221" t="n">
        <v>8.14</v>
      </c>
      <c r="E3246" s="221" t="n">
        <f aca="false">TRUNC((C3246*D3246),2)</f>
        <v>6.62</v>
      </c>
    </row>
    <row r="3247" customFormat="false" ht="14.4" hidden="false" customHeight="false" outlineLevel="0" collapsed="false">
      <c r="A3247" s="223" t="s">
        <v>453</v>
      </c>
      <c r="B3247" s="0" t="s">
        <v>398</v>
      </c>
      <c r="C3247" s="0" t="s">
        <v>398</v>
      </c>
      <c r="D3247" s="221" t="s">
        <v>398</v>
      </c>
      <c r="E3247" s="221" t="n">
        <f aca="false">SUM(E3245:E3246)</f>
        <v>17.35</v>
      </c>
    </row>
    <row r="3248" customFormat="false" ht="14.4" hidden="false" customHeight="false" outlineLevel="0" collapsed="false">
      <c r="A3248" s="0"/>
      <c r="C3248" s="0"/>
      <c r="D3248" s="0"/>
      <c r="E3248" s="0"/>
    </row>
    <row r="3249" customFormat="false" ht="14.4" hidden="false" customHeight="false" outlineLevel="0" collapsed="false">
      <c r="A3249" s="223" t="s">
        <v>454</v>
      </c>
      <c r="B3249" s="0" t="s">
        <v>447</v>
      </c>
      <c r="C3249" s="0" t="s">
        <v>448</v>
      </c>
      <c r="D3249" s="221" t="s">
        <v>449</v>
      </c>
      <c r="E3249" s="221" t="s">
        <v>450</v>
      </c>
    </row>
    <row r="3250" customFormat="false" ht="14.4" hidden="false" customHeight="false" outlineLevel="0" collapsed="false">
      <c r="A3250" s="223" t="s">
        <v>498</v>
      </c>
      <c r="B3250" s="0" t="s">
        <v>459</v>
      </c>
      <c r="C3250" s="0" t="n">
        <v>0.01282752</v>
      </c>
      <c r="D3250" s="221" t="n">
        <v>9.79</v>
      </c>
      <c r="E3250" s="221" t="n">
        <f aca="false">TRUNC((C3250*D3250),2)</f>
        <v>0.12</v>
      </c>
    </row>
    <row r="3251" customFormat="false" ht="14.4" hidden="false" customHeight="false" outlineLevel="0" collapsed="false">
      <c r="A3251" s="223" t="s">
        <v>884</v>
      </c>
      <c r="B3251" s="0" t="s">
        <v>501</v>
      </c>
      <c r="C3251" s="0" t="n">
        <v>0.252</v>
      </c>
      <c r="D3251" s="221" t="n">
        <v>4.19</v>
      </c>
      <c r="E3251" s="221" t="n">
        <f aca="false">TRUNC((C3251*D3251),2)</f>
        <v>1.05</v>
      </c>
    </row>
    <row r="3252" customFormat="false" ht="14.4" hidden="false" customHeight="false" outlineLevel="0" collapsed="false">
      <c r="A3252" s="223" t="s">
        <v>455</v>
      </c>
      <c r="B3252" s="0" t="s">
        <v>456</v>
      </c>
      <c r="C3252" s="0" t="n">
        <v>0.0025616</v>
      </c>
      <c r="D3252" s="221" t="n">
        <v>47.76</v>
      </c>
      <c r="E3252" s="221" t="n">
        <f aca="false">TRUNC((C3252*D3252),2)</f>
        <v>0.12</v>
      </c>
    </row>
    <row r="3253" customFormat="false" ht="14.4" hidden="false" customHeight="false" outlineLevel="0" collapsed="false">
      <c r="A3253" s="223" t="s">
        <v>499</v>
      </c>
      <c r="B3253" s="0" t="s">
        <v>459</v>
      </c>
      <c r="C3253" s="0" t="n">
        <v>0.00106336</v>
      </c>
      <c r="D3253" s="221" t="n">
        <v>109.4</v>
      </c>
      <c r="E3253" s="221" t="n">
        <f aca="false">TRUNC((C3253*D3253),2)</f>
        <v>0.11</v>
      </c>
    </row>
    <row r="3254" customFormat="false" ht="14.4" hidden="false" customHeight="false" outlineLevel="0" collapsed="false">
      <c r="A3254" s="223" t="s">
        <v>885</v>
      </c>
      <c r="B3254" s="0" t="s">
        <v>501</v>
      </c>
      <c r="C3254" s="0" t="n">
        <v>0.248</v>
      </c>
      <c r="D3254" s="221" t="n">
        <v>8.28</v>
      </c>
      <c r="E3254" s="221" t="n">
        <f aca="false">TRUNC((C3254*D3254),2)</f>
        <v>2.05</v>
      </c>
    </row>
    <row r="3255" customFormat="false" ht="14.4" hidden="false" customHeight="false" outlineLevel="0" collapsed="false">
      <c r="A3255" s="223" t="s">
        <v>502</v>
      </c>
      <c r="B3255" s="0" t="s">
        <v>459</v>
      </c>
      <c r="C3255" s="0" t="n">
        <v>0.01451056</v>
      </c>
      <c r="D3255" s="221" t="n">
        <v>6.04</v>
      </c>
      <c r="E3255" s="221" t="n">
        <f aca="false">TRUNC((C3255*D3255),2)</f>
        <v>0.08</v>
      </c>
    </row>
    <row r="3256" customFormat="false" ht="14.4" hidden="false" customHeight="false" outlineLevel="0" collapsed="false">
      <c r="A3256" s="223" t="s">
        <v>457</v>
      </c>
      <c r="B3256" s="0" t="s">
        <v>456</v>
      </c>
      <c r="C3256" s="0" t="n">
        <v>0.02197536</v>
      </c>
      <c r="D3256" s="221" t="n">
        <v>8.95</v>
      </c>
      <c r="E3256" s="221" t="n">
        <f aca="false">TRUNC((C3256*D3256),2)</f>
        <v>0.19</v>
      </c>
    </row>
    <row r="3257" customFormat="false" ht="14.4" hidden="false" customHeight="false" outlineLevel="0" collapsed="false">
      <c r="A3257" s="223" t="s">
        <v>886</v>
      </c>
      <c r="B3257" s="0" t="s">
        <v>459</v>
      </c>
      <c r="C3257" s="0" t="n">
        <v>3.98804781</v>
      </c>
      <c r="D3257" s="221" t="n">
        <v>5.02</v>
      </c>
      <c r="E3257" s="221" t="n">
        <f aca="false">TRUNC((C3257*D3257),2)</f>
        <v>20.02</v>
      </c>
    </row>
    <row r="3258" customFormat="false" ht="14.4" hidden="false" customHeight="false" outlineLevel="0" collapsed="false">
      <c r="A3258" s="223" t="s">
        <v>510</v>
      </c>
      <c r="B3258" s="0" t="s">
        <v>511</v>
      </c>
      <c r="C3258" s="0" t="n">
        <v>0.0024184</v>
      </c>
      <c r="D3258" s="221" t="n">
        <v>14.25</v>
      </c>
      <c r="E3258" s="221" t="n">
        <f aca="false">TRUNC((C3258*D3258),2)</f>
        <v>0.03</v>
      </c>
    </row>
    <row r="3259" customFormat="false" ht="28.8" hidden="false" customHeight="false" outlineLevel="0" collapsed="false">
      <c r="A3259" s="223" t="s">
        <v>887</v>
      </c>
      <c r="B3259" s="0" t="s">
        <v>504</v>
      </c>
      <c r="C3259" s="0" t="n">
        <v>1</v>
      </c>
      <c r="D3259" s="221" t="n">
        <v>28.97</v>
      </c>
      <c r="E3259" s="221" t="n">
        <f aca="false">TRUNC((C3259*D3259),2)</f>
        <v>28.97</v>
      </c>
    </row>
    <row r="3260" customFormat="false" ht="14.4" hidden="false" customHeight="false" outlineLevel="0" collapsed="false">
      <c r="A3260" s="223" t="s">
        <v>512</v>
      </c>
      <c r="B3260" s="0" t="s">
        <v>493</v>
      </c>
      <c r="C3260" s="0" t="n">
        <v>1.6</v>
      </c>
      <c r="D3260" s="221" t="n">
        <v>1.87</v>
      </c>
      <c r="E3260" s="221" t="n">
        <f aca="false">TRUNC((C3260*D3260),2)</f>
        <v>2.99</v>
      </c>
    </row>
    <row r="3261" customFormat="false" ht="14.4" hidden="false" customHeight="false" outlineLevel="0" collapsed="false">
      <c r="A3261" s="223" t="s">
        <v>513</v>
      </c>
      <c r="B3261" s="0" t="s">
        <v>493</v>
      </c>
      <c r="C3261" s="0" t="n">
        <v>1.6</v>
      </c>
      <c r="D3261" s="221" t="n">
        <v>0.71</v>
      </c>
      <c r="E3261" s="221" t="n">
        <f aca="false">TRUNC((C3261*D3261),2)</f>
        <v>1.13</v>
      </c>
    </row>
    <row r="3262" customFormat="false" ht="14.4" hidden="false" customHeight="false" outlineLevel="0" collapsed="false">
      <c r="A3262" s="223" t="s">
        <v>514</v>
      </c>
      <c r="B3262" s="0" t="s">
        <v>493</v>
      </c>
      <c r="C3262" s="0" t="n">
        <v>1.6</v>
      </c>
      <c r="D3262" s="221" t="n">
        <v>0.34</v>
      </c>
      <c r="E3262" s="221" t="n">
        <f aca="false">TRUNC((C3262*D3262),2)</f>
        <v>0.54</v>
      </c>
    </row>
    <row r="3263" customFormat="false" ht="14.4" hidden="false" customHeight="false" outlineLevel="0" collapsed="false">
      <c r="A3263" s="223" t="s">
        <v>515</v>
      </c>
      <c r="B3263" s="0" t="s">
        <v>493</v>
      </c>
      <c r="C3263" s="0" t="n">
        <v>1.6</v>
      </c>
      <c r="D3263" s="221" t="n">
        <v>0.05</v>
      </c>
      <c r="E3263" s="221" t="n">
        <f aca="false">TRUNC((C3263*D3263),2)</f>
        <v>0.08</v>
      </c>
    </row>
    <row r="3264" customFormat="false" ht="14.4" hidden="false" customHeight="false" outlineLevel="0" collapsed="false">
      <c r="A3264" s="223" t="s">
        <v>458</v>
      </c>
      <c r="B3264" s="0" t="s">
        <v>459</v>
      </c>
      <c r="C3264" s="0" t="n">
        <v>0.00423408</v>
      </c>
      <c r="D3264" s="221" t="n">
        <v>29.55</v>
      </c>
      <c r="E3264" s="221" t="n">
        <f aca="false">TRUNC((C3264*D3264),2)</f>
        <v>0.12</v>
      </c>
    </row>
    <row r="3265" customFormat="false" ht="14.4" hidden="false" customHeight="false" outlineLevel="0" collapsed="false">
      <c r="A3265" s="223" t="s">
        <v>460</v>
      </c>
      <c r="B3265" s="0" t="s">
        <v>459</v>
      </c>
      <c r="C3265" s="0" t="n">
        <v>0.00198448</v>
      </c>
      <c r="D3265" s="221" t="n">
        <v>169.15</v>
      </c>
      <c r="E3265" s="221" t="n">
        <f aca="false">TRUNC((C3265*D3265),2)</f>
        <v>0.33</v>
      </c>
    </row>
    <row r="3266" customFormat="false" ht="14.4" hidden="false" customHeight="false" outlineLevel="0" collapsed="false">
      <c r="A3266" s="223" t="s">
        <v>461</v>
      </c>
      <c r="B3266" s="0" t="s">
        <v>459</v>
      </c>
      <c r="C3266" s="0" t="n">
        <v>0.17837952</v>
      </c>
      <c r="D3266" s="221" t="n">
        <v>1.11</v>
      </c>
      <c r="E3266" s="221" t="n">
        <f aca="false">TRUNC((C3266*D3266),2)</f>
        <v>0.19</v>
      </c>
    </row>
    <row r="3267" customFormat="false" ht="28.8" hidden="false" customHeight="false" outlineLevel="0" collapsed="false">
      <c r="A3267" s="223" t="s">
        <v>462</v>
      </c>
      <c r="B3267" s="0" t="s">
        <v>459</v>
      </c>
      <c r="C3267" s="0" t="n">
        <v>0.00172</v>
      </c>
      <c r="D3267" s="221" t="n">
        <v>133.08</v>
      </c>
      <c r="E3267" s="221" t="n">
        <f aca="false">TRUNC((C3267*D3267),2)</f>
        <v>0.22</v>
      </c>
    </row>
    <row r="3268" customFormat="false" ht="28.8" hidden="false" customHeight="false" outlineLevel="0" collapsed="false">
      <c r="A3268" s="223" t="s">
        <v>463</v>
      </c>
      <c r="B3268" s="0" t="s">
        <v>459</v>
      </c>
      <c r="C3268" s="0" t="n">
        <v>0.001152</v>
      </c>
      <c r="D3268" s="221" t="n">
        <v>116.91</v>
      </c>
      <c r="E3268" s="221" t="n">
        <f aca="false">TRUNC((C3268*D3268),2)</f>
        <v>0.13</v>
      </c>
    </row>
    <row r="3269" customFormat="false" ht="28.8" hidden="false" customHeight="false" outlineLevel="0" collapsed="false">
      <c r="A3269" s="223" t="s">
        <v>516</v>
      </c>
      <c r="B3269" s="0" t="s">
        <v>459</v>
      </c>
      <c r="C3269" s="0" t="n">
        <v>7.056E-005</v>
      </c>
      <c r="D3269" s="221" t="n">
        <v>597.97</v>
      </c>
      <c r="E3269" s="221" t="n">
        <f aca="false">TRUNC((C3269*D3269),2)</f>
        <v>0.04</v>
      </c>
    </row>
    <row r="3270" customFormat="false" ht="14.4" hidden="false" customHeight="false" outlineLevel="0" collapsed="false">
      <c r="A3270" s="223" t="s">
        <v>517</v>
      </c>
      <c r="B3270" s="0" t="s">
        <v>459</v>
      </c>
      <c r="C3270" s="0" t="n">
        <v>0.00043328</v>
      </c>
      <c r="D3270" s="221" t="n">
        <v>135.18</v>
      </c>
      <c r="E3270" s="221" t="n">
        <f aca="false">TRUNC((C3270*D3270),2)</f>
        <v>0.05</v>
      </c>
    </row>
    <row r="3271" customFormat="false" ht="14.4" hidden="false" customHeight="false" outlineLevel="0" collapsed="false">
      <c r="A3271" s="223" t="s">
        <v>518</v>
      </c>
      <c r="B3271" s="0" t="s">
        <v>459</v>
      </c>
      <c r="C3271" s="0" t="n">
        <v>0.00032912</v>
      </c>
      <c r="D3271" s="221" t="n">
        <v>203.68</v>
      </c>
      <c r="E3271" s="221" t="n">
        <f aca="false">TRUNC((C3271*D3271),2)</f>
        <v>0.06</v>
      </c>
    </row>
    <row r="3272" customFormat="false" ht="14.4" hidden="false" customHeight="false" outlineLevel="0" collapsed="false">
      <c r="A3272" s="223" t="s">
        <v>519</v>
      </c>
      <c r="B3272" s="0" t="s">
        <v>459</v>
      </c>
      <c r="C3272" s="0" t="n">
        <v>7.056E-005</v>
      </c>
      <c r="D3272" s="221" t="n">
        <v>576.84</v>
      </c>
      <c r="E3272" s="221" t="n">
        <f aca="false">TRUNC((C3272*D3272),2)</f>
        <v>0.04</v>
      </c>
    </row>
    <row r="3273" customFormat="false" ht="14.4" hidden="false" customHeight="false" outlineLevel="0" collapsed="false">
      <c r="A3273" s="223" t="s">
        <v>520</v>
      </c>
      <c r="B3273" s="0" t="s">
        <v>459</v>
      </c>
      <c r="C3273" s="0" t="n">
        <v>8.672E-005</v>
      </c>
      <c r="D3273" s="221" t="n">
        <v>281.79</v>
      </c>
      <c r="E3273" s="221" t="n">
        <f aca="false">TRUNC((C3273*D3273),2)</f>
        <v>0.02</v>
      </c>
    </row>
    <row r="3274" customFormat="false" ht="14.4" hidden="false" customHeight="false" outlineLevel="0" collapsed="false">
      <c r="A3274" s="223" t="s">
        <v>521</v>
      </c>
      <c r="B3274" s="0" t="s">
        <v>459</v>
      </c>
      <c r="C3274" s="0" t="n">
        <v>0.004368</v>
      </c>
      <c r="D3274" s="221" t="n">
        <v>7.88</v>
      </c>
      <c r="E3274" s="221" t="n">
        <f aca="false">TRUNC((C3274*D3274),2)</f>
        <v>0.03</v>
      </c>
    </row>
    <row r="3275" customFormat="false" ht="14.4" hidden="false" customHeight="false" outlineLevel="0" collapsed="false">
      <c r="A3275" s="223" t="s">
        <v>522</v>
      </c>
      <c r="B3275" s="0" t="s">
        <v>459</v>
      </c>
      <c r="C3275" s="0" t="n">
        <v>0.0024184</v>
      </c>
      <c r="D3275" s="221" t="n">
        <v>10.71</v>
      </c>
      <c r="E3275" s="221" t="n">
        <f aca="false">TRUNC((C3275*D3275),2)</f>
        <v>0.02</v>
      </c>
    </row>
    <row r="3276" customFormat="false" ht="14.4" hidden="false" customHeight="false" outlineLevel="0" collapsed="false">
      <c r="A3276" s="223" t="s">
        <v>523</v>
      </c>
      <c r="B3276" s="0" t="s">
        <v>459</v>
      </c>
      <c r="C3276" s="0" t="n">
        <v>0.0024184</v>
      </c>
      <c r="D3276" s="221" t="n">
        <v>23.75</v>
      </c>
      <c r="E3276" s="221" t="n">
        <f aca="false">TRUNC((C3276*D3276),2)</f>
        <v>0.05</v>
      </c>
    </row>
    <row r="3277" customFormat="false" ht="14.4" hidden="false" customHeight="false" outlineLevel="0" collapsed="false">
      <c r="A3277" s="223" t="s">
        <v>453</v>
      </c>
      <c r="B3277" s="0" t="s">
        <v>398</v>
      </c>
      <c r="C3277" s="0" t="s">
        <v>398</v>
      </c>
      <c r="D3277" s="221" t="s">
        <v>398</v>
      </c>
      <c r="E3277" s="221" t="n">
        <f aca="false">SUM(E3250:E3276)</f>
        <v>58.78</v>
      </c>
    </row>
    <row r="3278" customFormat="false" ht="14.4" hidden="false" customHeight="false" outlineLevel="0" collapsed="false">
      <c r="A3278" s="0"/>
      <c r="C3278" s="0"/>
      <c r="D3278" s="0"/>
      <c r="E3278" s="0"/>
    </row>
    <row r="3279" customFormat="false" ht="14.4" hidden="false" customHeight="false" outlineLevel="0" collapsed="false">
      <c r="A3279" s="223" t="s">
        <v>466</v>
      </c>
      <c r="B3279" s="0" t="s">
        <v>398</v>
      </c>
      <c r="C3279" s="0" t="s">
        <v>398</v>
      </c>
      <c r="D3279" s="221" t="s">
        <v>398</v>
      </c>
      <c r="E3279" s="221" t="n">
        <f aca="false">E3242+E3247+E3277</f>
        <v>76.19</v>
      </c>
    </row>
    <row r="3280" customFormat="false" ht="14.4" hidden="false" customHeight="false" outlineLevel="0" collapsed="false">
      <c r="A3280" s="0"/>
      <c r="C3280" s="0"/>
      <c r="D3280" s="0"/>
      <c r="E3280" s="0"/>
    </row>
    <row r="3281" customFormat="false" ht="14.4" hidden="false" customHeight="false" outlineLevel="0" collapsed="false">
      <c r="A3281" s="0"/>
      <c r="C3281" s="0"/>
      <c r="D3281" s="0"/>
      <c r="E3281" s="0"/>
    </row>
    <row r="3282" customFormat="false" ht="14.4" hidden="false" customHeight="false" outlineLevel="0" collapsed="false">
      <c r="A3282" s="0"/>
      <c r="C3282" s="0"/>
      <c r="D3282" s="0"/>
      <c r="E3282" s="0"/>
    </row>
    <row r="3283" customFormat="false" ht="14.4" hidden="false" customHeight="false" outlineLevel="0" collapsed="false">
      <c r="A3283" s="223" t="s">
        <v>888</v>
      </c>
      <c r="B3283" s="224" t="s">
        <v>889</v>
      </c>
      <c r="C3283" s="0" t="s">
        <v>890</v>
      </c>
      <c r="D3283" s="0"/>
      <c r="E3283" s="0"/>
    </row>
    <row r="3284" customFormat="false" ht="14.4" hidden="false" customHeight="false" outlineLevel="0" collapsed="false">
      <c r="A3284" s="223" t="s">
        <v>891</v>
      </c>
      <c r="C3284" s="0"/>
      <c r="D3284" s="0"/>
      <c r="E3284" s="0"/>
    </row>
    <row r="3285" customFormat="false" ht="14.4" hidden="false" customHeight="false" outlineLevel="0" collapsed="false">
      <c r="A3285" s="223" t="s">
        <v>488</v>
      </c>
      <c r="C3285" s="0"/>
      <c r="D3285" s="0"/>
      <c r="E3285" s="0"/>
    </row>
    <row r="3286" customFormat="false" ht="14.4" hidden="false" customHeight="false" outlineLevel="0" collapsed="false">
      <c r="A3286" s="0"/>
      <c r="C3286" s="0"/>
      <c r="D3286" s="0"/>
      <c r="E3286" s="0"/>
    </row>
    <row r="3287" customFormat="false" ht="14.4" hidden="false" customHeight="false" outlineLevel="0" collapsed="false">
      <c r="A3287" s="223" t="s">
        <v>489</v>
      </c>
      <c r="B3287" s="0" t="s">
        <v>447</v>
      </c>
      <c r="C3287" s="0" t="s">
        <v>448</v>
      </c>
      <c r="D3287" s="221" t="s">
        <v>449</v>
      </c>
      <c r="E3287" s="221" t="s">
        <v>450</v>
      </c>
    </row>
    <row r="3288" customFormat="false" ht="28.8" hidden="false" customHeight="false" outlineLevel="0" collapsed="false">
      <c r="A3288" s="223" t="s">
        <v>491</v>
      </c>
      <c r="B3288" s="0" t="s">
        <v>459</v>
      </c>
      <c r="C3288" s="0" t="n">
        <v>3.59E-006</v>
      </c>
      <c r="D3288" s="221" t="n">
        <v>580</v>
      </c>
      <c r="E3288" s="221" t="n">
        <f aca="false">TRUNC((C3288*D3288),2)</f>
        <v>0</v>
      </c>
    </row>
    <row r="3289" customFormat="false" ht="14.4" hidden="false" customHeight="false" outlineLevel="0" collapsed="false">
      <c r="A3289" s="223" t="s">
        <v>453</v>
      </c>
      <c r="B3289" s="0" t="s">
        <v>398</v>
      </c>
      <c r="C3289" s="0" t="s">
        <v>398</v>
      </c>
      <c r="D3289" s="221" t="s">
        <v>398</v>
      </c>
      <c r="E3289" s="221" t="n">
        <f aca="false">SUM(E3288:E3288)</f>
        <v>0</v>
      </c>
    </row>
    <row r="3290" customFormat="false" ht="14.4" hidden="false" customHeight="false" outlineLevel="0" collapsed="false">
      <c r="A3290" s="0"/>
      <c r="C3290" s="0"/>
      <c r="D3290" s="0"/>
      <c r="E3290" s="0"/>
    </row>
    <row r="3291" customFormat="false" ht="14.4" hidden="false" customHeight="false" outlineLevel="0" collapsed="false">
      <c r="A3291" s="223" t="s">
        <v>446</v>
      </c>
      <c r="B3291" s="0" t="s">
        <v>447</v>
      </c>
      <c r="C3291" s="0" t="s">
        <v>448</v>
      </c>
      <c r="D3291" s="221" t="s">
        <v>449</v>
      </c>
      <c r="E3291" s="221" t="s">
        <v>450</v>
      </c>
    </row>
    <row r="3292" customFormat="false" ht="14.4" hidden="false" customHeight="false" outlineLevel="0" collapsed="false">
      <c r="A3292" s="223" t="s">
        <v>892</v>
      </c>
      <c r="B3292" s="0" t="s">
        <v>493</v>
      </c>
      <c r="C3292" s="0" t="n">
        <v>0.0394641</v>
      </c>
      <c r="D3292" s="221" t="n">
        <v>13.3</v>
      </c>
      <c r="E3292" s="221" t="n">
        <f aca="false">TRUNC((C3292*D3292),2)</f>
        <v>0.52</v>
      </c>
    </row>
    <row r="3293" customFormat="false" ht="14.4" hidden="false" customHeight="false" outlineLevel="0" collapsed="false">
      <c r="A3293" s="223" t="s">
        <v>494</v>
      </c>
      <c r="B3293" s="0" t="s">
        <v>493</v>
      </c>
      <c r="C3293" s="0" t="n">
        <v>0.0142394</v>
      </c>
      <c r="D3293" s="221" t="n">
        <v>8.14</v>
      </c>
      <c r="E3293" s="221" t="n">
        <f aca="false">TRUNC((C3293*D3293),2)</f>
        <v>0.11</v>
      </c>
    </row>
    <row r="3294" customFormat="false" ht="14.4" hidden="false" customHeight="false" outlineLevel="0" collapsed="false">
      <c r="A3294" s="223" t="s">
        <v>453</v>
      </c>
      <c r="B3294" s="0" t="s">
        <v>398</v>
      </c>
      <c r="C3294" s="0" t="s">
        <v>398</v>
      </c>
      <c r="D3294" s="221" t="s">
        <v>398</v>
      </c>
      <c r="E3294" s="221" t="n">
        <f aca="false">SUM(E3292:E3293)</f>
        <v>0.63</v>
      </c>
    </row>
    <row r="3295" customFormat="false" ht="14.4" hidden="false" customHeight="false" outlineLevel="0" collapsed="false">
      <c r="A3295" s="0"/>
      <c r="C3295" s="0"/>
      <c r="D3295" s="0"/>
      <c r="E3295" s="0"/>
    </row>
    <row r="3296" customFormat="false" ht="14.4" hidden="false" customHeight="false" outlineLevel="0" collapsed="false">
      <c r="A3296" s="223" t="s">
        <v>454</v>
      </c>
      <c r="B3296" s="0" t="s">
        <v>447</v>
      </c>
      <c r="C3296" s="0" t="s">
        <v>448</v>
      </c>
      <c r="D3296" s="221" t="s">
        <v>449</v>
      </c>
      <c r="E3296" s="221" t="s">
        <v>450</v>
      </c>
    </row>
    <row r="3297" customFormat="false" ht="14.4" hidden="false" customHeight="false" outlineLevel="0" collapsed="false">
      <c r="A3297" s="223" t="s">
        <v>498</v>
      </c>
      <c r="B3297" s="0" t="s">
        <v>459</v>
      </c>
      <c r="C3297" s="0" t="n">
        <v>0.00042491</v>
      </c>
      <c r="D3297" s="221" t="n">
        <v>9.79</v>
      </c>
      <c r="E3297" s="221" t="n">
        <f aca="false">TRUNC((C3297*D3297),2)</f>
        <v>0</v>
      </c>
    </row>
    <row r="3298" customFormat="false" ht="14.4" hidden="false" customHeight="false" outlineLevel="0" collapsed="false">
      <c r="A3298" s="223" t="s">
        <v>455</v>
      </c>
      <c r="B3298" s="0" t="s">
        <v>456</v>
      </c>
      <c r="C3298" s="0" t="n">
        <v>8.485E-005</v>
      </c>
      <c r="D3298" s="221" t="n">
        <v>47.76</v>
      </c>
      <c r="E3298" s="221" t="n">
        <f aca="false">TRUNC((C3298*D3298),2)</f>
        <v>0</v>
      </c>
    </row>
    <row r="3299" customFormat="false" ht="14.4" hidden="false" customHeight="false" outlineLevel="0" collapsed="false">
      <c r="A3299" s="223" t="s">
        <v>499</v>
      </c>
      <c r="B3299" s="0" t="s">
        <v>459</v>
      </c>
      <c r="C3299" s="0" t="n">
        <v>3.522E-005</v>
      </c>
      <c r="D3299" s="221" t="n">
        <v>109.4</v>
      </c>
      <c r="E3299" s="221" t="n">
        <f aca="false">TRUNC((C3299*D3299),2)</f>
        <v>0</v>
      </c>
    </row>
    <row r="3300" customFormat="false" ht="14.4" hidden="false" customHeight="false" outlineLevel="0" collapsed="false">
      <c r="A3300" s="223" t="s">
        <v>502</v>
      </c>
      <c r="B3300" s="0" t="s">
        <v>459</v>
      </c>
      <c r="C3300" s="0" t="n">
        <v>0.00048066</v>
      </c>
      <c r="D3300" s="221" t="n">
        <v>6.04</v>
      </c>
      <c r="E3300" s="221" t="n">
        <f aca="false">TRUNC((C3300*D3300),2)</f>
        <v>0</v>
      </c>
    </row>
    <row r="3301" customFormat="false" ht="14.4" hidden="false" customHeight="false" outlineLevel="0" collapsed="false">
      <c r="A3301" s="223" t="s">
        <v>457</v>
      </c>
      <c r="B3301" s="0" t="s">
        <v>456</v>
      </c>
      <c r="C3301" s="0" t="n">
        <v>0.00072793</v>
      </c>
      <c r="D3301" s="221" t="n">
        <v>8.95</v>
      </c>
      <c r="E3301" s="221" t="n">
        <f aca="false">TRUNC((C3301*D3301),2)</f>
        <v>0</v>
      </c>
    </row>
    <row r="3302" customFormat="false" ht="14.4" hidden="false" customHeight="false" outlineLevel="0" collapsed="false">
      <c r="A3302" s="223" t="s">
        <v>510</v>
      </c>
      <c r="B3302" s="0" t="s">
        <v>511</v>
      </c>
      <c r="C3302" s="0" t="n">
        <v>8.011E-005</v>
      </c>
      <c r="D3302" s="221" t="n">
        <v>14.25</v>
      </c>
      <c r="E3302" s="221" t="n">
        <f aca="false">TRUNC((C3302*D3302),2)</f>
        <v>0</v>
      </c>
    </row>
    <row r="3303" customFormat="false" ht="14.4" hidden="false" customHeight="false" outlineLevel="0" collapsed="false">
      <c r="A3303" s="223" t="s">
        <v>893</v>
      </c>
      <c r="B3303" s="0" t="s">
        <v>511</v>
      </c>
      <c r="C3303" s="0" t="n">
        <v>0.17331115</v>
      </c>
      <c r="D3303" s="221" t="n">
        <v>6.01</v>
      </c>
      <c r="E3303" s="221" t="n">
        <f aca="false">TRUNC((C3303*D3303),2)</f>
        <v>1.04</v>
      </c>
    </row>
    <row r="3304" customFormat="false" ht="14.4" hidden="false" customHeight="false" outlineLevel="0" collapsed="false">
      <c r="A3304" s="223" t="s">
        <v>512</v>
      </c>
      <c r="B3304" s="0" t="s">
        <v>493</v>
      </c>
      <c r="C3304" s="0" t="n">
        <v>0.053</v>
      </c>
      <c r="D3304" s="221" t="n">
        <v>1.87</v>
      </c>
      <c r="E3304" s="221" t="n">
        <f aca="false">TRUNC((C3304*D3304),2)</f>
        <v>0.09</v>
      </c>
    </row>
    <row r="3305" customFormat="false" ht="14.4" hidden="false" customHeight="false" outlineLevel="0" collapsed="false">
      <c r="A3305" s="223" t="s">
        <v>513</v>
      </c>
      <c r="B3305" s="0" t="s">
        <v>493</v>
      </c>
      <c r="C3305" s="0" t="n">
        <v>0.053</v>
      </c>
      <c r="D3305" s="221" t="n">
        <v>0.71</v>
      </c>
      <c r="E3305" s="221" t="n">
        <f aca="false">TRUNC((C3305*D3305),2)</f>
        <v>0.03</v>
      </c>
    </row>
    <row r="3306" customFormat="false" ht="14.4" hidden="false" customHeight="false" outlineLevel="0" collapsed="false">
      <c r="A3306" s="223" t="s">
        <v>514</v>
      </c>
      <c r="B3306" s="0" t="s">
        <v>493</v>
      </c>
      <c r="C3306" s="0" t="n">
        <v>0.053</v>
      </c>
      <c r="D3306" s="221" t="n">
        <v>0.34</v>
      </c>
      <c r="E3306" s="221" t="n">
        <f aca="false">TRUNC((C3306*D3306),2)</f>
        <v>0.01</v>
      </c>
    </row>
    <row r="3307" customFormat="false" ht="14.4" hidden="false" customHeight="false" outlineLevel="0" collapsed="false">
      <c r="A3307" s="223" t="s">
        <v>515</v>
      </c>
      <c r="B3307" s="0" t="s">
        <v>493</v>
      </c>
      <c r="C3307" s="0" t="n">
        <v>0.053</v>
      </c>
      <c r="D3307" s="221" t="n">
        <v>0.05</v>
      </c>
      <c r="E3307" s="221" t="n">
        <f aca="false">TRUNC((C3307*D3307),2)</f>
        <v>0</v>
      </c>
    </row>
    <row r="3308" customFormat="false" ht="14.4" hidden="false" customHeight="false" outlineLevel="0" collapsed="false">
      <c r="A3308" s="223" t="s">
        <v>458</v>
      </c>
      <c r="B3308" s="0" t="s">
        <v>459</v>
      </c>
      <c r="C3308" s="0" t="n">
        <v>0.00014026</v>
      </c>
      <c r="D3308" s="221" t="n">
        <v>29.55</v>
      </c>
      <c r="E3308" s="221" t="n">
        <f aca="false">TRUNC((C3308*D3308),2)</f>
        <v>0</v>
      </c>
    </row>
    <row r="3309" customFormat="false" ht="14.4" hidden="false" customHeight="false" outlineLevel="0" collapsed="false">
      <c r="A3309" s="223" t="s">
        <v>460</v>
      </c>
      <c r="B3309" s="0" t="s">
        <v>459</v>
      </c>
      <c r="C3309" s="0" t="n">
        <v>6.573E-005</v>
      </c>
      <c r="D3309" s="221" t="n">
        <v>169.15</v>
      </c>
      <c r="E3309" s="221" t="n">
        <f aca="false">TRUNC((C3309*D3309),2)</f>
        <v>0.01</v>
      </c>
    </row>
    <row r="3310" customFormat="false" ht="14.4" hidden="false" customHeight="false" outlineLevel="0" collapsed="false">
      <c r="A3310" s="223" t="s">
        <v>461</v>
      </c>
      <c r="B3310" s="0" t="s">
        <v>459</v>
      </c>
      <c r="C3310" s="0" t="n">
        <v>0.00590882</v>
      </c>
      <c r="D3310" s="221" t="n">
        <v>1.11</v>
      </c>
      <c r="E3310" s="221" t="n">
        <f aca="false">TRUNC((C3310*D3310),2)</f>
        <v>0</v>
      </c>
    </row>
    <row r="3311" customFormat="false" ht="28.8" hidden="false" customHeight="false" outlineLevel="0" collapsed="false">
      <c r="A3311" s="223" t="s">
        <v>462</v>
      </c>
      <c r="B3311" s="0" t="s">
        <v>459</v>
      </c>
      <c r="C3311" s="0" t="n">
        <v>5.698E-005</v>
      </c>
      <c r="D3311" s="221" t="n">
        <v>133.08</v>
      </c>
      <c r="E3311" s="221" t="n">
        <f aca="false">TRUNC((C3311*D3311),2)</f>
        <v>0</v>
      </c>
    </row>
    <row r="3312" customFormat="false" ht="28.8" hidden="false" customHeight="false" outlineLevel="0" collapsed="false">
      <c r="A3312" s="223" t="s">
        <v>463</v>
      </c>
      <c r="B3312" s="0" t="s">
        <v>459</v>
      </c>
      <c r="C3312" s="0" t="n">
        <v>3.816E-005</v>
      </c>
      <c r="D3312" s="221" t="n">
        <v>116.91</v>
      </c>
      <c r="E3312" s="221" t="n">
        <f aca="false">TRUNC((C3312*D3312),2)</f>
        <v>0</v>
      </c>
    </row>
    <row r="3313" customFormat="false" ht="28.8" hidden="false" customHeight="false" outlineLevel="0" collapsed="false">
      <c r="A3313" s="223" t="s">
        <v>516</v>
      </c>
      <c r="B3313" s="0" t="s">
        <v>459</v>
      </c>
      <c r="C3313" s="0" t="n">
        <v>2.34E-006</v>
      </c>
      <c r="D3313" s="221" t="n">
        <v>597.97</v>
      </c>
      <c r="E3313" s="221" t="n">
        <f aca="false">TRUNC((C3313*D3313),2)</f>
        <v>0</v>
      </c>
    </row>
    <row r="3314" customFormat="false" ht="14.4" hidden="false" customHeight="false" outlineLevel="0" collapsed="false">
      <c r="A3314" s="223" t="s">
        <v>517</v>
      </c>
      <c r="B3314" s="0" t="s">
        <v>459</v>
      </c>
      <c r="C3314" s="0" t="n">
        <v>1.435E-005</v>
      </c>
      <c r="D3314" s="221" t="n">
        <v>135.18</v>
      </c>
      <c r="E3314" s="221" t="n">
        <f aca="false">TRUNC((C3314*D3314),2)</f>
        <v>0</v>
      </c>
    </row>
    <row r="3315" customFormat="false" ht="14.4" hidden="false" customHeight="false" outlineLevel="0" collapsed="false">
      <c r="A3315" s="223" t="s">
        <v>518</v>
      </c>
      <c r="B3315" s="0" t="s">
        <v>459</v>
      </c>
      <c r="C3315" s="0" t="n">
        <v>1.09E-005</v>
      </c>
      <c r="D3315" s="221" t="n">
        <v>203.68</v>
      </c>
      <c r="E3315" s="221" t="n">
        <f aca="false">TRUNC((C3315*D3315),2)</f>
        <v>0</v>
      </c>
    </row>
    <row r="3316" customFormat="false" ht="14.4" hidden="false" customHeight="false" outlineLevel="0" collapsed="false">
      <c r="A3316" s="223" t="s">
        <v>519</v>
      </c>
      <c r="B3316" s="0" t="s">
        <v>459</v>
      </c>
      <c r="C3316" s="0" t="n">
        <v>2.34E-006</v>
      </c>
      <c r="D3316" s="221" t="n">
        <v>576.84</v>
      </c>
      <c r="E3316" s="221" t="n">
        <f aca="false">TRUNC((C3316*D3316),2)</f>
        <v>0</v>
      </c>
    </row>
    <row r="3317" customFormat="false" ht="14.4" hidden="false" customHeight="false" outlineLevel="0" collapsed="false">
      <c r="A3317" s="223" t="s">
        <v>520</v>
      </c>
      <c r="B3317" s="0" t="s">
        <v>459</v>
      </c>
      <c r="C3317" s="0" t="n">
        <v>2.87E-006</v>
      </c>
      <c r="D3317" s="221" t="n">
        <v>281.79</v>
      </c>
      <c r="E3317" s="221" t="n">
        <f aca="false">TRUNC((C3317*D3317),2)</f>
        <v>0</v>
      </c>
    </row>
    <row r="3318" customFormat="false" ht="14.4" hidden="false" customHeight="false" outlineLevel="0" collapsed="false">
      <c r="A3318" s="223" t="s">
        <v>521</v>
      </c>
      <c r="B3318" s="0" t="s">
        <v>459</v>
      </c>
      <c r="C3318" s="0" t="n">
        <v>0.00014469</v>
      </c>
      <c r="D3318" s="221" t="n">
        <v>7.88</v>
      </c>
      <c r="E3318" s="221" t="n">
        <f aca="false">TRUNC((C3318*D3318),2)</f>
        <v>0</v>
      </c>
    </row>
    <row r="3319" customFormat="false" ht="14.4" hidden="false" customHeight="false" outlineLevel="0" collapsed="false">
      <c r="A3319" s="223" t="s">
        <v>522</v>
      </c>
      <c r="B3319" s="0" t="s">
        <v>459</v>
      </c>
      <c r="C3319" s="0" t="n">
        <v>8.011E-005</v>
      </c>
      <c r="D3319" s="221" t="n">
        <v>10.71</v>
      </c>
      <c r="E3319" s="221" t="n">
        <f aca="false">TRUNC((C3319*D3319),2)</f>
        <v>0</v>
      </c>
    </row>
    <row r="3320" customFormat="false" ht="14.4" hidden="false" customHeight="false" outlineLevel="0" collapsed="false">
      <c r="A3320" s="223" t="s">
        <v>523</v>
      </c>
      <c r="B3320" s="0" t="s">
        <v>459</v>
      </c>
      <c r="C3320" s="0" t="n">
        <v>8.011E-005</v>
      </c>
      <c r="D3320" s="221" t="n">
        <v>23.75</v>
      </c>
      <c r="E3320" s="221" t="n">
        <f aca="false">TRUNC((C3320*D3320),2)</f>
        <v>0</v>
      </c>
    </row>
    <row r="3321" customFormat="false" ht="14.4" hidden="false" customHeight="false" outlineLevel="0" collapsed="false">
      <c r="A3321" s="223" t="s">
        <v>453</v>
      </c>
      <c r="B3321" s="0" t="s">
        <v>398</v>
      </c>
      <c r="C3321" s="0" t="s">
        <v>398</v>
      </c>
      <c r="D3321" s="221" t="s">
        <v>398</v>
      </c>
      <c r="E3321" s="221" t="n">
        <f aca="false">SUM(E3297:E3320)</f>
        <v>1.18</v>
      </c>
    </row>
    <row r="3322" customFormat="false" ht="14.4" hidden="false" customHeight="false" outlineLevel="0" collapsed="false">
      <c r="A3322" s="0"/>
      <c r="C3322" s="0"/>
      <c r="D3322" s="0"/>
      <c r="E3322" s="0"/>
    </row>
    <row r="3323" customFormat="false" ht="14.4" hidden="false" customHeight="false" outlineLevel="0" collapsed="false">
      <c r="A3323" s="223" t="s">
        <v>466</v>
      </c>
      <c r="B3323" s="0" t="s">
        <v>398</v>
      </c>
      <c r="C3323" s="0" t="s">
        <v>398</v>
      </c>
      <c r="D3323" s="221" t="s">
        <v>398</v>
      </c>
      <c r="E3323" s="221" t="n">
        <f aca="false">E3289+E3294+E3321</f>
        <v>1.81</v>
      </c>
    </row>
    <row r="3324" customFormat="false" ht="14.4" hidden="false" customHeight="false" outlineLevel="0" collapsed="false">
      <c r="A3324" s="0"/>
      <c r="C3324" s="0"/>
      <c r="D3324" s="0"/>
      <c r="E3324" s="0"/>
    </row>
    <row r="3325" customFormat="false" ht="14.4" hidden="false" customHeight="false" outlineLevel="0" collapsed="false">
      <c r="A3325" s="0"/>
      <c r="C3325" s="0"/>
      <c r="D3325" s="0"/>
      <c r="E3325" s="0"/>
    </row>
    <row r="3326" customFormat="false" ht="14.4" hidden="false" customHeight="false" outlineLevel="0" collapsed="false">
      <c r="A3326" s="0"/>
      <c r="C3326" s="0"/>
      <c r="D3326" s="0"/>
      <c r="E3326" s="0"/>
    </row>
    <row r="3327" customFormat="false" ht="14.4" hidden="false" customHeight="false" outlineLevel="0" collapsed="false">
      <c r="A3327" s="223" t="s">
        <v>894</v>
      </c>
      <c r="B3327" s="224" t="s">
        <v>895</v>
      </c>
      <c r="C3327" s="0" t="s">
        <v>896</v>
      </c>
      <c r="D3327" s="0"/>
      <c r="E3327" s="0"/>
    </row>
    <row r="3328" customFormat="false" ht="14.4" hidden="false" customHeight="false" outlineLevel="0" collapsed="false">
      <c r="A3328" s="223" t="s">
        <v>897</v>
      </c>
      <c r="C3328" s="0"/>
      <c r="D3328" s="0"/>
      <c r="E3328" s="0"/>
    </row>
    <row r="3329" customFormat="false" ht="14.4" hidden="false" customHeight="false" outlineLevel="0" collapsed="false">
      <c r="A3329" s="223" t="s">
        <v>488</v>
      </c>
      <c r="C3329" s="0"/>
      <c r="D3329" s="0"/>
      <c r="E3329" s="0"/>
    </row>
    <row r="3330" customFormat="false" ht="14.4" hidden="false" customHeight="false" outlineLevel="0" collapsed="false">
      <c r="A3330" s="0"/>
      <c r="C3330" s="0"/>
      <c r="D3330" s="0"/>
      <c r="E3330" s="0"/>
    </row>
    <row r="3331" customFormat="false" ht="14.4" hidden="false" customHeight="false" outlineLevel="0" collapsed="false">
      <c r="A3331" s="223" t="s">
        <v>489</v>
      </c>
      <c r="B3331" s="0" t="s">
        <v>447</v>
      </c>
      <c r="C3331" s="0" t="s">
        <v>448</v>
      </c>
      <c r="D3331" s="221" t="s">
        <v>449</v>
      </c>
      <c r="E3331" s="221" t="s">
        <v>450</v>
      </c>
    </row>
    <row r="3332" customFormat="false" ht="28.8" hidden="false" customHeight="false" outlineLevel="0" collapsed="false">
      <c r="A3332" s="223" t="s">
        <v>491</v>
      </c>
      <c r="B3332" s="0" t="s">
        <v>459</v>
      </c>
      <c r="C3332" s="0" t="n">
        <v>2.166E-005</v>
      </c>
      <c r="D3332" s="221" t="n">
        <v>580</v>
      </c>
      <c r="E3332" s="221" t="n">
        <f aca="false">TRUNC((C3332*D3332),2)</f>
        <v>0.01</v>
      </c>
    </row>
    <row r="3333" customFormat="false" ht="14.4" hidden="false" customHeight="false" outlineLevel="0" collapsed="false">
      <c r="A3333" s="223" t="s">
        <v>453</v>
      </c>
      <c r="B3333" s="0" t="s">
        <v>398</v>
      </c>
      <c r="C3333" s="0" t="s">
        <v>398</v>
      </c>
      <c r="D3333" s="221" t="s">
        <v>398</v>
      </c>
      <c r="E3333" s="221" t="n">
        <f aca="false">SUM(E3332:E3332)</f>
        <v>0.01</v>
      </c>
    </row>
    <row r="3334" customFormat="false" ht="14.4" hidden="false" customHeight="false" outlineLevel="0" collapsed="false">
      <c r="A3334" s="0"/>
      <c r="C3334" s="0"/>
      <c r="D3334" s="0"/>
      <c r="E3334" s="0"/>
    </row>
    <row r="3335" customFormat="false" ht="14.4" hidden="false" customHeight="false" outlineLevel="0" collapsed="false">
      <c r="A3335" s="223" t="s">
        <v>446</v>
      </c>
      <c r="B3335" s="0" t="s">
        <v>447</v>
      </c>
      <c r="C3335" s="0" t="s">
        <v>448</v>
      </c>
      <c r="D3335" s="221" t="s">
        <v>449</v>
      </c>
      <c r="E3335" s="221" t="s">
        <v>450</v>
      </c>
    </row>
    <row r="3336" customFormat="false" ht="14.4" hidden="false" customHeight="false" outlineLevel="0" collapsed="false">
      <c r="A3336" s="223" t="s">
        <v>892</v>
      </c>
      <c r="B3336" s="0" t="s">
        <v>493</v>
      </c>
      <c r="C3336" s="0" t="n">
        <v>0.2367846</v>
      </c>
      <c r="D3336" s="221" t="n">
        <v>13.3</v>
      </c>
      <c r="E3336" s="221" t="n">
        <f aca="false">TRUNC((C3336*D3336),2)</f>
        <v>3.14</v>
      </c>
    </row>
    <row r="3337" customFormat="false" ht="14.4" hidden="false" customHeight="false" outlineLevel="0" collapsed="false">
      <c r="A3337" s="223" t="s">
        <v>494</v>
      </c>
      <c r="B3337" s="0" t="s">
        <v>493</v>
      </c>
      <c r="C3337" s="0" t="n">
        <v>0.0874706</v>
      </c>
      <c r="D3337" s="221" t="n">
        <v>8.14</v>
      </c>
      <c r="E3337" s="221" t="n">
        <f aca="false">TRUNC((C3337*D3337),2)</f>
        <v>0.71</v>
      </c>
    </row>
    <row r="3338" customFormat="false" ht="14.4" hidden="false" customHeight="false" outlineLevel="0" collapsed="false">
      <c r="A3338" s="223" t="s">
        <v>453</v>
      </c>
      <c r="B3338" s="0" t="s">
        <v>398</v>
      </c>
      <c r="C3338" s="0" t="s">
        <v>398</v>
      </c>
      <c r="D3338" s="221" t="s">
        <v>398</v>
      </c>
      <c r="E3338" s="221" t="n">
        <f aca="false">SUM(E3336:E3337)</f>
        <v>3.85</v>
      </c>
    </row>
    <row r="3339" customFormat="false" ht="14.4" hidden="false" customHeight="false" outlineLevel="0" collapsed="false">
      <c r="A3339" s="0"/>
      <c r="C3339" s="0"/>
      <c r="D3339" s="0"/>
      <c r="E3339" s="0"/>
    </row>
    <row r="3340" customFormat="false" ht="14.4" hidden="false" customHeight="false" outlineLevel="0" collapsed="false">
      <c r="A3340" s="223" t="s">
        <v>454</v>
      </c>
      <c r="B3340" s="0" t="s">
        <v>447</v>
      </c>
      <c r="C3340" s="0" t="s">
        <v>448</v>
      </c>
      <c r="D3340" s="221" t="s">
        <v>449</v>
      </c>
      <c r="E3340" s="221" t="s">
        <v>450</v>
      </c>
    </row>
    <row r="3341" customFormat="false" ht="14.4" hidden="false" customHeight="false" outlineLevel="0" collapsed="false">
      <c r="A3341" s="223" t="s">
        <v>498</v>
      </c>
      <c r="B3341" s="0" t="s">
        <v>459</v>
      </c>
      <c r="C3341" s="0" t="n">
        <v>0.0025655</v>
      </c>
      <c r="D3341" s="221" t="n">
        <v>9.79</v>
      </c>
      <c r="E3341" s="221" t="n">
        <f aca="false">TRUNC((C3341*D3341),2)</f>
        <v>0.02</v>
      </c>
    </row>
    <row r="3342" customFormat="false" ht="14.4" hidden="false" customHeight="false" outlineLevel="0" collapsed="false">
      <c r="A3342" s="223" t="s">
        <v>455</v>
      </c>
      <c r="B3342" s="0" t="s">
        <v>456</v>
      </c>
      <c r="C3342" s="0" t="n">
        <v>0.00051232</v>
      </c>
      <c r="D3342" s="221" t="n">
        <v>47.76</v>
      </c>
      <c r="E3342" s="221" t="n">
        <f aca="false">TRUNC((C3342*D3342),2)</f>
        <v>0.02</v>
      </c>
    </row>
    <row r="3343" customFormat="false" ht="14.4" hidden="false" customHeight="false" outlineLevel="0" collapsed="false">
      <c r="A3343" s="223" t="s">
        <v>499</v>
      </c>
      <c r="B3343" s="0" t="s">
        <v>459</v>
      </c>
      <c r="C3343" s="0" t="n">
        <v>0.00021268</v>
      </c>
      <c r="D3343" s="221" t="n">
        <v>109.4</v>
      </c>
      <c r="E3343" s="221" t="n">
        <f aca="false">TRUNC((C3343*D3343),2)</f>
        <v>0.02</v>
      </c>
    </row>
    <row r="3344" customFormat="false" ht="14.4" hidden="false" customHeight="false" outlineLevel="0" collapsed="false">
      <c r="A3344" s="223" t="s">
        <v>502</v>
      </c>
      <c r="B3344" s="0" t="s">
        <v>459</v>
      </c>
      <c r="C3344" s="0" t="n">
        <v>0.00290211</v>
      </c>
      <c r="D3344" s="221" t="n">
        <v>6.04</v>
      </c>
      <c r="E3344" s="221" t="n">
        <f aca="false">TRUNC((C3344*D3344),2)</f>
        <v>0.01</v>
      </c>
    </row>
    <row r="3345" customFormat="false" ht="14.4" hidden="false" customHeight="false" outlineLevel="0" collapsed="false">
      <c r="A3345" s="223" t="s">
        <v>898</v>
      </c>
      <c r="B3345" s="0" t="s">
        <v>459</v>
      </c>
      <c r="C3345" s="0" t="n">
        <v>0.06</v>
      </c>
      <c r="D3345" s="221" t="n">
        <v>0.52</v>
      </c>
      <c r="E3345" s="221" t="n">
        <f aca="false">TRUNC((C3345*D3345),2)</f>
        <v>0.03</v>
      </c>
    </row>
    <row r="3346" customFormat="false" ht="14.4" hidden="false" customHeight="false" outlineLevel="0" collapsed="false">
      <c r="A3346" s="223" t="s">
        <v>457</v>
      </c>
      <c r="B3346" s="0" t="s">
        <v>456</v>
      </c>
      <c r="C3346" s="0" t="n">
        <v>0.00439508</v>
      </c>
      <c r="D3346" s="221" t="n">
        <v>8.95</v>
      </c>
      <c r="E3346" s="221" t="n">
        <f aca="false">TRUNC((C3346*D3346),2)</f>
        <v>0.03</v>
      </c>
    </row>
    <row r="3347" customFormat="false" ht="14.4" hidden="false" customHeight="false" outlineLevel="0" collapsed="false">
      <c r="A3347" s="223" t="s">
        <v>899</v>
      </c>
      <c r="B3347" s="0" t="s">
        <v>900</v>
      </c>
      <c r="C3347" s="0" t="n">
        <v>0.0328</v>
      </c>
      <c r="D3347" s="221" t="n">
        <v>60.6</v>
      </c>
      <c r="E3347" s="221" t="n">
        <f aca="false">TRUNC((C3347*D3347),2)</f>
        <v>1.98</v>
      </c>
    </row>
    <row r="3348" customFormat="false" ht="14.4" hidden="false" customHeight="false" outlineLevel="0" collapsed="false">
      <c r="A3348" s="223" t="s">
        <v>510</v>
      </c>
      <c r="B3348" s="0" t="s">
        <v>511</v>
      </c>
      <c r="C3348" s="0" t="n">
        <v>0.00048368</v>
      </c>
      <c r="D3348" s="221" t="n">
        <v>14.25</v>
      </c>
      <c r="E3348" s="221" t="n">
        <f aca="false">TRUNC((C3348*D3348),2)</f>
        <v>0</v>
      </c>
    </row>
    <row r="3349" customFormat="false" ht="14.4" hidden="false" customHeight="false" outlineLevel="0" collapsed="false">
      <c r="A3349" s="223" t="s">
        <v>512</v>
      </c>
      <c r="B3349" s="0" t="s">
        <v>493</v>
      </c>
      <c r="C3349" s="0" t="n">
        <v>0.37882353</v>
      </c>
      <c r="D3349" s="221" t="n">
        <v>1.87</v>
      </c>
      <c r="E3349" s="221" t="n">
        <f aca="false">TRUNC((C3349*D3349),2)</f>
        <v>0.7</v>
      </c>
    </row>
    <row r="3350" customFormat="false" ht="14.4" hidden="false" customHeight="false" outlineLevel="0" collapsed="false">
      <c r="A3350" s="223" t="s">
        <v>513</v>
      </c>
      <c r="B3350" s="0" t="s">
        <v>493</v>
      </c>
      <c r="C3350" s="0" t="n">
        <v>0.32</v>
      </c>
      <c r="D3350" s="221" t="n">
        <v>0.71</v>
      </c>
      <c r="E3350" s="221" t="n">
        <f aca="false">TRUNC((C3350*D3350),2)</f>
        <v>0.22</v>
      </c>
    </row>
    <row r="3351" customFormat="false" ht="14.4" hidden="false" customHeight="false" outlineLevel="0" collapsed="false">
      <c r="A3351" s="223" t="s">
        <v>514</v>
      </c>
      <c r="B3351" s="0" t="s">
        <v>493</v>
      </c>
      <c r="C3351" s="0" t="n">
        <v>0.32</v>
      </c>
      <c r="D3351" s="221" t="n">
        <v>0.34</v>
      </c>
      <c r="E3351" s="221" t="n">
        <f aca="false">TRUNC((C3351*D3351),2)</f>
        <v>0.1</v>
      </c>
    </row>
    <row r="3352" customFormat="false" ht="14.4" hidden="false" customHeight="false" outlineLevel="0" collapsed="false">
      <c r="A3352" s="223" t="s">
        <v>515</v>
      </c>
      <c r="B3352" s="0" t="s">
        <v>493</v>
      </c>
      <c r="C3352" s="0" t="n">
        <v>0.32</v>
      </c>
      <c r="D3352" s="221" t="n">
        <v>0.05</v>
      </c>
      <c r="E3352" s="221" t="n">
        <f aca="false">TRUNC((C3352*D3352),2)</f>
        <v>0.01</v>
      </c>
    </row>
    <row r="3353" customFormat="false" ht="14.4" hidden="false" customHeight="false" outlineLevel="0" collapsed="false">
      <c r="A3353" s="223" t="s">
        <v>458</v>
      </c>
      <c r="B3353" s="0" t="s">
        <v>459</v>
      </c>
      <c r="C3353" s="0" t="n">
        <v>0.00084681</v>
      </c>
      <c r="D3353" s="221" t="n">
        <v>29.55</v>
      </c>
      <c r="E3353" s="221" t="n">
        <f aca="false">TRUNC((C3353*D3353),2)</f>
        <v>0.02</v>
      </c>
    </row>
    <row r="3354" customFormat="false" ht="14.4" hidden="false" customHeight="false" outlineLevel="0" collapsed="false">
      <c r="A3354" s="223" t="s">
        <v>460</v>
      </c>
      <c r="B3354" s="0" t="s">
        <v>459</v>
      </c>
      <c r="C3354" s="0" t="n">
        <v>0.0003969</v>
      </c>
      <c r="D3354" s="221" t="n">
        <v>169.15</v>
      </c>
      <c r="E3354" s="221" t="n">
        <f aca="false">TRUNC((C3354*D3354),2)</f>
        <v>0.06</v>
      </c>
    </row>
    <row r="3355" customFormat="false" ht="14.4" hidden="false" customHeight="false" outlineLevel="0" collapsed="false">
      <c r="A3355" s="223" t="s">
        <v>461</v>
      </c>
      <c r="B3355" s="0" t="s">
        <v>459</v>
      </c>
      <c r="C3355" s="0" t="n">
        <v>0.0356759</v>
      </c>
      <c r="D3355" s="221" t="n">
        <v>1.11</v>
      </c>
      <c r="E3355" s="221" t="n">
        <f aca="false">TRUNC((C3355*D3355),2)</f>
        <v>0.03</v>
      </c>
    </row>
    <row r="3356" customFormat="false" ht="28.8" hidden="false" customHeight="false" outlineLevel="0" collapsed="false">
      <c r="A3356" s="223" t="s">
        <v>462</v>
      </c>
      <c r="B3356" s="0" t="s">
        <v>459</v>
      </c>
      <c r="C3356" s="0" t="n">
        <v>0.000344</v>
      </c>
      <c r="D3356" s="221" t="n">
        <v>133.08</v>
      </c>
      <c r="E3356" s="221" t="n">
        <f aca="false">TRUNC((C3356*D3356),2)</f>
        <v>0.04</v>
      </c>
    </row>
    <row r="3357" customFormat="false" ht="28.8" hidden="false" customHeight="false" outlineLevel="0" collapsed="false">
      <c r="A3357" s="223" t="s">
        <v>463</v>
      </c>
      <c r="B3357" s="0" t="s">
        <v>459</v>
      </c>
      <c r="C3357" s="0" t="n">
        <v>0.0002304</v>
      </c>
      <c r="D3357" s="221" t="n">
        <v>116.91</v>
      </c>
      <c r="E3357" s="221" t="n">
        <f aca="false">TRUNC((C3357*D3357),2)</f>
        <v>0.02</v>
      </c>
    </row>
    <row r="3358" customFormat="false" ht="28.8" hidden="false" customHeight="false" outlineLevel="0" collapsed="false">
      <c r="A3358" s="223" t="s">
        <v>516</v>
      </c>
      <c r="B3358" s="0" t="s">
        <v>459</v>
      </c>
      <c r="C3358" s="0" t="n">
        <v>1.411E-005</v>
      </c>
      <c r="D3358" s="221" t="n">
        <v>597.97</v>
      </c>
      <c r="E3358" s="221" t="n">
        <f aca="false">TRUNC((C3358*D3358),2)</f>
        <v>0</v>
      </c>
    </row>
    <row r="3359" customFormat="false" ht="14.4" hidden="false" customHeight="false" outlineLevel="0" collapsed="false">
      <c r="A3359" s="223" t="s">
        <v>517</v>
      </c>
      <c r="B3359" s="0" t="s">
        <v>459</v>
      </c>
      <c r="C3359" s="0" t="n">
        <v>8.666E-005</v>
      </c>
      <c r="D3359" s="221" t="n">
        <v>135.18</v>
      </c>
      <c r="E3359" s="221" t="n">
        <f aca="false">TRUNC((C3359*D3359),2)</f>
        <v>0.01</v>
      </c>
    </row>
    <row r="3360" customFormat="false" ht="14.4" hidden="false" customHeight="false" outlineLevel="0" collapsed="false">
      <c r="A3360" s="223" t="s">
        <v>518</v>
      </c>
      <c r="B3360" s="0" t="s">
        <v>459</v>
      </c>
      <c r="C3360" s="0" t="n">
        <v>6.582E-005</v>
      </c>
      <c r="D3360" s="221" t="n">
        <v>203.68</v>
      </c>
      <c r="E3360" s="221" t="n">
        <f aca="false">TRUNC((C3360*D3360),2)</f>
        <v>0.01</v>
      </c>
    </row>
    <row r="3361" customFormat="false" ht="14.4" hidden="false" customHeight="false" outlineLevel="0" collapsed="false">
      <c r="A3361" s="223" t="s">
        <v>519</v>
      </c>
      <c r="B3361" s="0" t="s">
        <v>459</v>
      </c>
      <c r="C3361" s="0" t="n">
        <v>1.411E-005</v>
      </c>
      <c r="D3361" s="221" t="n">
        <v>576.84</v>
      </c>
      <c r="E3361" s="221" t="n">
        <f aca="false">TRUNC((C3361*D3361),2)</f>
        <v>0</v>
      </c>
    </row>
    <row r="3362" customFormat="false" ht="14.4" hidden="false" customHeight="false" outlineLevel="0" collapsed="false">
      <c r="A3362" s="223" t="s">
        <v>520</v>
      </c>
      <c r="B3362" s="0" t="s">
        <v>459</v>
      </c>
      <c r="C3362" s="0" t="n">
        <v>1.734E-005</v>
      </c>
      <c r="D3362" s="221" t="n">
        <v>281.79</v>
      </c>
      <c r="E3362" s="221" t="n">
        <f aca="false">TRUNC((C3362*D3362),2)</f>
        <v>0</v>
      </c>
    </row>
    <row r="3363" customFormat="false" ht="14.4" hidden="false" customHeight="false" outlineLevel="0" collapsed="false">
      <c r="A3363" s="223" t="s">
        <v>521</v>
      </c>
      <c r="B3363" s="0" t="s">
        <v>459</v>
      </c>
      <c r="C3363" s="0" t="n">
        <v>0.0008736</v>
      </c>
      <c r="D3363" s="221" t="n">
        <v>7.88</v>
      </c>
      <c r="E3363" s="221" t="n">
        <f aca="false">TRUNC((C3363*D3363),2)</f>
        <v>0</v>
      </c>
    </row>
    <row r="3364" customFormat="false" ht="14.4" hidden="false" customHeight="false" outlineLevel="0" collapsed="false">
      <c r="A3364" s="223" t="s">
        <v>522</v>
      </c>
      <c r="B3364" s="0" t="s">
        <v>459</v>
      </c>
      <c r="C3364" s="0" t="n">
        <v>0.00048368</v>
      </c>
      <c r="D3364" s="221" t="n">
        <v>10.71</v>
      </c>
      <c r="E3364" s="221" t="n">
        <f aca="false">TRUNC((C3364*D3364),2)</f>
        <v>0</v>
      </c>
    </row>
    <row r="3365" customFormat="false" ht="14.4" hidden="false" customHeight="false" outlineLevel="0" collapsed="false">
      <c r="A3365" s="223" t="s">
        <v>523</v>
      </c>
      <c r="B3365" s="0" t="s">
        <v>459</v>
      </c>
      <c r="C3365" s="0" t="n">
        <v>0.00048368</v>
      </c>
      <c r="D3365" s="221" t="n">
        <v>23.75</v>
      </c>
      <c r="E3365" s="221" t="n">
        <f aca="false">TRUNC((C3365*D3365),2)</f>
        <v>0.01</v>
      </c>
    </row>
    <row r="3366" customFormat="false" ht="14.4" hidden="false" customHeight="false" outlineLevel="0" collapsed="false">
      <c r="A3366" s="223" t="s">
        <v>453</v>
      </c>
      <c r="B3366" s="0" t="s">
        <v>398</v>
      </c>
      <c r="C3366" s="0" t="s">
        <v>398</v>
      </c>
      <c r="D3366" s="221" t="s">
        <v>398</v>
      </c>
      <c r="E3366" s="221" t="n">
        <f aca="false">SUM(E3341:E3365)</f>
        <v>3.34</v>
      </c>
    </row>
    <row r="3367" customFormat="false" ht="14.4" hidden="false" customHeight="false" outlineLevel="0" collapsed="false">
      <c r="A3367" s="0"/>
      <c r="C3367" s="0"/>
      <c r="D3367" s="0"/>
      <c r="E3367" s="0"/>
    </row>
    <row r="3368" customFormat="false" ht="14.4" hidden="false" customHeight="false" outlineLevel="0" collapsed="false">
      <c r="A3368" s="223" t="s">
        <v>466</v>
      </c>
      <c r="B3368" s="0" t="s">
        <v>398</v>
      </c>
      <c r="C3368" s="0" t="s">
        <v>398</v>
      </c>
      <c r="D3368" s="221" t="s">
        <v>398</v>
      </c>
      <c r="E3368" s="221" t="n">
        <f aca="false">E3333+E3338+E3366</f>
        <v>7.2</v>
      </c>
    </row>
    <row r="3369" customFormat="false" ht="14.4" hidden="false" customHeight="false" outlineLevel="0" collapsed="false">
      <c r="A3369" s="0"/>
      <c r="C3369" s="0"/>
      <c r="D3369" s="0"/>
      <c r="E3369" s="0"/>
    </row>
    <row r="3370" customFormat="false" ht="14.4" hidden="false" customHeight="false" outlineLevel="0" collapsed="false">
      <c r="A3370" s="0"/>
      <c r="C3370" s="0"/>
      <c r="D3370" s="0"/>
      <c r="E3370" s="0"/>
    </row>
    <row r="3371" customFormat="false" ht="14.4" hidden="false" customHeight="false" outlineLevel="0" collapsed="false">
      <c r="A3371" s="0"/>
      <c r="C3371" s="0"/>
      <c r="D3371" s="0"/>
      <c r="E3371" s="0"/>
    </row>
    <row r="3372" customFormat="false" ht="14.4" hidden="false" customHeight="false" outlineLevel="0" collapsed="false">
      <c r="A3372" s="223" t="s">
        <v>901</v>
      </c>
      <c r="B3372" s="224" t="s">
        <v>902</v>
      </c>
      <c r="C3372" s="0" t="s">
        <v>903</v>
      </c>
      <c r="D3372" s="0"/>
      <c r="E3372" s="0"/>
    </row>
    <row r="3373" customFormat="false" ht="14.4" hidden="false" customHeight="false" outlineLevel="0" collapsed="false">
      <c r="A3373" s="223" t="s">
        <v>904</v>
      </c>
      <c r="C3373" s="0"/>
      <c r="D3373" s="0"/>
      <c r="E3373" s="0"/>
    </row>
    <row r="3374" customFormat="false" ht="14.4" hidden="false" customHeight="false" outlineLevel="0" collapsed="false">
      <c r="A3374" s="223" t="s">
        <v>488</v>
      </c>
      <c r="C3374" s="0"/>
      <c r="D3374" s="0"/>
      <c r="E3374" s="0"/>
    </row>
    <row r="3375" customFormat="false" ht="14.4" hidden="false" customHeight="false" outlineLevel="0" collapsed="false">
      <c r="A3375" s="0"/>
      <c r="C3375" s="0"/>
      <c r="D3375" s="0"/>
      <c r="E3375" s="0"/>
    </row>
    <row r="3376" customFormat="false" ht="14.4" hidden="false" customHeight="false" outlineLevel="0" collapsed="false">
      <c r="A3376" s="223" t="s">
        <v>489</v>
      </c>
      <c r="B3376" s="0" t="s">
        <v>447</v>
      </c>
      <c r="C3376" s="0" t="s">
        <v>448</v>
      </c>
      <c r="D3376" s="221" t="s">
        <v>449</v>
      </c>
      <c r="E3376" s="221" t="s">
        <v>450</v>
      </c>
    </row>
    <row r="3377" customFormat="false" ht="28.8" hidden="false" customHeight="false" outlineLevel="0" collapsed="false">
      <c r="A3377" s="223" t="s">
        <v>491</v>
      </c>
      <c r="B3377" s="0" t="s">
        <v>459</v>
      </c>
      <c r="C3377" s="0" t="n">
        <v>1.733E-005</v>
      </c>
      <c r="D3377" s="221" t="n">
        <v>580</v>
      </c>
      <c r="E3377" s="221" t="n">
        <f aca="false">TRUNC((C3377*D3377),2)</f>
        <v>0.01</v>
      </c>
    </row>
    <row r="3378" customFormat="false" ht="14.4" hidden="false" customHeight="false" outlineLevel="0" collapsed="false">
      <c r="A3378" s="223" t="s">
        <v>453</v>
      </c>
      <c r="B3378" s="0" t="s">
        <v>398</v>
      </c>
      <c r="C3378" s="0" t="s">
        <v>398</v>
      </c>
      <c r="D3378" s="221" t="s">
        <v>398</v>
      </c>
      <c r="E3378" s="221" t="n">
        <f aca="false">SUM(E3377:E3377)</f>
        <v>0.01</v>
      </c>
    </row>
    <row r="3379" customFormat="false" ht="14.4" hidden="false" customHeight="false" outlineLevel="0" collapsed="false">
      <c r="A3379" s="0"/>
      <c r="C3379" s="0"/>
      <c r="D3379" s="0"/>
      <c r="E3379" s="0"/>
    </row>
    <row r="3380" customFormat="false" ht="14.4" hidden="false" customHeight="false" outlineLevel="0" collapsed="false">
      <c r="A3380" s="223" t="s">
        <v>446</v>
      </c>
      <c r="B3380" s="0" t="s">
        <v>447</v>
      </c>
      <c r="C3380" s="0" t="s">
        <v>448</v>
      </c>
      <c r="D3380" s="221" t="s">
        <v>449</v>
      </c>
      <c r="E3380" s="221" t="s">
        <v>450</v>
      </c>
    </row>
    <row r="3381" customFormat="false" ht="14.4" hidden="false" customHeight="false" outlineLevel="0" collapsed="false">
      <c r="A3381" s="223" t="s">
        <v>892</v>
      </c>
      <c r="B3381" s="0" t="s">
        <v>493</v>
      </c>
      <c r="C3381" s="0" t="n">
        <v>0.1892253</v>
      </c>
      <c r="D3381" s="221" t="n">
        <v>13.3</v>
      </c>
      <c r="E3381" s="221" t="n">
        <f aca="false">TRUNC((C3381*D3381),2)</f>
        <v>2.51</v>
      </c>
    </row>
    <row r="3382" customFormat="false" ht="14.4" hidden="false" customHeight="false" outlineLevel="0" collapsed="false">
      <c r="A3382" s="223" t="s">
        <v>494</v>
      </c>
      <c r="B3382" s="0" t="s">
        <v>493</v>
      </c>
      <c r="C3382" s="0" t="n">
        <v>0.0701799</v>
      </c>
      <c r="D3382" s="221" t="n">
        <v>8.14</v>
      </c>
      <c r="E3382" s="221" t="n">
        <f aca="false">TRUNC((C3382*D3382),2)</f>
        <v>0.57</v>
      </c>
    </row>
    <row r="3383" customFormat="false" ht="14.4" hidden="false" customHeight="false" outlineLevel="0" collapsed="false">
      <c r="A3383" s="223" t="s">
        <v>453</v>
      </c>
      <c r="B3383" s="0" t="s">
        <v>398</v>
      </c>
      <c r="C3383" s="0" t="s">
        <v>398</v>
      </c>
      <c r="D3383" s="221" t="s">
        <v>398</v>
      </c>
      <c r="E3383" s="221" t="n">
        <f aca="false">SUM(E3381:E3382)</f>
        <v>3.08</v>
      </c>
    </row>
    <row r="3384" customFormat="false" ht="14.4" hidden="false" customHeight="false" outlineLevel="0" collapsed="false">
      <c r="A3384" s="0"/>
      <c r="C3384" s="0"/>
      <c r="D3384" s="0"/>
      <c r="E3384" s="0"/>
    </row>
    <row r="3385" customFormat="false" ht="14.4" hidden="false" customHeight="false" outlineLevel="0" collapsed="false">
      <c r="A3385" s="223" t="s">
        <v>454</v>
      </c>
      <c r="B3385" s="0" t="s">
        <v>447</v>
      </c>
      <c r="C3385" s="0" t="s">
        <v>448</v>
      </c>
      <c r="D3385" s="221" t="s">
        <v>449</v>
      </c>
      <c r="E3385" s="221" t="s">
        <v>450</v>
      </c>
    </row>
    <row r="3386" customFormat="false" ht="14.4" hidden="false" customHeight="false" outlineLevel="0" collapsed="false">
      <c r="A3386" s="223" t="s">
        <v>498</v>
      </c>
      <c r="B3386" s="0" t="s">
        <v>459</v>
      </c>
      <c r="C3386" s="0" t="n">
        <v>0.00205241</v>
      </c>
      <c r="D3386" s="221" t="n">
        <v>9.79</v>
      </c>
      <c r="E3386" s="221" t="n">
        <f aca="false">TRUNC((C3386*D3386),2)</f>
        <v>0.02</v>
      </c>
    </row>
    <row r="3387" customFormat="false" ht="14.4" hidden="false" customHeight="false" outlineLevel="0" collapsed="false">
      <c r="A3387" s="223" t="s">
        <v>455</v>
      </c>
      <c r="B3387" s="0" t="s">
        <v>456</v>
      </c>
      <c r="C3387" s="0" t="n">
        <v>0.00040986</v>
      </c>
      <c r="D3387" s="221" t="n">
        <v>47.76</v>
      </c>
      <c r="E3387" s="221" t="n">
        <f aca="false">TRUNC((C3387*D3387),2)</f>
        <v>0.01</v>
      </c>
    </row>
    <row r="3388" customFormat="false" ht="14.4" hidden="false" customHeight="false" outlineLevel="0" collapsed="false">
      <c r="A3388" s="223" t="s">
        <v>499</v>
      </c>
      <c r="B3388" s="0" t="s">
        <v>459</v>
      </c>
      <c r="C3388" s="0" t="n">
        <v>0.00017014</v>
      </c>
      <c r="D3388" s="221" t="n">
        <v>109.4</v>
      </c>
      <c r="E3388" s="221" t="n">
        <f aca="false">TRUNC((C3388*D3388),2)</f>
        <v>0.01</v>
      </c>
    </row>
    <row r="3389" customFormat="false" ht="14.4" hidden="false" customHeight="false" outlineLevel="0" collapsed="false">
      <c r="A3389" s="223" t="s">
        <v>502</v>
      </c>
      <c r="B3389" s="0" t="s">
        <v>459</v>
      </c>
      <c r="C3389" s="0" t="n">
        <v>0.00232169</v>
      </c>
      <c r="D3389" s="221" t="n">
        <v>6.04</v>
      </c>
      <c r="E3389" s="221" t="n">
        <f aca="false">TRUNC((C3389*D3389),2)</f>
        <v>0.01</v>
      </c>
    </row>
    <row r="3390" customFormat="false" ht="14.4" hidden="false" customHeight="false" outlineLevel="0" collapsed="false">
      <c r="A3390" s="223" t="s">
        <v>457</v>
      </c>
      <c r="B3390" s="0" t="s">
        <v>456</v>
      </c>
      <c r="C3390" s="0" t="n">
        <v>0.00351606</v>
      </c>
      <c r="D3390" s="221" t="n">
        <v>8.95</v>
      </c>
      <c r="E3390" s="221" t="n">
        <f aca="false">TRUNC((C3390*D3390),2)</f>
        <v>0.03</v>
      </c>
    </row>
    <row r="3391" customFormat="false" ht="14.4" hidden="false" customHeight="false" outlineLevel="0" collapsed="false">
      <c r="A3391" s="223" t="s">
        <v>510</v>
      </c>
      <c r="B3391" s="0" t="s">
        <v>511</v>
      </c>
      <c r="C3391" s="0" t="n">
        <v>0.00038694</v>
      </c>
      <c r="D3391" s="221" t="n">
        <v>14.25</v>
      </c>
      <c r="E3391" s="221" t="n">
        <f aca="false">TRUNC((C3391*D3391),2)</f>
        <v>0</v>
      </c>
    </row>
    <row r="3392" customFormat="false" ht="14.4" hidden="false" customHeight="false" outlineLevel="0" collapsed="false">
      <c r="A3392" s="223" t="s">
        <v>905</v>
      </c>
      <c r="B3392" s="0" t="s">
        <v>511</v>
      </c>
      <c r="C3392" s="0" t="n">
        <v>0.33395704</v>
      </c>
      <c r="D3392" s="221" t="n">
        <v>17.69</v>
      </c>
      <c r="E3392" s="221" t="n">
        <f aca="false">TRUNC((C3392*D3392),2)</f>
        <v>5.9</v>
      </c>
    </row>
    <row r="3393" customFormat="false" ht="14.4" hidden="false" customHeight="false" outlineLevel="0" collapsed="false">
      <c r="A3393" s="223" t="s">
        <v>512</v>
      </c>
      <c r="B3393" s="0" t="s">
        <v>493</v>
      </c>
      <c r="C3393" s="0" t="n">
        <v>0.256</v>
      </c>
      <c r="D3393" s="221" t="n">
        <v>1.87</v>
      </c>
      <c r="E3393" s="221" t="n">
        <f aca="false">TRUNC((C3393*D3393),2)</f>
        <v>0.47</v>
      </c>
    </row>
    <row r="3394" customFormat="false" ht="14.4" hidden="false" customHeight="false" outlineLevel="0" collapsed="false">
      <c r="A3394" s="223" t="s">
        <v>513</v>
      </c>
      <c r="B3394" s="0" t="s">
        <v>493</v>
      </c>
      <c r="C3394" s="0" t="n">
        <v>0.256</v>
      </c>
      <c r="D3394" s="221" t="n">
        <v>0.71</v>
      </c>
      <c r="E3394" s="221" t="n">
        <f aca="false">TRUNC((C3394*D3394),2)</f>
        <v>0.18</v>
      </c>
    </row>
    <row r="3395" customFormat="false" ht="14.4" hidden="false" customHeight="false" outlineLevel="0" collapsed="false">
      <c r="A3395" s="223" t="s">
        <v>514</v>
      </c>
      <c r="B3395" s="0" t="s">
        <v>493</v>
      </c>
      <c r="C3395" s="0" t="n">
        <v>0.256</v>
      </c>
      <c r="D3395" s="221" t="n">
        <v>0.34</v>
      </c>
      <c r="E3395" s="221" t="n">
        <f aca="false">TRUNC((C3395*D3395),2)</f>
        <v>0.08</v>
      </c>
    </row>
    <row r="3396" customFormat="false" ht="14.4" hidden="false" customHeight="false" outlineLevel="0" collapsed="false">
      <c r="A3396" s="223" t="s">
        <v>515</v>
      </c>
      <c r="B3396" s="0" t="s">
        <v>493</v>
      </c>
      <c r="C3396" s="0" t="n">
        <v>0.256</v>
      </c>
      <c r="D3396" s="221" t="n">
        <v>0.05</v>
      </c>
      <c r="E3396" s="221" t="n">
        <f aca="false">TRUNC((C3396*D3396),2)</f>
        <v>0.01</v>
      </c>
    </row>
    <row r="3397" customFormat="false" ht="14.4" hidden="false" customHeight="false" outlineLevel="0" collapsed="false">
      <c r="A3397" s="223" t="s">
        <v>458</v>
      </c>
      <c r="B3397" s="0" t="s">
        <v>459</v>
      </c>
      <c r="C3397" s="0" t="n">
        <v>0.00067745</v>
      </c>
      <c r="D3397" s="221" t="n">
        <v>29.55</v>
      </c>
      <c r="E3397" s="221" t="n">
        <f aca="false">TRUNC((C3397*D3397),2)</f>
        <v>0.02</v>
      </c>
    </row>
    <row r="3398" customFormat="false" ht="14.4" hidden="false" customHeight="false" outlineLevel="0" collapsed="false">
      <c r="A3398" s="223" t="s">
        <v>460</v>
      </c>
      <c r="B3398" s="0" t="s">
        <v>459</v>
      </c>
      <c r="C3398" s="0" t="n">
        <v>0.00031752</v>
      </c>
      <c r="D3398" s="221" t="n">
        <v>169.15</v>
      </c>
      <c r="E3398" s="221" t="n">
        <f aca="false">TRUNC((C3398*D3398),2)</f>
        <v>0.05</v>
      </c>
    </row>
    <row r="3399" customFormat="false" ht="14.4" hidden="false" customHeight="false" outlineLevel="0" collapsed="false">
      <c r="A3399" s="223" t="s">
        <v>461</v>
      </c>
      <c r="B3399" s="0" t="s">
        <v>459</v>
      </c>
      <c r="C3399" s="0" t="n">
        <v>0.02854073</v>
      </c>
      <c r="D3399" s="221" t="n">
        <v>1.11</v>
      </c>
      <c r="E3399" s="221" t="n">
        <f aca="false">TRUNC((C3399*D3399),2)</f>
        <v>0.03</v>
      </c>
    </row>
    <row r="3400" customFormat="false" ht="28.8" hidden="false" customHeight="false" outlineLevel="0" collapsed="false">
      <c r="A3400" s="223" t="s">
        <v>462</v>
      </c>
      <c r="B3400" s="0" t="s">
        <v>459</v>
      </c>
      <c r="C3400" s="0" t="n">
        <v>0.00027521</v>
      </c>
      <c r="D3400" s="221" t="n">
        <v>133.08</v>
      </c>
      <c r="E3400" s="221" t="n">
        <f aca="false">TRUNC((C3400*D3400),2)</f>
        <v>0.03</v>
      </c>
    </row>
    <row r="3401" customFormat="false" ht="28.8" hidden="false" customHeight="false" outlineLevel="0" collapsed="false">
      <c r="A3401" s="223" t="s">
        <v>463</v>
      </c>
      <c r="B3401" s="0" t="s">
        <v>459</v>
      </c>
      <c r="C3401" s="0" t="n">
        <v>0.00018432</v>
      </c>
      <c r="D3401" s="221" t="n">
        <v>116.91</v>
      </c>
      <c r="E3401" s="221" t="n">
        <f aca="false">TRUNC((C3401*D3401),2)</f>
        <v>0.02</v>
      </c>
    </row>
    <row r="3402" customFormat="false" ht="28.8" hidden="false" customHeight="false" outlineLevel="0" collapsed="false">
      <c r="A3402" s="223" t="s">
        <v>516</v>
      </c>
      <c r="B3402" s="0" t="s">
        <v>459</v>
      </c>
      <c r="C3402" s="0" t="n">
        <v>1.129E-005</v>
      </c>
      <c r="D3402" s="221" t="n">
        <v>597.97</v>
      </c>
      <c r="E3402" s="221" t="n">
        <f aca="false">TRUNC((C3402*D3402),2)</f>
        <v>0</v>
      </c>
    </row>
    <row r="3403" customFormat="false" ht="14.4" hidden="false" customHeight="false" outlineLevel="0" collapsed="false">
      <c r="A3403" s="223" t="s">
        <v>517</v>
      </c>
      <c r="B3403" s="0" t="s">
        <v>459</v>
      </c>
      <c r="C3403" s="0" t="n">
        <v>6.933E-005</v>
      </c>
      <c r="D3403" s="221" t="n">
        <v>135.18</v>
      </c>
      <c r="E3403" s="221" t="n">
        <f aca="false">TRUNC((C3403*D3403),2)</f>
        <v>0</v>
      </c>
    </row>
    <row r="3404" customFormat="false" ht="14.4" hidden="false" customHeight="false" outlineLevel="0" collapsed="false">
      <c r="A3404" s="223" t="s">
        <v>518</v>
      </c>
      <c r="B3404" s="0" t="s">
        <v>459</v>
      </c>
      <c r="C3404" s="0" t="n">
        <v>5.266E-005</v>
      </c>
      <c r="D3404" s="221" t="n">
        <v>203.68</v>
      </c>
      <c r="E3404" s="221" t="n">
        <f aca="false">TRUNC((C3404*D3404),2)</f>
        <v>0.01</v>
      </c>
    </row>
    <row r="3405" customFormat="false" ht="14.4" hidden="false" customHeight="false" outlineLevel="0" collapsed="false">
      <c r="A3405" s="223" t="s">
        <v>519</v>
      </c>
      <c r="B3405" s="0" t="s">
        <v>459</v>
      </c>
      <c r="C3405" s="0" t="n">
        <v>1.129E-005</v>
      </c>
      <c r="D3405" s="221" t="n">
        <v>576.84</v>
      </c>
      <c r="E3405" s="221" t="n">
        <f aca="false">TRUNC((C3405*D3405),2)</f>
        <v>0</v>
      </c>
    </row>
    <row r="3406" customFormat="false" ht="14.4" hidden="false" customHeight="false" outlineLevel="0" collapsed="false">
      <c r="A3406" s="223" t="s">
        <v>520</v>
      </c>
      <c r="B3406" s="0" t="s">
        <v>459</v>
      </c>
      <c r="C3406" s="0" t="n">
        <v>1.388E-005</v>
      </c>
      <c r="D3406" s="221" t="n">
        <v>281.79</v>
      </c>
      <c r="E3406" s="221" t="n">
        <f aca="false">TRUNC((C3406*D3406),2)</f>
        <v>0</v>
      </c>
    </row>
    <row r="3407" customFormat="false" ht="14.4" hidden="false" customHeight="false" outlineLevel="0" collapsed="false">
      <c r="A3407" s="223" t="s">
        <v>521</v>
      </c>
      <c r="B3407" s="0" t="s">
        <v>459</v>
      </c>
      <c r="C3407" s="0" t="n">
        <v>0.00069888</v>
      </c>
      <c r="D3407" s="221" t="n">
        <v>7.88</v>
      </c>
      <c r="E3407" s="221" t="n">
        <f aca="false">TRUNC((C3407*D3407),2)</f>
        <v>0</v>
      </c>
    </row>
    <row r="3408" customFormat="false" ht="14.4" hidden="false" customHeight="false" outlineLevel="0" collapsed="false">
      <c r="A3408" s="223" t="s">
        <v>522</v>
      </c>
      <c r="B3408" s="0" t="s">
        <v>459</v>
      </c>
      <c r="C3408" s="0" t="n">
        <v>0.00038694</v>
      </c>
      <c r="D3408" s="221" t="n">
        <v>10.71</v>
      </c>
      <c r="E3408" s="221" t="n">
        <f aca="false">TRUNC((C3408*D3408),2)</f>
        <v>0</v>
      </c>
    </row>
    <row r="3409" customFormat="false" ht="14.4" hidden="false" customHeight="false" outlineLevel="0" collapsed="false">
      <c r="A3409" s="223" t="s">
        <v>523</v>
      </c>
      <c r="B3409" s="0" t="s">
        <v>459</v>
      </c>
      <c r="C3409" s="0" t="n">
        <v>0.00038694</v>
      </c>
      <c r="D3409" s="221" t="n">
        <v>23.75</v>
      </c>
      <c r="E3409" s="221" t="n">
        <f aca="false">TRUNC((C3409*D3409),2)</f>
        <v>0</v>
      </c>
    </row>
    <row r="3410" customFormat="false" ht="14.4" hidden="false" customHeight="false" outlineLevel="0" collapsed="false">
      <c r="A3410" s="223" t="s">
        <v>453</v>
      </c>
      <c r="B3410" s="0" t="s">
        <v>398</v>
      </c>
      <c r="C3410" s="0" t="s">
        <v>398</v>
      </c>
      <c r="D3410" s="221" t="s">
        <v>398</v>
      </c>
      <c r="E3410" s="221" t="n">
        <f aca="false">SUM(E3386:E3409)</f>
        <v>6.88</v>
      </c>
    </row>
    <row r="3411" customFormat="false" ht="14.4" hidden="false" customHeight="false" outlineLevel="0" collapsed="false">
      <c r="A3411" s="0"/>
      <c r="C3411" s="0"/>
      <c r="D3411" s="0"/>
      <c r="E3411" s="0"/>
    </row>
    <row r="3412" customFormat="false" ht="14.4" hidden="false" customHeight="false" outlineLevel="0" collapsed="false">
      <c r="A3412" s="223" t="s">
        <v>466</v>
      </c>
      <c r="B3412" s="0" t="s">
        <v>398</v>
      </c>
      <c r="C3412" s="0" t="s">
        <v>398</v>
      </c>
      <c r="D3412" s="221" t="s">
        <v>398</v>
      </c>
      <c r="E3412" s="221" t="n">
        <f aca="false">E3378+E3383+E3410</f>
        <v>9.97</v>
      </c>
    </row>
    <row r="3413" customFormat="false" ht="14.4" hidden="false" customHeight="false" outlineLevel="0" collapsed="false">
      <c r="A3413" s="0"/>
      <c r="C3413" s="0"/>
      <c r="D3413" s="0"/>
      <c r="E3413" s="0"/>
    </row>
    <row r="3414" customFormat="false" ht="14.4" hidden="false" customHeight="false" outlineLevel="0" collapsed="false">
      <c r="A3414" s="0"/>
      <c r="C3414" s="0"/>
      <c r="D3414" s="0"/>
      <c r="E3414" s="0"/>
    </row>
    <row r="3415" customFormat="false" ht="14.4" hidden="false" customHeight="false" outlineLevel="0" collapsed="false">
      <c r="A3415" s="0"/>
      <c r="C3415" s="0"/>
      <c r="D3415" s="0"/>
      <c r="E3415" s="0"/>
    </row>
    <row r="3416" customFormat="false" ht="14.4" hidden="false" customHeight="false" outlineLevel="0" collapsed="false">
      <c r="A3416" s="223" t="s">
        <v>474</v>
      </c>
      <c r="B3416" s="224" t="s">
        <v>906</v>
      </c>
      <c r="C3416" s="0" t="s">
        <v>907</v>
      </c>
      <c r="D3416" s="0"/>
      <c r="E3416" s="0"/>
    </row>
    <row r="3417" customFormat="false" ht="14.4" hidden="false" customHeight="false" outlineLevel="0" collapsed="false">
      <c r="A3417" s="223" t="s">
        <v>908</v>
      </c>
      <c r="C3417" s="0"/>
      <c r="D3417" s="0"/>
      <c r="E3417" s="0"/>
    </row>
    <row r="3418" customFormat="false" ht="14.4" hidden="false" customHeight="false" outlineLevel="0" collapsed="false">
      <c r="A3418" s="223" t="s">
        <v>488</v>
      </c>
      <c r="C3418" s="0"/>
      <c r="D3418" s="0"/>
      <c r="E3418" s="0"/>
    </row>
    <row r="3419" customFormat="false" ht="14.4" hidden="false" customHeight="false" outlineLevel="0" collapsed="false">
      <c r="A3419" s="0"/>
      <c r="C3419" s="0"/>
      <c r="D3419" s="0"/>
      <c r="E3419" s="0"/>
    </row>
    <row r="3420" customFormat="false" ht="14.4" hidden="false" customHeight="false" outlineLevel="0" collapsed="false">
      <c r="A3420" s="223" t="s">
        <v>489</v>
      </c>
      <c r="B3420" s="0" t="s">
        <v>447</v>
      </c>
      <c r="C3420" s="0" t="s">
        <v>448</v>
      </c>
      <c r="D3420" s="221" t="s">
        <v>449</v>
      </c>
      <c r="E3420" s="221" t="s">
        <v>450</v>
      </c>
    </row>
    <row r="3421" customFormat="false" ht="28.8" hidden="false" customHeight="false" outlineLevel="0" collapsed="false">
      <c r="A3421" s="223" t="s">
        <v>491</v>
      </c>
      <c r="B3421" s="0" t="s">
        <v>459</v>
      </c>
      <c r="C3421" s="0" t="n">
        <v>5.078E-005</v>
      </c>
      <c r="D3421" s="221" t="n">
        <v>580</v>
      </c>
      <c r="E3421" s="221" t="n">
        <f aca="false">TRUNC((C3421*D3421),2)</f>
        <v>0.02</v>
      </c>
    </row>
    <row r="3422" customFormat="false" ht="14.4" hidden="false" customHeight="false" outlineLevel="0" collapsed="false">
      <c r="A3422" s="223" t="s">
        <v>453</v>
      </c>
      <c r="B3422" s="0" t="s">
        <v>398</v>
      </c>
      <c r="C3422" s="0" t="s">
        <v>398</v>
      </c>
      <c r="D3422" s="221" t="s">
        <v>398</v>
      </c>
      <c r="E3422" s="221" t="n">
        <f aca="false">SUM(E3421:E3421)</f>
        <v>0.02</v>
      </c>
    </row>
    <row r="3423" customFormat="false" ht="14.4" hidden="false" customHeight="false" outlineLevel="0" collapsed="false">
      <c r="A3423" s="0"/>
      <c r="C3423" s="0"/>
      <c r="D3423" s="0"/>
      <c r="E3423" s="0"/>
    </row>
    <row r="3424" customFormat="false" ht="14.4" hidden="false" customHeight="false" outlineLevel="0" collapsed="false">
      <c r="A3424" s="223" t="s">
        <v>446</v>
      </c>
      <c r="B3424" s="0" t="s">
        <v>447</v>
      </c>
      <c r="C3424" s="0" t="s">
        <v>448</v>
      </c>
      <c r="D3424" s="221" t="s">
        <v>449</v>
      </c>
      <c r="E3424" s="221" t="s">
        <v>450</v>
      </c>
    </row>
    <row r="3425" customFormat="false" ht="14.4" hidden="false" customHeight="false" outlineLevel="0" collapsed="false">
      <c r="A3425" s="223" t="s">
        <v>892</v>
      </c>
      <c r="B3425" s="0" t="s">
        <v>493</v>
      </c>
      <c r="C3425" s="0" t="n">
        <v>0.252975</v>
      </c>
      <c r="D3425" s="221" t="n">
        <v>13.3</v>
      </c>
      <c r="E3425" s="221" t="n">
        <f aca="false">TRUNC((C3425*D3425),2)</f>
        <v>3.36</v>
      </c>
    </row>
    <row r="3426" customFormat="false" ht="14.4" hidden="false" customHeight="false" outlineLevel="0" collapsed="false">
      <c r="A3426" s="223" t="s">
        <v>494</v>
      </c>
      <c r="B3426" s="0" t="s">
        <v>493</v>
      </c>
      <c r="C3426" s="0" t="n">
        <v>0.50855</v>
      </c>
      <c r="D3426" s="221" t="n">
        <v>8.14</v>
      </c>
      <c r="E3426" s="221" t="n">
        <f aca="false">TRUNC((C3426*D3426),2)</f>
        <v>4.13</v>
      </c>
    </row>
    <row r="3427" customFormat="false" ht="14.4" hidden="false" customHeight="false" outlineLevel="0" collapsed="false">
      <c r="A3427" s="223" t="s">
        <v>453</v>
      </c>
      <c r="B3427" s="0" t="s">
        <v>398</v>
      </c>
      <c r="C3427" s="0" t="s">
        <v>398</v>
      </c>
      <c r="D3427" s="221" t="s">
        <v>398</v>
      </c>
      <c r="E3427" s="221" t="n">
        <f aca="false">SUM(E3425:E3426)</f>
        <v>7.49</v>
      </c>
    </row>
    <row r="3428" customFormat="false" ht="14.4" hidden="false" customHeight="false" outlineLevel="0" collapsed="false">
      <c r="A3428" s="0"/>
      <c r="C3428" s="0"/>
      <c r="D3428" s="0"/>
      <c r="E3428" s="0"/>
    </row>
    <row r="3429" customFormat="false" ht="14.4" hidden="false" customHeight="false" outlineLevel="0" collapsed="false">
      <c r="A3429" s="223" t="s">
        <v>454</v>
      </c>
      <c r="B3429" s="0" t="s">
        <v>447</v>
      </c>
      <c r="C3429" s="0" t="s">
        <v>448</v>
      </c>
      <c r="D3429" s="221" t="s">
        <v>449</v>
      </c>
      <c r="E3429" s="221" t="s">
        <v>450</v>
      </c>
    </row>
    <row r="3430" customFormat="false" ht="14.4" hidden="false" customHeight="false" outlineLevel="0" collapsed="false">
      <c r="A3430" s="223" t="s">
        <v>498</v>
      </c>
      <c r="B3430" s="0" t="s">
        <v>459</v>
      </c>
      <c r="C3430" s="0" t="n">
        <v>0.0060129</v>
      </c>
      <c r="D3430" s="221" t="n">
        <v>9.79</v>
      </c>
      <c r="E3430" s="221" t="n">
        <f aca="false">TRUNC((C3430*D3430),2)</f>
        <v>0.05</v>
      </c>
    </row>
    <row r="3431" customFormat="false" ht="14.4" hidden="false" customHeight="false" outlineLevel="0" collapsed="false">
      <c r="A3431" s="223" t="s">
        <v>455</v>
      </c>
      <c r="B3431" s="0" t="s">
        <v>456</v>
      </c>
      <c r="C3431" s="0" t="n">
        <v>0.00120075</v>
      </c>
      <c r="D3431" s="221" t="n">
        <v>47.76</v>
      </c>
      <c r="E3431" s="221" t="n">
        <f aca="false">TRUNC((C3431*D3431),2)</f>
        <v>0.05</v>
      </c>
    </row>
    <row r="3432" customFormat="false" ht="14.4" hidden="false" customHeight="false" outlineLevel="0" collapsed="false">
      <c r="A3432" s="223" t="s">
        <v>499</v>
      </c>
      <c r="B3432" s="0" t="s">
        <v>459</v>
      </c>
      <c r="C3432" s="0" t="n">
        <v>0.00049845</v>
      </c>
      <c r="D3432" s="221" t="n">
        <v>109.4</v>
      </c>
      <c r="E3432" s="221" t="n">
        <f aca="false">TRUNC((C3432*D3432),2)</f>
        <v>0.05</v>
      </c>
    </row>
    <row r="3433" customFormat="false" ht="14.4" hidden="false" customHeight="false" outlineLevel="0" collapsed="false">
      <c r="A3433" s="223" t="s">
        <v>502</v>
      </c>
      <c r="B3433" s="0" t="s">
        <v>459</v>
      </c>
      <c r="C3433" s="0" t="n">
        <v>0.00680183</v>
      </c>
      <c r="D3433" s="221" t="n">
        <v>6.04</v>
      </c>
      <c r="E3433" s="221" t="n">
        <f aca="false">TRUNC((C3433*D3433),2)</f>
        <v>0.04</v>
      </c>
    </row>
    <row r="3434" customFormat="false" ht="14.4" hidden="false" customHeight="false" outlineLevel="0" collapsed="false">
      <c r="A3434" s="223" t="s">
        <v>909</v>
      </c>
      <c r="B3434" s="0" t="s">
        <v>459</v>
      </c>
      <c r="C3434" s="0" t="n">
        <v>0.17</v>
      </c>
      <c r="D3434" s="221" t="n">
        <v>2.22</v>
      </c>
      <c r="E3434" s="221" t="n">
        <f aca="false">TRUNC((C3434*D3434),2)</f>
        <v>0.37</v>
      </c>
    </row>
    <row r="3435" customFormat="false" ht="14.4" hidden="false" customHeight="false" outlineLevel="0" collapsed="false">
      <c r="A3435" s="223" t="s">
        <v>457</v>
      </c>
      <c r="B3435" s="0" t="s">
        <v>456</v>
      </c>
      <c r="C3435" s="0" t="n">
        <v>0.01030095</v>
      </c>
      <c r="D3435" s="221" t="n">
        <v>8.95</v>
      </c>
      <c r="E3435" s="221" t="n">
        <f aca="false">TRUNC((C3435*D3435),2)</f>
        <v>0.09</v>
      </c>
    </row>
    <row r="3436" customFormat="false" ht="14.4" hidden="false" customHeight="false" outlineLevel="0" collapsed="false">
      <c r="A3436" s="223" t="s">
        <v>510</v>
      </c>
      <c r="B3436" s="0" t="s">
        <v>511</v>
      </c>
      <c r="C3436" s="0" t="n">
        <v>0.00113363</v>
      </c>
      <c r="D3436" s="221" t="n">
        <v>14.25</v>
      </c>
      <c r="E3436" s="221" t="n">
        <f aca="false">TRUNC((C3436*D3436),2)</f>
        <v>0.01</v>
      </c>
    </row>
    <row r="3437" customFormat="false" ht="14.4" hidden="false" customHeight="false" outlineLevel="0" collapsed="false">
      <c r="A3437" s="223" t="s">
        <v>893</v>
      </c>
      <c r="B3437" s="0" t="s">
        <v>511</v>
      </c>
      <c r="C3437" s="0" t="n">
        <v>0.32</v>
      </c>
      <c r="D3437" s="221" t="n">
        <v>6.01</v>
      </c>
      <c r="E3437" s="221" t="n">
        <f aca="false">TRUNC((C3437*D3437),2)</f>
        <v>1.92</v>
      </c>
    </row>
    <row r="3438" customFormat="false" ht="14.4" hidden="false" customHeight="false" outlineLevel="0" collapsed="false">
      <c r="A3438" s="223" t="s">
        <v>512</v>
      </c>
      <c r="B3438" s="0" t="s">
        <v>493</v>
      </c>
      <c r="C3438" s="0" t="n">
        <v>0.78208556</v>
      </c>
      <c r="D3438" s="221" t="n">
        <v>1.87</v>
      </c>
      <c r="E3438" s="221" t="n">
        <f aca="false">TRUNC((C3438*D3438),2)</f>
        <v>1.46</v>
      </c>
    </row>
    <row r="3439" customFormat="false" ht="14.4" hidden="false" customHeight="false" outlineLevel="0" collapsed="false">
      <c r="A3439" s="223" t="s">
        <v>513</v>
      </c>
      <c r="B3439" s="0" t="s">
        <v>493</v>
      </c>
      <c r="C3439" s="0" t="n">
        <v>0.75</v>
      </c>
      <c r="D3439" s="221" t="n">
        <v>0.71</v>
      </c>
      <c r="E3439" s="221" t="n">
        <f aca="false">TRUNC((C3439*D3439),2)</f>
        <v>0.53</v>
      </c>
    </row>
    <row r="3440" customFormat="false" ht="14.4" hidden="false" customHeight="false" outlineLevel="0" collapsed="false">
      <c r="A3440" s="223" t="s">
        <v>514</v>
      </c>
      <c r="B3440" s="0" t="s">
        <v>493</v>
      </c>
      <c r="C3440" s="0" t="n">
        <v>0.75</v>
      </c>
      <c r="D3440" s="221" t="n">
        <v>0.34</v>
      </c>
      <c r="E3440" s="221" t="n">
        <f aca="false">TRUNC((C3440*D3440),2)</f>
        <v>0.25</v>
      </c>
    </row>
    <row r="3441" customFormat="false" ht="14.4" hidden="false" customHeight="false" outlineLevel="0" collapsed="false">
      <c r="A3441" s="223" t="s">
        <v>515</v>
      </c>
      <c r="B3441" s="0" t="s">
        <v>493</v>
      </c>
      <c r="C3441" s="0" t="n">
        <v>0.75</v>
      </c>
      <c r="D3441" s="221" t="n">
        <v>0.05</v>
      </c>
      <c r="E3441" s="221" t="n">
        <f aca="false">TRUNC((C3441*D3441),2)</f>
        <v>0.03</v>
      </c>
    </row>
    <row r="3442" customFormat="false" ht="14.4" hidden="false" customHeight="false" outlineLevel="0" collapsed="false">
      <c r="A3442" s="223" t="s">
        <v>458</v>
      </c>
      <c r="B3442" s="0" t="s">
        <v>459</v>
      </c>
      <c r="C3442" s="0" t="n">
        <v>0.00198473</v>
      </c>
      <c r="D3442" s="221" t="n">
        <v>29.55</v>
      </c>
      <c r="E3442" s="221" t="n">
        <f aca="false">TRUNC((C3442*D3442),2)</f>
        <v>0.05</v>
      </c>
    </row>
    <row r="3443" customFormat="false" ht="14.4" hidden="false" customHeight="false" outlineLevel="0" collapsed="false">
      <c r="A3443" s="223" t="s">
        <v>460</v>
      </c>
      <c r="B3443" s="0" t="s">
        <v>459</v>
      </c>
      <c r="C3443" s="0" t="n">
        <v>0.00093023</v>
      </c>
      <c r="D3443" s="221" t="n">
        <v>169.15</v>
      </c>
      <c r="E3443" s="221" t="n">
        <f aca="false">TRUNC((C3443*D3443),2)</f>
        <v>0.15</v>
      </c>
    </row>
    <row r="3444" customFormat="false" ht="14.4" hidden="false" customHeight="false" outlineLevel="0" collapsed="false">
      <c r="A3444" s="223" t="s">
        <v>461</v>
      </c>
      <c r="B3444" s="0" t="s">
        <v>459</v>
      </c>
      <c r="C3444" s="0" t="n">
        <v>0.0836154</v>
      </c>
      <c r="D3444" s="221" t="n">
        <v>1.11</v>
      </c>
      <c r="E3444" s="221" t="n">
        <f aca="false">TRUNC((C3444*D3444),2)</f>
        <v>0.09</v>
      </c>
    </row>
    <row r="3445" customFormat="false" ht="28.8" hidden="false" customHeight="false" outlineLevel="0" collapsed="false">
      <c r="A3445" s="223" t="s">
        <v>462</v>
      </c>
      <c r="B3445" s="0" t="s">
        <v>459</v>
      </c>
      <c r="C3445" s="0" t="n">
        <v>0.00080625</v>
      </c>
      <c r="D3445" s="221" t="n">
        <v>133.08</v>
      </c>
      <c r="E3445" s="221" t="n">
        <f aca="false">TRUNC((C3445*D3445),2)</f>
        <v>0.1</v>
      </c>
    </row>
    <row r="3446" customFormat="false" ht="28.8" hidden="false" customHeight="false" outlineLevel="0" collapsed="false">
      <c r="A3446" s="223" t="s">
        <v>463</v>
      </c>
      <c r="B3446" s="0" t="s">
        <v>459</v>
      </c>
      <c r="C3446" s="0" t="n">
        <v>0.00054</v>
      </c>
      <c r="D3446" s="221" t="n">
        <v>116.91</v>
      </c>
      <c r="E3446" s="221" t="n">
        <f aca="false">TRUNC((C3446*D3446),2)</f>
        <v>0.06</v>
      </c>
    </row>
    <row r="3447" customFormat="false" ht="28.8" hidden="false" customHeight="false" outlineLevel="0" collapsed="false">
      <c r="A3447" s="223" t="s">
        <v>516</v>
      </c>
      <c r="B3447" s="0" t="s">
        <v>459</v>
      </c>
      <c r="C3447" s="0" t="n">
        <v>3.308E-005</v>
      </c>
      <c r="D3447" s="221" t="n">
        <v>597.97</v>
      </c>
      <c r="E3447" s="221" t="n">
        <f aca="false">TRUNC((C3447*D3447),2)</f>
        <v>0.01</v>
      </c>
    </row>
    <row r="3448" customFormat="false" ht="14.4" hidden="false" customHeight="false" outlineLevel="0" collapsed="false">
      <c r="A3448" s="223" t="s">
        <v>517</v>
      </c>
      <c r="B3448" s="0" t="s">
        <v>459</v>
      </c>
      <c r="C3448" s="0" t="n">
        <v>0.0002031</v>
      </c>
      <c r="D3448" s="221" t="n">
        <v>135.18</v>
      </c>
      <c r="E3448" s="221" t="n">
        <f aca="false">TRUNC((C3448*D3448),2)</f>
        <v>0.02</v>
      </c>
    </row>
    <row r="3449" customFormat="false" ht="14.4" hidden="false" customHeight="false" outlineLevel="0" collapsed="false">
      <c r="A3449" s="223" t="s">
        <v>518</v>
      </c>
      <c r="B3449" s="0" t="s">
        <v>459</v>
      </c>
      <c r="C3449" s="0" t="n">
        <v>0.00015428</v>
      </c>
      <c r="D3449" s="221" t="n">
        <v>203.68</v>
      </c>
      <c r="E3449" s="221" t="n">
        <f aca="false">TRUNC((C3449*D3449),2)</f>
        <v>0.03</v>
      </c>
    </row>
    <row r="3450" customFormat="false" ht="14.4" hidden="false" customHeight="false" outlineLevel="0" collapsed="false">
      <c r="A3450" s="223" t="s">
        <v>519</v>
      </c>
      <c r="B3450" s="0" t="s">
        <v>459</v>
      </c>
      <c r="C3450" s="0" t="n">
        <v>3.308E-005</v>
      </c>
      <c r="D3450" s="221" t="n">
        <v>576.84</v>
      </c>
      <c r="E3450" s="221" t="n">
        <f aca="false">TRUNC((C3450*D3450),2)</f>
        <v>0.01</v>
      </c>
    </row>
    <row r="3451" customFormat="false" ht="14.4" hidden="false" customHeight="false" outlineLevel="0" collapsed="false">
      <c r="A3451" s="223" t="s">
        <v>520</v>
      </c>
      <c r="B3451" s="0" t="s">
        <v>459</v>
      </c>
      <c r="C3451" s="0" t="n">
        <v>4.065E-005</v>
      </c>
      <c r="D3451" s="221" t="n">
        <v>281.79</v>
      </c>
      <c r="E3451" s="221" t="n">
        <f aca="false">TRUNC((C3451*D3451),2)</f>
        <v>0.01</v>
      </c>
    </row>
    <row r="3452" customFormat="false" ht="14.4" hidden="false" customHeight="false" outlineLevel="0" collapsed="false">
      <c r="A3452" s="223" t="s">
        <v>521</v>
      </c>
      <c r="B3452" s="0" t="s">
        <v>459</v>
      </c>
      <c r="C3452" s="0" t="n">
        <v>0.0020475</v>
      </c>
      <c r="D3452" s="221" t="n">
        <v>7.88</v>
      </c>
      <c r="E3452" s="221" t="n">
        <f aca="false">TRUNC((C3452*D3452),2)</f>
        <v>0.01</v>
      </c>
    </row>
    <row r="3453" customFormat="false" ht="14.4" hidden="false" customHeight="false" outlineLevel="0" collapsed="false">
      <c r="A3453" s="223" t="s">
        <v>522</v>
      </c>
      <c r="B3453" s="0" t="s">
        <v>459</v>
      </c>
      <c r="C3453" s="0" t="n">
        <v>0.00113363</v>
      </c>
      <c r="D3453" s="221" t="n">
        <v>10.71</v>
      </c>
      <c r="E3453" s="221" t="n">
        <f aca="false">TRUNC((C3453*D3453),2)</f>
        <v>0.01</v>
      </c>
    </row>
    <row r="3454" customFormat="false" ht="14.4" hidden="false" customHeight="false" outlineLevel="0" collapsed="false">
      <c r="A3454" s="223" t="s">
        <v>523</v>
      </c>
      <c r="B3454" s="0" t="s">
        <v>459</v>
      </c>
      <c r="C3454" s="0" t="n">
        <v>0.00113363</v>
      </c>
      <c r="D3454" s="221" t="n">
        <v>23.75</v>
      </c>
      <c r="E3454" s="221" t="n">
        <f aca="false">TRUNC((C3454*D3454),2)</f>
        <v>0.02</v>
      </c>
    </row>
    <row r="3455" customFormat="false" ht="14.4" hidden="false" customHeight="false" outlineLevel="0" collapsed="false">
      <c r="A3455" s="223" t="s">
        <v>453</v>
      </c>
      <c r="B3455" s="0" t="s">
        <v>398</v>
      </c>
      <c r="C3455" s="0" t="s">
        <v>398</v>
      </c>
      <c r="D3455" s="221" t="s">
        <v>398</v>
      </c>
      <c r="E3455" s="221" t="n">
        <f aca="false">SUM(E3430:E3454)</f>
        <v>5.42</v>
      </c>
    </row>
    <row r="3456" customFormat="false" ht="14.4" hidden="false" customHeight="false" outlineLevel="0" collapsed="false">
      <c r="A3456" s="0"/>
      <c r="C3456" s="0"/>
      <c r="D3456" s="0"/>
      <c r="E3456" s="0"/>
    </row>
    <row r="3457" customFormat="false" ht="14.4" hidden="false" customHeight="false" outlineLevel="0" collapsed="false">
      <c r="A3457" s="223" t="s">
        <v>466</v>
      </c>
      <c r="B3457" s="0" t="s">
        <v>398</v>
      </c>
      <c r="C3457" s="0" t="s">
        <v>398</v>
      </c>
      <c r="D3457" s="221" t="s">
        <v>398</v>
      </c>
      <c r="E3457" s="221" t="n">
        <f aca="false">E3422+E3427+E3455</f>
        <v>12.93</v>
      </c>
    </row>
    <row r="3458" customFormat="false" ht="14.4" hidden="false" customHeight="false" outlineLevel="0" collapsed="false">
      <c r="A3458" s="0"/>
      <c r="C3458" s="0"/>
      <c r="D3458" s="0"/>
      <c r="E3458" s="0"/>
    </row>
    <row r="3459" customFormat="false" ht="14.4" hidden="false" customHeight="false" outlineLevel="0" collapsed="false">
      <c r="A3459" s="0"/>
      <c r="C3459" s="0"/>
      <c r="D3459" s="0"/>
      <c r="E3459" s="0"/>
    </row>
    <row r="3460" customFormat="false" ht="14.4" hidden="false" customHeight="false" outlineLevel="0" collapsed="false">
      <c r="A3460" s="0"/>
      <c r="C3460" s="0"/>
      <c r="D3460" s="0"/>
      <c r="E3460" s="0"/>
    </row>
    <row r="3461" customFormat="false" ht="14.4" hidden="false" customHeight="false" outlineLevel="0" collapsed="false">
      <c r="A3461" s="223" t="s">
        <v>910</v>
      </c>
      <c r="B3461" s="224" t="s">
        <v>911</v>
      </c>
      <c r="C3461" s="0" t="s">
        <v>912</v>
      </c>
      <c r="D3461" s="0"/>
      <c r="E3461" s="0"/>
    </row>
    <row r="3462" customFormat="false" ht="14.4" hidden="false" customHeight="false" outlineLevel="0" collapsed="false">
      <c r="A3462" s="223" t="s">
        <v>913</v>
      </c>
      <c r="C3462" s="0"/>
      <c r="D3462" s="0"/>
      <c r="E3462" s="0"/>
    </row>
    <row r="3463" customFormat="false" ht="14.4" hidden="false" customHeight="false" outlineLevel="0" collapsed="false">
      <c r="A3463" s="223" t="s">
        <v>488</v>
      </c>
      <c r="C3463" s="0"/>
      <c r="D3463" s="0"/>
      <c r="E3463" s="0"/>
    </row>
    <row r="3464" customFormat="false" ht="14.4" hidden="false" customHeight="false" outlineLevel="0" collapsed="false">
      <c r="A3464" s="0"/>
      <c r="C3464" s="0"/>
      <c r="D3464" s="0"/>
      <c r="E3464" s="0"/>
    </row>
    <row r="3465" customFormat="false" ht="14.4" hidden="false" customHeight="false" outlineLevel="0" collapsed="false">
      <c r="A3465" s="223" t="s">
        <v>489</v>
      </c>
      <c r="B3465" s="0" t="s">
        <v>447</v>
      </c>
      <c r="C3465" s="0" t="s">
        <v>448</v>
      </c>
      <c r="D3465" s="221" t="s">
        <v>449</v>
      </c>
      <c r="E3465" s="221" t="s">
        <v>450</v>
      </c>
    </row>
    <row r="3466" customFormat="false" ht="28.8" hidden="false" customHeight="false" outlineLevel="0" collapsed="false">
      <c r="A3466" s="223" t="s">
        <v>491</v>
      </c>
      <c r="B3466" s="0" t="s">
        <v>459</v>
      </c>
      <c r="C3466" s="0" t="n">
        <v>2.1E-006</v>
      </c>
      <c r="D3466" s="221" t="n">
        <v>580</v>
      </c>
      <c r="E3466" s="221" t="n">
        <f aca="false">TRUNC((C3466*D3466),2)</f>
        <v>0</v>
      </c>
    </row>
    <row r="3467" customFormat="false" ht="14.4" hidden="false" customHeight="false" outlineLevel="0" collapsed="false">
      <c r="A3467" s="223" t="s">
        <v>453</v>
      </c>
      <c r="B3467" s="0" t="s">
        <v>398</v>
      </c>
      <c r="C3467" s="0" t="s">
        <v>398</v>
      </c>
      <c r="D3467" s="221" t="s">
        <v>398</v>
      </c>
      <c r="E3467" s="221" t="n">
        <f aca="false">SUM(E3466:E3466)</f>
        <v>0</v>
      </c>
    </row>
    <row r="3468" customFormat="false" ht="14.4" hidden="false" customHeight="false" outlineLevel="0" collapsed="false">
      <c r="A3468" s="0"/>
      <c r="C3468" s="0"/>
      <c r="D3468" s="0"/>
      <c r="E3468" s="0"/>
    </row>
    <row r="3469" customFormat="false" ht="14.4" hidden="false" customHeight="false" outlineLevel="0" collapsed="false">
      <c r="A3469" s="223" t="s">
        <v>446</v>
      </c>
      <c r="B3469" s="0" t="s">
        <v>447</v>
      </c>
      <c r="C3469" s="0" t="s">
        <v>448</v>
      </c>
      <c r="D3469" s="221" t="s">
        <v>449</v>
      </c>
      <c r="E3469" s="221" t="s">
        <v>450</v>
      </c>
    </row>
    <row r="3470" customFormat="false" ht="14.4" hidden="false" customHeight="false" outlineLevel="0" collapsed="false">
      <c r="A3470" s="223" t="s">
        <v>892</v>
      </c>
      <c r="B3470" s="0" t="s">
        <v>493</v>
      </c>
      <c r="C3470" s="0" t="n">
        <v>0.0252975</v>
      </c>
      <c r="D3470" s="221" t="n">
        <v>13.3</v>
      </c>
      <c r="E3470" s="221" t="n">
        <f aca="false">TRUNC((C3470*D3470),2)</f>
        <v>0.33</v>
      </c>
    </row>
    <row r="3471" customFormat="false" ht="14.4" hidden="false" customHeight="false" outlineLevel="0" collapsed="false">
      <c r="A3471" s="223" t="s">
        <v>494</v>
      </c>
      <c r="B3471" s="0" t="s">
        <v>493</v>
      </c>
      <c r="C3471" s="0" t="n">
        <v>0.0061026</v>
      </c>
      <c r="D3471" s="221" t="n">
        <v>8.14</v>
      </c>
      <c r="E3471" s="221" t="n">
        <f aca="false">TRUNC((C3471*D3471),2)</f>
        <v>0.04</v>
      </c>
    </row>
    <row r="3472" customFormat="false" ht="14.4" hidden="false" customHeight="false" outlineLevel="0" collapsed="false">
      <c r="A3472" s="223" t="s">
        <v>453</v>
      </c>
      <c r="B3472" s="0" t="s">
        <v>398</v>
      </c>
      <c r="C3472" s="0" t="s">
        <v>398</v>
      </c>
      <c r="D3472" s="221" t="s">
        <v>398</v>
      </c>
      <c r="E3472" s="221" t="n">
        <f aca="false">SUM(E3470:E3471)</f>
        <v>0.37</v>
      </c>
    </row>
    <row r="3473" customFormat="false" ht="14.4" hidden="false" customHeight="false" outlineLevel="0" collapsed="false">
      <c r="A3473" s="0"/>
      <c r="C3473" s="0"/>
      <c r="D3473" s="0"/>
      <c r="E3473" s="0"/>
    </row>
    <row r="3474" customFormat="false" ht="14.4" hidden="false" customHeight="false" outlineLevel="0" collapsed="false">
      <c r="A3474" s="223" t="s">
        <v>454</v>
      </c>
      <c r="B3474" s="0" t="s">
        <v>447</v>
      </c>
      <c r="C3474" s="0" t="s">
        <v>448</v>
      </c>
      <c r="D3474" s="221" t="s">
        <v>449</v>
      </c>
      <c r="E3474" s="221" t="s">
        <v>450</v>
      </c>
    </row>
    <row r="3475" customFormat="false" ht="14.4" hidden="false" customHeight="false" outlineLevel="0" collapsed="false">
      <c r="A3475" s="223" t="s">
        <v>498</v>
      </c>
      <c r="B3475" s="0" t="s">
        <v>459</v>
      </c>
      <c r="C3475" s="0" t="n">
        <v>0.00024853</v>
      </c>
      <c r="D3475" s="221" t="n">
        <v>9.79</v>
      </c>
      <c r="E3475" s="221" t="n">
        <f aca="false">TRUNC((C3475*D3475),2)</f>
        <v>0</v>
      </c>
    </row>
    <row r="3476" customFormat="false" ht="14.4" hidden="false" customHeight="false" outlineLevel="0" collapsed="false">
      <c r="A3476" s="223" t="s">
        <v>455</v>
      </c>
      <c r="B3476" s="0" t="s">
        <v>456</v>
      </c>
      <c r="C3476" s="0" t="n">
        <v>4.964E-005</v>
      </c>
      <c r="D3476" s="221" t="n">
        <v>47.76</v>
      </c>
      <c r="E3476" s="221" t="n">
        <f aca="false">TRUNC((C3476*D3476),2)</f>
        <v>0</v>
      </c>
    </row>
    <row r="3477" customFormat="false" ht="14.4" hidden="false" customHeight="false" outlineLevel="0" collapsed="false">
      <c r="A3477" s="223" t="s">
        <v>499</v>
      </c>
      <c r="B3477" s="0" t="s">
        <v>459</v>
      </c>
      <c r="C3477" s="0" t="n">
        <v>2.061E-005</v>
      </c>
      <c r="D3477" s="221" t="n">
        <v>109.4</v>
      </c>
      <c r="E3477" s="221" t="n">
        <f aca="false">TRUNC((C3477*D3477),2)</f>
        <v>0</v>
      </c>
    </row>
    <row r="3478" customFormat="false" ht="14.4" hidden="false" customHeight="false" outlineLevel="0" collapsed="false">
      <c r="A3478" s="223" t="s">
        <v>502</v>
      </c>
      <c r="B3478" s="0" t="s">
        <v>459</v>
      </c>
      <c r="C3478" s="0" t="n">
        <v>0.00028114</v>
      </c>
      <c r="D3478" s="221" t="n">
        <v>6.04</v>
      </c>
      <c r="E3478" s="221" t="n">
        <f aca="false">TRUNC((C3478*D3478),2)</f>
        <v>0</v>
      </c>
    </row>
    <row r="3479" customFormat="false" ht="14.4" hidden="false" customHeight="false" outlineLevel="0" collapsed="false">
      <c r="A3479" s="223" t="s">
        <v>457</v>
      </c>
      <c r="B3479" s="0" t="s">
        <v>456</v>
      </c>
      <c r="C3479" s="0" t="n">
        <v>0.00042578</v>
      </c>
      <c r="D3479" s="221" t="n">
        <v>8.95</v>
      </c>
      <c r="E3479" s="221" t="n">
        <f aca="false">TRUNC((C3479*D3479),2)</f>
        <v>0</v>
      </c>
    </row>
    <row r="3480" customFormat="false" ht="14.4" hidden="false" customHeight="false" outlineLevel="0" collapsed="false">
      <c r="A3480" s="223" t="s">
        <v>510</v>
      </c>
      <c r="B3480" s="0" t="s">
        <v>511</v>
      </c>
      <c r="C3480" s="0" t="n">
        <v>4.686E-005</v>
      </c>
      <c r="D3480" s="221" t="n">
        <v>14.25</v>
      </c>
      <c r="E3480" s="221" t="n">
        <f aca="false">TRUNC((C3480*D3480),2)</f>
        <v>0</v>
      </c>
    </row>
    <row r="3481" customFormat="false" ht="14.4" hidden="false" customHeight="false" outlineLevel="0" collapsed="false">
      <c r="A3481" s="223" t="s">
        <v>893</v>
      </c>
      <c r="B3481" s="0" t="s">
        <v>511</v>
      </c>
      <c r="C3481" s="0" t="n">
        <v>0.16998336</v>
      </c>
      <c r="D3481" s="221" t="n">
        <v>6.01</v>
      </c>
      <c r="E3481" s="221" t="n">
        <f aca="false">TRUNC((C3481*D3481),2)</f>
        <v>1.02</v>
      </c>
    </row>
    <row r="3482" customFormat="false" ht="14.4" hidden="false" customHeight="false" outlineLevel="0" collapsed="false">
      <c r="A3482" s="223" t="s">
        <v>512</v>
      </c>
      <c r="B3482" s="0" t="s">
        <v>493</v>
      </c>
      <c r="C3482" s="0" t="n">
        <v>0.031</v>
      </c>
      <c r="D3482" s="221" t="n">
        <v>1.87</v>
      </c>
      <c r="E3482" s="221" t="n">
        <f aca="false">TRUNC((C3482*D3482),2)</f>
        <v>0.05</v>
      </c>
    </row>
    <row r="3483" customFormat="false" ht="14.4" hidden="false" customHeight="false" outlineLevel="0" collapsed="false">
      <c r="A3483" s="223" t="s">
        <v>513</v>
      </c>
      <c r="B3483" s="0" t="s">
        <v>493</v>
      </c>
      <c r="C3483" s="0" t="n">
        <v>0.031</v>
      </c>
      <c r="D3483" s="221" t="n">
        <v>0.71</v>
      </c>
      <c r="E3483" s="221" t="n">
        <f aca="false">TRUNC((C3483*D3483),2)</f>
        <v>0.02</v>
      </c>
    </row>
    <row r="3484" customFormat="false" ht="14.4" hidden="false" customHeight="false" outlineLevel="0" collapsed="false">
      <c r="A3484" s="223" t="s">
        <v>514</v>
      </c>
      <c r="B3484" s="0" t="s">
        <v>493</v>
      </c>
      <c r="C3484" s="0" t="n">
        <v>0.031</v>
      </c>
      <c r="D3484" s="221" t="n">
        <v>0.34</v>
      </c>
      <c r="E3484" s="221" t="n">
        <f aca="false">TRUNC((C3484*D3484),2)</f>
        <v>0.01</v>
      </c>
    </row>
    <row r="3485" customFormat="false" ht="14.4" hidden="false" customHeight="false" outlineLevel="0" collapsed="false">
      <c r="A3485" s="223" t="s">
        <v>515</v>
      </c>
      <c r="B3485" s="0" t="s">
        <v>493</v>
      </c>
      <c r="C3485" s="0" t="n">
        <v>0.031</v>
      </c>
      <c r="D3485" s="221" t="n">
        <v>0.05</v>
      </c>
      <c r="E3485" s="221" t="n">
        <f aca="false">TRUNC((C3485*D3485),2)</f>
        <v>0</v>
      </c>
    </row>
    <row r="3486" customFormat="false" ht="14.4" hidden="false" customHeight="false" outlineLevel="0" collapsed="false">
      <c r="A3486" s="223" t="s">
        <v>458</v>
      </c>
      <c r="B3486" s="0" t="s">
        <v>459</v>
      </c>
      <c r="C3486" s="0" t="n">
        <v>8.204E-005</v>
      </c>
      <c r="D3486" s="221" t="n">
        <v>29.55</v>
      </c>
      <c r="E3486" s="221" t="n">
        <f aca="false">TRUNC((C3486*D3486),2)</f>
        <v>0</v>
      </c>
    </row>
    <row r="3487" customFormat="false" ht="14.4" hidden="false" customHeight="false" outlineLevel="0" collapsed="false">
      <c r="A3487" s="223" t="s">
        <v>460</v>
      </c>
      <c r="B3487" s="0" t="s">
        <v>459</v>
      </c>
      <c r="C3487" s="0" t="n">
        <v>3.845E-005</v>
      </c>
      <c r="D3487" s="221" t="n">
        <v>169.15</v>
      </c>
      <c r="E3487" s="221" t="n">
        <f aca="false">TRUNC((C3487*D3487),2)</f>
        <v>0</v>
      </c>
    </row>
    <row r="3488" customFormat="false" ht="14.4" hidden="false" customHeight="false" outlineLevel="0" collapsed="false">
      <c r="A3488" s="223" t="s">
        <v>461</v>
      </c>
      <c r="B3488" s="0" t="s">
        <v>459</v>
      </c>
      <c r="C3488" s="0" t="n">
        <v>0.0034561</v>
      </c>
      <c r="D3488" s="221" t="n">
        <v>1.11</v>
      </c>
      <c r="E3488" s="221" t="n">
        <f aca="false">TRUNC((C3488*D3488),2)</f>
        <v>0</v>
      </c>
    </row>
    <row r="3489" customFormat="false" ht="28.8" hidden="false" customHeight="false" outlineLevel="0" collapsed="false">
      <c r="A3489" s="223" t="s">
        <v>462</v>
      </c>
      <c r="B3489" s="0" t="s">
        <v>459</v>
      </c>
      <c r="C3489" s="0" t="n">
        <v>3.333E-005</v>
      </c>
      <c r="D3489" s="221" t="n">
        <v>133.08</v>
      </c>
      <c r="E3489" s="221" t="n">
        <f aca="false">TRUNC((C3489*D3489),2)</f>
        <v>0</v>
      </c>
    </row>
    <row r="3490" customFormat="false" ht="28.8" hidden="false" customHeight="false" outlineLevel="0" collapsed="false">
      <c r="A3490" s="223" t="s">
        <v>463</v>
      </c>
      <c r="B3490" s="0" t="s">
        <v>459</v>
      </c>
      <c r="C3490" s="0" t="n">
        <v>2.232E-005</v>
      </c>
      <c r="D3490" s="221" t="n">
        <v>116.91</v>
      </c>
      <c r="E3490" s="221" t="n">
        <f aca="false">TRUNC((C3490*D3490),2)</f>
        <v>0</v>
      </c>
    </row>
    <row r="3491" customFormat="false" ht="28.8" hidden="false" customHeight="false" outlineLevel="0" collapsed="false">
      <c r="A3491" s="223" t="s">
        <v>516</v>
      </c>
      <c r="B3491" s="0" t="s">
        <v>459</v>
      </c>
      <c r="C3491" s="0" t="n">
        <v>1.36E-006</v>
      </c>
      <c r="D3491" s="221" t="n">
        <v>597.97</v>
      </c>
      <c r="E3491" s="221" t="n">
        <f aca="false">TRUNC((C3491*D3491),2)</f>
        <v>0</v>
      </c>
    </row>
    <row r="3492" customFormat="false" ht="14.4" hidden="false" customHeight="false" outlineLevel="0" collapsed="false">
      <c r="A3492" s="223" t="s">
        <v>517</v>
      </c>
      <c r="B3492" s="0" t="s">
        <v>459</v>
      </c>
      <c r="C3492" s="0" t="n">
        <v>8.39E-006</v>
      </c>
      <c r="D3492" s="221" t="n">
        <v>135.18</v>
      </c>
      <c r="E3492" s="221" t="n">
        <f aca="false">TRUNC((C3492*D3492),2)</f>
        <v>0</v>
      </c>
    </row>
    <row r="3493" customFormat="false" ht="14.4" hidden="false" customHeight="false" outlineLevel="0" collapsed="false">
      <c r="A3493" s="223" t="s">
        <v>518</v>
      </c>
      <c r="B3493" s="0" t="s">
        <v>459</v>
      </c>
      <c r="C3493" s="0" t="n">
        <v>6.37E-006</v>
      </c>
      <c r="D3493" s="221" t="n">
        <v>203.68</v>
      </c>
      <c r="E3493" s="221" t="n">
        <f aca="false">TRUNC((C3493*D3493),2)</f>
        <v>0</v>
      </c>
    </row>
    <row r="3494" customFormat="false" ht="14.4" hidden="false" customHeight="false" outlineLevel="0" collapsed="false">
      <c r="A3494" s="223" t="s">
        <v>519</v>
      </c>
      <c r="B3494" s="0" t="s">
        <v>459</v>
      </c>
      <c r="C3494" s="0" t="n">
        <v>1.36E-006</v>
      </c>
      <c r="D3494" s="221" t="n">
        <v>576.84</v>
      </c>
      <c r="E3494" s="221" t="n">
        <f aca="false">TRUNC((C3494*D3494),2)</f>
        <v>0</v>
      </c>
    </row>
    <row r="3495" customFormat="false" ht="14.4" hidden="false" customHeight="false" outlineLevel="0" collapsed="false">
      <c r="A3495" s="223" t="s">
        <v>520</v>
      </c>
      <c r="B3495" s="0" t="s">
        <v>459</v>
      </c>
      <c r="C3495" s="0" t="n">
        <v>1.69E-006</v>
      </c>
      <c r="D3495" s="221" t="n">
        <v>281.79</v>
      </c>
      <c r="E3495" s="221" t="n">
        <f aca="false">TRUNC((C3495*D3495),2)</f>
        <v>0</v>
      </c>
    </row>
    <row r="3496" customFormat="false" ht="14.4" hidden="false" customHeight="false" outlineLevel="0" collapsed="false">
      <c r="A3496" s="223" t="s">
        <v>521</v>
      </c>
      <c r="B3496" s="0" t="s">
        <v>459</v>
      </c>
      <c r="C3496" s="0" t="n">
        <v>8.463E-005</v>
      </c>
      <c r="D3496" s="221" t="n">
        <v>7.88</v>
      </c>
      <c r="E3496" s="221" t="n">
        <f aca="false">TRUNC((C3496*D3496),2)</f>
        <v>0</v>
      </c>
    </row>
    <row r="3497" customFormat="false" ht="14.4" hidden="false" customHeight="false" outlineLevel="0" collapsed="false">
      <c r="A3497" s="223" t="s">
        <v>522</v>
      </c>
      <c r="B3497" s="0" t="s">
        <v>459</v>
      </c>
      <c r="C3497" s="0" t="n">
        <v>4.686E-005</v>
      </c>
      <c r="D3497" s="221" t="n">
        <v>10.71</v>
      </c>
      <c r="E3497" s="221" t="n">
        <f aca="false">TRUNC((C3497*D3497),2)</f>
        <v>0</v>
      </c>
    </row>
    <row r="3498" customFormat="false" ht="14.4" hidden="false" customHeight="false" outlineLevel="0" collapsed="false">
      <c r="A3498" s="223" t="s">
        <v>523</v>
      </c>
      <c r="B3498" s="0" t="s">
        <v>459</v>
      </c>
      <c r="C3498" s="0" t="n">
        <v>4.686E-005</v>
      </c>
      <c r="D3498" s="221" t="n">
        <v>23.75</v>
      </c>
      <c r="E3498" s="221" t="n">
        <f aca="false">TRUNC((C3498*D3498),2)</f>
        <v>0</v>
      </c>
    </row>
    <row r="3499" customFormat="false" ht="14.4" hidden="false" customHeight="false" outlineLevel="0" collapsed="false">
      <c r="A3499" s="223" t="s">
        <v>453</v>
      </c>
      <c r="B3499" s="0" t="s">
        <v>398</v>
      </c>
      <c r="C3499" s="0" t="s">
        <v>398</v>
      </c>
      <c r="D3499" s="221" t="s">
        <v>398</v>
      </c>
      <c r="E3499" s="221" t="n">
        <f aca="false">SUM(E3475:E3498)</f>
        <v>1.1</v>
      </c>
    </row>
    <row r="3500" customFormat="false" ht="14.4" hidden="false" customHeight="false" outlineLevel="0" collapsed="false">
      <c r="A3500" s="0"/>
      <c r="C3500" s="0"/>
      <c r="D3500" s="0"/>
      <c r="E3500" s="0"/>
    </row>
    <row r="3501" customFormat="false" ht="14.4" hidden="false" customHeight="false" outlineLevel="0" collapsed="false">
      <c r="A3501" s="223" t="s">
        <v>466</v>
      </c>
      <c r="B3501" s="0" t="s">
        <v>398</v>
      </c>
      <c r="C3501" s="0" t="s">
        <v>398</v>
      </c>
      <c r="D3501" s="221" t="s">
        <v>398</v>
      </c>
      <c r="E3501" s="221" t="n">
        <f aca="false">E3467+E3472+E3499</f>
        <v>1.47</v>
      </c>
    </row>
    <row r="3502" customFormat="false" ht="14.4" hidden="false" customHeight="false" outlineLevel="0" collapsed="false">
      <c r="A3502" s="0"/>
      <c r="C3502" s="0"/>
      <c r="D3502" s="0"/>
      <c r="E3502" s="0"/>
    </row>
    <row r="3503" customFormat="false" ht="14.4" hidden="false" customHeight="false" outlineLevel="0" collapsed="false">
      <c r="A3503" s="0"/>
      <c r="C3503" s="0"/>
      <c r="D3503" s="0"/>
      <c r="E3503" s="0"/>
    </row>
    <row r="3504" customFormat="false" ht="14.4" hidden="false" customHeight="false" outlineLevel="0" collapsed="false">
      <c r="A3504" s="0"/>
      <c r="C3504" s="0"/>
      <c r="D3504" s="0"/>
      <c r="E3504" s="0"/>
    </row>
    <row r="3505" customFormat="false" ht="14.4" hidden="false" customHeight="false" outlineLevel="0" collapsed="false">
      <c r="A3505" s="223" t="s">
        <v>914</v>
      </c>
      <c r="B3505" s="224" t="s">
        <v>915</v>
      </c>
      <c r="C3505" s="0" t="s">
        <v>916</v>
      </c>
      <c r="D3505" s="0"/>
      <c r="E3505" s="0"/>
    </row>
    <row r="3506" customFormat="false" ht="14.4" hidden="false" customHeight="false" outlineLevel="0" collapsed="false">
      <c r="A3506" s="223" t="s">
        <v>917</v>
      </c>
      <c r="C3506" s="0"/>
      <c r="D3506" s="0"/>
      <c r="E3506" s="0"/>
    </row>
    <row r="3507" customFormat="false" ht="14.4" hidden="false" customHeight="false" outlineLevel="0" collapsed="false">
      <c r="A3507" s="223" t="s">
        <v>488</v>
      </c>
      <c r="C3507" s="0"/>
      <c r="D3507" s="0"/>
      <c r="E3507" s="0"/>
    </row>
    <row r="3508" customFormat="false" ht="14.4" hidden="false" customHeight="false" outlineLevel="0" collapsed="false">
      <c r="A3508" s="0"/>
      <c r="C3508" s="0"/>
      <c r="D3508" s="0"/>
      <c r="E3508" s="0"/>
    </row>
    <row r="3509" customFormat="false" ht="14.4" hidden="false" customHeight="false" outlineLevel="0" collapsed="false">
      <c r="A3509" s="223" t="s">
        <v>489</v>
      </c>
      <c r="B3509" s="0" t="s">
        <v>447</v>
      </c>
      <c r="C3509" s="0" t="s">
        <v>448</v>
      </c>
      <c r="D3509" s="221" t="s">
        <v>449</v>
      </c>
      <c r="E3509" s="221" t="s">
        <v>450</v>
      </c>
    </row>
    <row r="3510" customFormat="false" ht="28.8" hidden="false" customHeight="false" outlineLevel="0" collapsed="false">
      <c r="A3510" s="223" t="s">
        <v>491</v>
      </c>
      <c r="B3510" s="0" t="s">
        <v>459</v>
      </c>
      <c r="C3510" s="0" t="n">
        <v>2.126E-005</v>
      </c>
      <c r="D3510" s="221" t="n">
        <v>580</v>
      </c>
      <c r="E3510" s="221" t="n">
        <f aca="false">TRUNC((C3510*D3510),2)</f>
        <v>0.01</v>
      </c>
    </row>
    <row r="3511" customFormat="false" ht="14.4" hidden="false" customHeight="false" outlineLevel="0" collapsed="false">
      <c r="A3511" s="223" t="s">
        <v>453</v>
      </c>
      <c r="B3511" s="0" t="s">
        <v>398</v>
      </c>
      <c r="C3511" s="0" t="s">
        <v>398</v>
      </c>
      <c r="D3511" s="221" t="s">
        <v>398</v>
      </c>
      <c r="E3511" s="221" t="n">
        <f aca="false">SUM(E3510:E3510)</f>
        <v>0.01</v>
      </c>
    </row>
    <row r="3512" customFormat="false" ht="14.4" hidden="false" customHeight="false" outlineLevel="0" collapsed="false">
      <c r="A3512" s="0"/>
      <c r="C3512" s="0"/>
      <c r="D3512" s="0"/>
      <c r="E3512" s="0"/>
    </row>
    <row r="3513" customFormat="false" ht="14.4" hidden="false" customHeight="false" outlineLevel="0" collapsed="false">
      <c r="A3513" s="223" t="s">
        <v>446</v>
      </c>
      <c r="B3513" s="0" t="s">
        <v>447</v>
      </c>
      <c r="C3513" s="0" t="s">
        <v>448</v>
      </c>
      <c r="D3513" s="221" t="s">
        <v>449</v>
      </c>
      <c r="E3513" s="221" t="s">
        <v>450</v>
      </c>
    </row>
    <row r="3514" customFormat="false" ht="14.4" hidden="false" customHeight="false" outlineLevel="0" collapsed="false">
      <c r="A3514" s="223" t="s">
        <v>892</v>
      </c>
      <c r="B3514" s="0" t="s">
        <v>493</v>
      </c>
      <c r="C3514" s="0" t="n">
        <v>0.2539869</v>
      </c>
      <c r="D3514" s="221" t="n">
        <v>13.3</v>
      </c>
      <c r="E3514" s="221" t="n">
        <f aca="false">TRUNC((C3514*D3514),2)</f>
        <v>3.37</v>
      </c>
    </row>
    <row r="3515" customFormat="false" ht="14.4" hidden="false" customHeight="false" outlineLevel="0" collapsed="false">
      <c r="A3515" s="223" t="s">
        <v>494</v>
      </c>
      <c r="B3515" s="0" t="s">
        <v>493</v>
      </c>
      <c r="C3515" s="0" t="n">
        <v>0.0640773</v>
      </c>
      <c r="D3515" s="221" t="n">
        <v>8.14</v>
      </c>
      <c r="E3515" s="221" t="n">
        <f aca="false">TRUNC((C3515*D3515),2)</f>
        <v>0.52</v>
      </c>
    </row>
    <row r="3516" customFormat="false" ht="14.4" hidden="false" customHeight="false" outlineLevel="0" collapsed="false">
      <c r="A3516" s="223" t="s">
        <v>453</v>
      </c>
      <c r="B3516" s="0" t="s">
        <v>398</v>
      </c>
      <c r="C3516" s="0" t="s">
        <v>398</v>
      </c>
      <c r="D3516" s="221" t="s">
        <v>398</v>
      </c>
      <c r="E3516" s="221" t="n">
        <f aca="false">SUM(E3514:E3515)</f>
        <v>3.89</v>
      </c>
    </row>
    <row r="3517" customFormat="false" ht="14.4" hidden="false" customHeight="false" outlineLevel="0" collapsed="false">
      <c r="A3517" s="0"/>
      <c r="C3517" s="0"/>
      <c r="D3517" s="0"/>
      <c r="E3517" s="0"/>
    </row>
    <row r="3518" customFormat="false" ht="14.4" hidden="false" customHeight="false" outlineLevel="0" collapsed="false">
      <c r="A3518" s="223" t="s">
        <v>454</v>
      </c>
      <c r="B3518" s="0" t="s">
        <v>447</v>
      </c>
      <c r="C3518" s="0" t="s">
        <v>448</v>
      </c>
      <c r="D3518" s="221" t="s">
        <v>449</v>
      </c>
      <c r="E3518" s="221" t="s">
        <v>450</v>
      </c>
    </row>
    <row r="3519" customFormat="false" ht="14.4" hidden="false" customHeight="false" outlineLevel="0" collapsed="false">
      <c r="A3519" s="223" t="s">
        <v>498</v>
      </c>
      <c r="B3519" s="0" t="s">
        <v>459</v>
      </c>
      <c r="C3519" s="0" t="n">
        <v>0.0025174</v>
      </c>
      <c r="D3519" s="221" t="n">
        <v>9.79</v>
      </c>
      <c r="E3519" s="221" t="n">
        <f aca="false">TRUNC((C3519*D3519),2)</f>
        <v>0.02</v>
      </c>
    </row>
    <row r="3520" customFormat="false" ht="14.4" hidden="false" customHeight="false" outlineLevel="0" collapsed="false">
      <c r="A3520" s="223" t="s">
        <v>455</v>
      </c>
      <c r="B3520" s="0" t="s">
        <v>456</v>
      </c>
      <c r="C3520" s="0" t="n">
        <v>0.00050271</v>
      </c>
      <c r="D3520" s="221" t="n">
        <v>47.76</v>
      </c>
      <c r="E3520" s="221" t="n">
        <f aca="false">TRUNC((C3520*D3520),2)</f>
        <v>0.02</v>
      </c>
    </row>
    <row r="3521" customFormat="false" ht="14.4" hidden="false" customHeight="false" outlineLevel="0" collapsed="false">
      <c r="A3521" s="223" t="s">
        <v>499</v>
      </c>
      <c r="B3521" s="0" t="s">
        <v>459</v>
      </c>
      <c r="C3521" s="0" t="n">
        <v>0.00020868</v>
      </c>
      <c r="D3521" s="221" t="n">
        <v>109.4</v>
      </c>
      <c r="E3521" s="221" t="n">
        <f aca="false">TRUNC((C3521*D3521),2)</f>
        <v>0.02</v>
      </c>
    </row>
    <row r="3522" customFormat="false" ht="14.4" hidden="false" customHeight="false" outlineLevel="0" collapsed="false">
      <c r="A3522" s="223" t="s">
        <v>502</v>
      </c>
      <c r="B3522" s="0" t="s">
        <v>459</v>
      </c>
      <c r="C3522" s="0" t="n">
        <v>0.00284769</v>
      </c>
      <c r="D3522" s="221" t="n">
        <v>6.04</v>
      </c>
      <c r="E3522" s="221" t="n">
        <f aca="false">TRUNC((C3522*D3522),2)</f>
        <v>0.01</v>
      </c>
    </row>
    <row r="3523" customFormat="false" ht="14.4" hidden="false" customHeight="false" outlineLevel="0" collapsed="false">
      <c r="A3523" s="223" t="s">
        <v>898</v>
      </c>
      <c r="B3523" s="0" t="s">
        <v>459</v>
      </c>
      <c r="C3523" s="0" t="n">
        <v>0.06</v>
      </c>
      <c r="D3523" s="221" t="n">
        <v>0.52</v>
      </c>
      <c r="E3523" s="221" t="n">
        <f aca="false">TRUNC((C3523*D3523),2)</f>
        <v>0.03</v>
      </c>
    </row>
    <row r="3524" customFormat="false" ht="14.4" hidden="false" customHeight="false" outlineLevel="0" collapsed="false">
      <c r="A3524" s="223" t="s">
        <v>457</v>
      </c>
      <c r="B3524" s="0" t="s">
        <v>456</v>
      </c>
      <c r="C3524" s="0" t="n">
        <v>0.00431266</v>
      </c>
      <c r="D3524" s="221" t="n">
        <v>8.95</v>
      </c>
      <c r="E3524" s="221" t="n">
        <f aca="false">TRUNC((C3524*D3524),2)</f>
        <v>0.03</v>
      </c>
    </row>
    <row r="3525" customFormat="false" ht="14.4" hidden="false" customHeight="false" outlineLevel="0" collapsed="false">
      <c r="A3525" s="223" t="s">
        <v>918</v>
      </c>
      <c r="B3525" s="0" t="s">
        <v>919</v>
      </c>
      <c r="C3525" s="0" t="n">
        <v>0.164</v>
      </c>
      <c r="D3525" s="221" t="n">
        <v>24.28</v>
      </c>
      <c r="E3525" s="221" t="n">
        <f aca="false">TRUNC((C3525*D3525),2)</f>
        <v>3.98</v>
      </c>
    </row>
    <row r="3526" customFormat="false" ht="14.4" hidden="false" customHeight="false" outlineLevel="0" collapsed="false">
      <c r="A3526" s="223" t="s">
        <v>510</v>
      </c>
      <c r="B3526" s="0" t="s">
        <v>511</v>
      </c>
      <c r="C3526" s="0" t="n">
        <v>0.00047461</v>
      </c>
      <c r="D3526" s="221" t="n">
        <v>14.25</v>
      </c>
      <c r="E3526" s="221" t="n">
        <f aca="false">TRUNC((C3526*D3526),2)</f>
        <v>0</v>
      </c>
    </row>
    <row r="3527" customFormat="false" ht="14.4" hidden="false" customHeight="false" outlineLevel="0" collapsed="false">
      <c r="A3527" s="223" t="s">
        <v>512</v>
      </c>
      <c r="B3527" s="0" t="s">
        <v>493</v>
      </c>
      <c r="C3527" s="0" t="n">
        <v>0.36212834</v>
      </c>
      <c r="D3527" s="221" t="n">
        <v>1.87</v>
      </c>
      <c r="E3527" s="221" t="n">
        <f aca="false">TRUNC((C3527*D3527),2)</f>
        <v>0.67</v>
      </c>
    </row>
    <row r="3528" customFormat="false" ht="14.4" hidden="false" customHeight="false" outlineLevel="0" collapsed="false">
      <c r="A3528" s="223" t="s">
        <v>513</v>
      </c>
      <c r="B3528" s="0" t="s">
        <v>493</v>
      </c>
      <c r="C3528" s="0" t="n">
        <v>0.314</v>
      </c>
      <c r="D3528" s="221" t="n">
        <v>0.71</v>
      </c>
      <c r="E3528" s="221" t="n">
        <f aca="false">TRUNC((C3528*D3528),2)</f>
        <v>0.22</v>
      </c>
    </row>
    <row r="3529" customFormat="false" ht="14.4" hidden="false" customHeight="false" outlineLevel="0" collapsed="false">
      <c r="A3529" s="223" t="s">
        <v>514</v>
      </c>
      <c r="B3529" s="0" t="s">
        <v>493</v>
      </c>
      <c r="C3529" s="0" t="n">
        <v>0.314</v>
      </c>
      <c r="D3529" s="221" t="n">
        <v>0.34</v>
      </c>
      <c r="E3529" s="221" t="n">
        <f aca="false">TRUNC((C3529*D3529),2)</f>
        <v>0.1</v>
      </c>
    </row>
    <row r="3530" customFormat="false" ht="14.4" hidden="false" customHeight="false" outlineLevel="0" collapsed="false">
      <c r="A3530" s="223" t="s">
        <v>515</v>
      </c>
      <c r="B3530" s="0" t="s">
        <v>493</v>
      </c>
      <c r="C3530" s="0" t="n">
        <v>0.314</v>
      </c>
      <c r="D3530" s="221" t="n">
        <v>0.05</v>
      </c>
      <c r="E3530" s="221" t="n">
        <f aca="false">TRUNC((C3530*D3530),2)</f>
        <v>0.01</v>
      </c>
    </row>
    <row r="3531" customFormat="false" ht="14.4" hidden="false" customHeight="false" outlineLevel="0" collapsed="false">
      <c r="A3531" s="223" t="s">
        <v>458</v>
      </c>
      <c r="B3531" s="0" t="s">
        <v>459</v>
      </c>
      <c r="C3531" s="0" t="n">
        <v>0.00083094</v>
      </c>
      <c r="D3531" s="221" t="n">
        <v>29.55</v>
      </c>
      <c r="E3531" s="221" t="n">
        <f aca="false">TRUNC((C3531*D3531),2)</f>
        <v>0.02</v>
      </c>
    </row>
    <row r="3532" customFormat="false" ht="14.4" hidden="false" customHeight="false" outlineLevel="0" collapsed="false">
      <c r="A3532" s="223" t="s">
        <v>460</v>
      </c>
      <c r="B3532" s="0" t="s">
        <v>459</v>
      </c>
      <c r="C3532" s="0" t="n">
        <v>0.00038946</v>
      </c>
      <c r="D3532" s="221" t="n">
        <v>169.15</v>
      </c>
      <c r="E3532" s="221" t="n">
        <f aca="false">TRUNC((C3532*D3532),2)</f>
        <v>0.06</v>
      </c>
    </row>
    <row r="3533" customFormat="false" ht="14.4" hidden="false" customHeight="false" outlineLevel="0" collapsed="false">
      <c r="A3533" s="223" t="s">
        <v>461</v>
      </c>
      <c r="B3533" s="0" t="s">
        <v>459</v>
      </c>
      <c r="C3533" s="0" t="n">
        <v>0.03500698</v>
      </c>
      <c r="D3533" s="221" t="n">
        <v>1.11</v>
      </c>
      <c r="E3533" s="221" t="n">
        <f aca="false">TRUNC((C3533*D3533),2)</f>
        <v>0.03</v>
      </c>
    </row>
    <row r="3534" customFormat="false" ht="28.8" hidden="false" customHeight="false" outlineLevel="0" collapsed="false">
      <c r="A3534" s="223" t="s">
        <v>462</v>
      </c>
      <c r="B3534" s="0" t="s">
        <v>459</v>
      </c>
      <c r="C3534" s="0" t="n">
        <v>0.00033756</v>
      </c>
      <c r="D3534" s="221" t="n">
        <v>133.08</v>
      </c>
      <c r="E3534" s="221" t="n">
        <f aca="false">TRUNC((C3534*D3534),2)</f>
        <v>0.04</v>
      </c>
    </row>
    <row r="3535" customFormat="false" ht="28.8" hidden="false" customHeight="false" outlineLevel="0" collapsed="false">
      <c r="A3535" s="223" t="s">
        <v>463</v>
      </c>
      <c r="B3535" s="0" t="s">
        <v>459</v>
      </c>
      <c r="C3535" s="0" t="n">
        <v>0.00022608</v>
      </c>
      <c r="D3535" s="221" t="n">
        <v>116.91</v>
      </c>
      <c r="E3535" s="221" t="n">
        <f aca="false">TRUNC((C3535*D3535),2)</f>
        <v>0.02</v>
      </c>
    </row>
    <row r="3536" customFormat="false" ht="28.8" hidden="false" customHeight="false" outlineLevel="0" collapsed="false">
      <c r="A3536" s="223" t="s">
        <v>516</v>
      </c>
      <c r="B3536" s="0" t="s">
        <v>459</v>
      </c>
      <c r="C3536" s="0" t="n">
        <v>1.385E-005</v>
      </c>
      <c r="D3536" s="221" t="n">
        <v>597.97</v>
      </c>
      <c r="E3536" s="221" t="n">
        <f aca="false">TRUNC((C3536*D3536),2)</f>
        <v>0</v>
      </c>
    </row>
    <row r="3537" customFormat="false" ht="14.4" hidden="false" customHeight="false" outlineLevel="0" collapsed="false">
      <c r="A3537" s="223" t="s">
        <v>517</v>
      </c>
      <c r="B3537" s="0" t="s">
        <v>459</v>
      </c>
      <c r="C3537" s="0" t="n">
        <v>8.503E-005</v>
      </c>
      <c r="D3537" s="221" t="n">
        <v>135.18</v>
      </c>
      <c r="E3537" s="221" t="n">
        <f aca="false">TRUNC((C3537*D3537),2)</f>
        <v>0.01</v>
      </c>
    </row>
    <row r="3538" customFormat="false" ht="14.4" hidden="false" customHeight="false" outlineLevel="0" collapsed="false">
      <c r="A3538" s="223" t="s">
        <v>518</v>
      </c>
      <c r="B3538" s="0" t="s">
        <v>459</v>
      </c>
      <c r="C3538" s="0" t="n">
        <v>6.459E-005</v>
      </c>
      <c r="D3538" s="221" t="n">
        <v>203.68</v>
      </c>
      <c r="E3538" s="221" t="n">
        <f aca="false">TRUNC((C3538*D3538),2)</f>
        <v>0.01</v>
      </c>
    </row>
    <row r="3539" customFormat="false" ht="14.4" hidden="false" customHeight="false" outlineLevel="0" collapsed="false">
      <c r="A3539" s="223" t="s">
        <v>519</v>
      </c>
      <c r="B3539" s="0" t="s">
        <v>459</v>
      </c>
      <c r="C3539" s="0" t="n">
        <v>1.385E-005</v>
      </c>
      <c r="D3539" s="221" t="n">
        <v>576.84</v>
      </c>
      <c r="E3539" s="221" t="n">
        <f aca="false">TRUNC((C3539*D3539),2)</f>
        <v>0</v>
      </c>
    </row>
    <row r="3540" customFormat="false" ht="14.4" hidden="false" customHeight="false" outlineLevel="0" collapsed="false">
      <c r="A3540" s="223" t="s">
        <v>520</v>
      </c>
      <c r="B3540" s="0" t="s">
        <v>459</v>
      </c>
      <c r="C3540" s="0" t="n">
        <v>1.701E-005</v>
      </c>
      <c r="D3540" s="221" t="n">
        <v>281.79</v>
      </c>
      <c r="E3540" s="221" t="n">
        <f aca="false">TRUNC((C3540*D3540),2)</f>
        <v>0</v>
      </c>
    </row>
    <row r="3541" customFormat="false" ht="14.4" hidden="false" customHeight="false" outlineLevel="0" collapsed="false">
      <c r="A3541" s="223" t="s">
        <v>521</v>
      </c>
      <c r="B3541" s="0" t="s">
        <v>459</v>
      </c>
      <c r="C3541" s="0" t="n">
        <v>0.00085722</v>
      </c>
      <c r="D3541" s="221" t="n">
        <v>7.88</v>
      </c>
      <c r="E3541" s="221" t="n">
        <f aca="false">TRUNC((C3541*D3541),2)</f>
        <v>0</v>
      </c>
    </row>
    <row r="3542" customFormat="false" ht="14.4" hidden="false" customHeight="false" outlineLevel="0" collapsed="false">
      <c r="A3542" s="223" t="s">
        <v>522</v>
      </c>
      <c r="B3542" s="0" t="s">
        <v>459</v>
      </c>
      <c r="C3542" s="0" t="n">
        <v>0.00047461</v>
      </c>
      <c r="D3542" s="221" t="n">
        <v>10.71</v>
      </c>
      <c r="E3542" s="221" t="n">
        <f aca="false">TRUNC((C3542*D3542),2)</f>
        <v>0</v>
      </c>
    </row>
    <row r="3543" customFormat="false" ht="14.4" hidden="false" customHeight="false" outlineLevel="0" collapsed="false">
      <c r="A3543" s="223" t="s">
        <v>523</v>
      </c>
      <c r="B3543" s="0" t="s">
        <v>459</v>
      </c>
      <c r="C3543" s="0" t="n">
        <v>0.00047461</v>
      </c>
      <c r="D3543" s="221" t="n">
        <v>23.75</v>
      </c>
      <c r="E3543" s="221" t="n">
        <f aca="false">TRUNC((C3543*D3543),2)</f>
        <v>0.01</v>
      </c>
    </row>
    <row r="3544" customFormat="false" ht="14.4" hidden="false" customHeight="false" outlineLevel="0" collapsed="false">
      <c r="A3544" s="223" t="s">
        <v>453</v>
      </c>
      <c r="B3544" s="0" t="s">
        <v>398</v>
      </c>
      <c r="C3544" s="0" t="s">
        <v>398</v>
      </c>
      <c r="D3544" s="221" t="s">
        <v>398</v>
      </c>
      <c r="E3544" s="221" t="n">
        <f aca="false">SUM(E3519:E3543)</f>
        <v>5.31</v>
      </c>
    </row>
    <row r="3545" customFormat="false" ht="14.4" hidden="false" customHeight="false" outlineLevel="0" collapsed="false">
      <c r="A3545" s="0"/>
      <c r="C3545" s="0"/>
      <c r="D3545" s="0"/>
      <c r="E3545" s="0"/>
    </row>
    <row r="3546" customFormat="false" ht="14.4" hidden="false" customHeight="false" outlineLevel="0" collapsed="false">
      <c r="A3546" s="223" t="s">
        <v>466</v>
      </c>
      <c r="B3546" s="0" t="s">
        <v>398</v>
      </c>
      <c r="C3546" s="0" t="s">
        <v>398</v>
      </c>
      <c r="D3546" s="221" t="s">
        <v>398</v>
      </c>
      <c r="E3546" s="221" t="n">
        <f aca="false">E3511+E3516+E3544</f>
        <v>9.21</v>
      </c>
    </row>
    <row r="3547" customFormat="false" ht="14.4" hidden="false" customHeight="false" outlineLevel="0" collapsed="false">
      <c r="A3547" s="0"/>
      <c r="C3547" s="0"/>
      <c r="D3547" s="0"/>
      <c r="E3547" s="0"/>
    </row>
    <row r="3548" customFormat="false" ht="14.4" hidden="false" customHeight="false" outlineLevel="0" collapsed="false">
      <c r="A3548" s="0"/>
      <c r="C3548" s="0"/>
      <c r="D3548" s="0"/>
      <c r="E3548" s="0"/>
    </row>
    <row r="3549" customFormat="false" ht="14.4" hidden="false" customHeight="false" outlineLevel="0" collapsed="false">
      <c r="A3549" s="0"/>
      <c r="C3549" s="0"/>
      <c r="D3549" s="0"/>
      <c r="E3549" s="0"/>
    </row>
    <row r="3550" customFormat="false" ht="14.4" hidden="false" customHeight="false" outlineLevel="0" collapsed="false">
      <c r="A3550" s="223" t="s">
        <v>920</v>
      </c>
      <c r="B3550" s="224" t="s">
        <v>921</v>
      </c>
      <c r="C3550" s="0" t="s">
        <v>922</v>
      </c>
      <c r="D3550" s="0"/>
      <c r="E3550" s="0"/>
    </row>
    <row r="3551" customFormat="false" ht="14.4" hidden="false" customHeight="false" outlineLevel="0" collapsed="false">
      <c r="A3551" s="223" t="s">
        <v>923</v>
      </c>
      <c r="C3551" s="0"/>
      <c r="D3551" s="0"/>
      <c r="E3551" s="0"/>
    </row>
    <row r="3552" customFormat="false" ht="14.4" hidden="false" customHeight="false" outlineLevel="0" collapsed="false">
      <c r="A3552" s="223" t="s">
        <v>488</v>
      </c>
      <c r="C3552" s="0"/>
      <c r="D3552" s="0"/>
      <c r="E3552" s="0"/>
    </row>
    <row r="3553" customFormat="false" ht="14.4" hidden="false" customHeight="false" outlineLevel="0" collapsed="false">
      <c r="A3553" s="0"/>
      <c r="C3553" s="0"/>
      <c r="D3553" s="0"/>
      <c r="E3553" s="0"/>
    </row>
    <row r="3554" customFormat="false" ht="14.4" hidden="false" customHeight="false" outlineLevel="0" collapsed="false">
      <c r="A3554" s="223" t="s">
        <v>489</v>
      </c>
      <c r="B3554" s="0" t="s">
        <v>447</v>
      </c>
      <c r="C3554" s="0" t="s">
        <v>448</v>
      </c>
      <c r="D3554" s="221" t="s">
        <v>449</v>
      </c>
      <c r="E3554" s="221" t="s">
        <v>450</v>
      </c>
    </row>
    <row r="3555" customFormat="false" ht="28.8" hidden="false" customHeight="false" outlineLevel="0" collapsed="false">
      <c r="A3555" s="223" t="s">
        <v>491</v>
      </c>
      <c r="B3555" s="0" t="s">
        <v>459</v>
      </c>
      <c r="C3555" s="0" t="n">
        <v>1.7E-005</v>
      </c>
      <c r="D3555" s="221" t="n">
        <v>580</v>
      </c>
      <c r="E3555" s="221" t="n">
        <f aca="false">TRUNC((C3555*D3555),2)</f>
        <v>0</v>
      </c>
    </row>
    <row r="3556" customFormat="false" ht="14.4" hidden="false" customHeight="false" outlineLevel="0" collapsed="false">
      <c r="A3556" s="223" t="s">
        <v>453</v>
      </c>
      <c r="B3556" s="0" t="s">
        <v>398</v>
      </c>
      <c r="C3556" s="0" t="s">
        <v>398</v>
      </c>
      <c r="D3556" s="221" t="s">
        <v>398</v>
      </c>
      <c r="E3556" s="221" t="n">
        <f aca="false">SUM(E3555:E3555)</f>
        <v>0</v>
      </c>
    </row>
    <row r="3557" customFormat="false" ht="14.4" hidden="false" customHeight="false" outlineLevel="0" collapsed="false">
      <c r="A3557" s="0"/>
      <c r="C3557" s="0"/>
      <c r="D3557" s="0"/>
      <c r="E3557" s="0"/>
    </row>
    <row r="3558" customFormat="false" ht="14.4" hidden="false" customHeight="false" outlineLevel="0" collapsed="false">
      <c r="A3558" s="223" t="s">
        <v>446</v>
      </c>
      <c r="B3558" s="0" t="s">
        <v>447</v>
      </c>
      <c r="C3558" s="0" t="s">
        <v>448</v>
      </c>
      <c r="D3558" s="221" t="s">
        <v>449</v>
      </c>
      <c r="E3558" s="221" t="s">
        <v>450</v>
      </c>
    </row>
    <row r="3559" customFormat="false" ht="14.4" hidden="false" customHeight="false" outlineLevel="0" collapsed="false">
      <c r="A3559" s="223" t="s">
        <v>892</v>
      </c>
      <c r="B3559" s="0" t="s">
        <v>493</v>
      </c>
      <c r="C3559" s="0" t="n">
        <v>0.2033919</v>
      </c>
      <c r="D3559" s="221" t="n">
        <v>13.3</v>
      </c>
      <c r="E3559" s="221" t="n">
        <f aca="false">TRUNC((C3559*D3559),2)</f>
        <v>2.7</v>
      </c>
    </row>
    <row r="3560" customFormat="false" ht="14.4" hidden="false" customHeight="false" outlineLevel="0" collapsed="false">
      <c r="A3560" s="223" t="s">
        <v>494</v>
      </c>
      <c r="B3560" s="0" t="s">
        <v>493</v>
      </c>
      <c r="C3560" s="0" t="n">
        <v>0.050855</v>
      </c>
      <c r="D3560" s="221" t="n">
        <v>8.14</v>
      </c>
      <c r="E3560" s="221" t="n">
        <f aca="false">TRUNC((C3560*D3560),2)</f>
        <v>0.41</v>
      </c>
    </row>
    <row r="3561" customFormat="false" ht="14.4" hidden="false" customHeight="false" outlineLevel="0" collapsed="false">
      <c r="A3561" s="223" t="s">
        <v>453</v>
      </c>
      <c r="B3561" s="0" t="s">
        <v>398</v>
      </c>
      <c r="C3561" s="0" t="s">
        <v>398</v>
      </c>
      <c r="D3561" s="221" t="s">
        <v>398</v>
      </c>
      <c r="E3561" s="221" t="n">
        <f aca="false">SUM(E3559:E3560)</f>
        <v>3.11</v>
      </c>
    </row>
    <row r="3562" customFormat="false" ht="14.4" hidden="false" customHeight="false" outlineLevel="0" collapsed="false">
      <c r="A3562" s="0"/>
      <c r="C3562" s="0"/>
      <c r="D3562" s="0"/>
      <c r="E3562" s="0"/>
    </row>
    <row r="3563" customFormat="false" ht="14.4" hidden="false" customHeight="false" outlineLevel="0" collapsed="false">
      <c r="A3563" s="223" t="s">
        <v>454</v>
      </c>
      <c r="B3563" s="0" t="s">
        <v>447</v>
      </c>
      <c r="C3563" s="0" t="s">
        <v>448</v>
      </c>
      <c r="D3563" s="221" t="s">
        <v>449</v>
      </c>
      <c r="E3563" s="221" t="s">
        <v>450</v>
      </c>
    </row>
    <row r="3564" customFormat="false" ht="14.4" hidden="false" customHeight="false" outlineLevel="0" collapsed="false">
      <c r="A3564" s="223" t="s">
        <v>498</v>
      </c>
      <c r="B3564" s="0" t="s">
        <v>459</v>
      </c>
      <c r="C3564" s="0" t="n">
        <v>0.00201232</v>
      </c>
      <c r="D3564" s="221" t="n">
        <v>9.79</v>
      </c>
      <c r="E3564" s="221" t="n">
        <f aca="false">TRUNC((C3564*D3564),2)</f>
        <v>0.01</v>
      </c>
    </row>
    <row r="3565" customFormat="false" ht="14.4" hidden="false" customHeight="false" outlineLevel="0" collapsed="false">
      <c r="A3565" s="223" t="s">
        <v>455</v>
      </c>
      <c r="B3565" s="0" t="s">
        <v>456</v>
      </c>
      <c r="C3565" s="0" t="n">
        <v>0.00040185</v>
      </c>
      <c r="D3565" s="221" t="n">
        <v>47.76</v>
      </c>
      <c r="E3565" s="221" t="n">
        <f aca="false">TRUNC((C3565*D3565),2)</f>
        <v>0.01</v>
      </c>
    </row>
    <row r="3566" customFormat="false" ht="14.4" hidden="false" customHeight="false" outlineLevel="0" collapsed="false">
      <c r="A3566" s="223" t="s">
        <v>499</v>
      </c>
      <c r="B3566" s="0" t="s">
        <v>459</v>
      </c>
      <c r="C3566" s="0" t="n">
        <v>0.00016681</v>
      </c>
      <c r="D3566" s="221" t="n">
        <v>109.4</v>
      </c>
      <c r="E3566" s="221" t="n">
        <f aca="false">TRUNC((C3566*D3566),2)</f>
        <v>0.01</v>
      </c>
    </row>
    <row r="3567" customFormat="false" ht="14.4" hidden="false" customHeight="false" outlineLevel="0" collapsed="false">
      <c r="A3567" s="223" t="s">
        <v>502</v>
      </c>
      <c r="B3567" s="0" t="s">
        <v>459</v>
      </c>
      <c r="C3567" s="0" t="n">
        <v>0.00227635</v>
      </c>
      <c r="D3567" s="221" t="n">
        <v>6.04</v>
      </c>
      <c r="E3567" s="221" t="n">
        <f aca="false">TRUNC((C3567*D3567),2)</f>
        <v>0.01</v>
      </c>
    </row>
    <row r="3568" customFormat="false" ht="14.4" hidden="false" customHeight="false" outlineLevel="0" collapsed="false">
      <c r="A3568" s="223" t="s">
        <v>457</v>
      </c>
      <c r="B3568" s="0" t="s">
        <v>456</v>
      </c>
      <c r="C3568" s="0" t="n">
        <v>0.00344738</v>
      </c>
      <c r="D3568" s="221" t="n">
        <v>8.95</v>
      </c>
      <c r="E3568" s="221" t="n">
        <f aca="false">TRUNC((C3568*D3568),2)</f>
        <v>0.03</v>
      </c>
    </row>
    <row r="3569" customFormat="false" ht="14.4" hidden="false" customHeight="false" outlineLevel="0" collapsed="false">
      <c r="A3569" s="223" t="s">
        <v>510</v>
      </c>
      <c r="B3569" s="0" t="s">
        <v>511</v>
      </c>
      <c r="C3569" s="0" t="n">
        <v>0.00037939</v>
      </c>
      <c r="D3569" s="221" t="n">
        <v>14.25</v>
      </c>
      <c r="E3569" s="221" t="n">
        <f aca="false">TRUNC((C3569*D3569),2)</f>
        <v>0</v>
      </c>
    </row>
    <row r="3570" customFormat="false" ht="14.4" hidden="false" customHeight="false" outlineLevel="0" collapsed="false">
      <c r="A3570" s="223" t="s">
        <v>905</v>
      </c>
      <c r="B3570" s="0" t="s">
        <v>511</v>
      </c>
      <c r="C3570" s="0" t="n">
        <v>0.2</v>
      </c>
      <c r="D3570" s="221" t="n">
        <v>17.69</v>
      </c>
      <c r="E3570" s="221" t="n">
        <f aca="false">TRUNC((C3570*D3570),2)</f>
        <v>3.53</v>
      </c>
    </row>
    <row r="3571" customFormat="false" ht="14.4" hidden="false" customHeight="false" outlineLevel="0" collapsed="false">
      <c r="A3571" s="223" t="s">
        <v>512</v>
      </c>
      <c r="B3571" s="0" t="s">
        <v>493</v>
      </c>
      <c r="C3571" s="0" t="n">
        <v>0.30982353</v>
      </c>
      <c r="D3571" s="221" t="n">
        <v>1.87</v>
      </c>
      <c r="E3571" s="221" t="n">
        <f aca="false">TRUNC((C3571*D3571),2)</f>
        <v>0.57</v>
      </c>
    </row>
    <row r="3572" customFormat="false" ht="14.4" hidden="false" customHeight="false" outlineLevel="0" collapsed="false">
      <c r="A3572" s="223" t="s">
        <v>513</v>
      </c>
      <c r="B3572" s="0" t="s">
        <v>493</v>
      </c>
      <c r="C3572" s="0" t="n">
        <v>0.251</v>
      </c>
      <c r="D3572" s="221" t="n">
        <v>0.71</v>
      </c>
      <c r="E3572" s="221" t="n">
        <f aca="false">TRUNC((C3572*D3572),2)</f>
        <v>0.17</v>
      </c>
    </row>
    <row r="3573" customFormat="false" ht="14.4" hidden="false" customHeight="false" outlineLevel="0" collapsed="false">
      <c r="A3573" s="223" t="s">
        <v>514</v>
      </c>
      <c r="B3573" s="0" t="s">
        <v>493</v>
      </c>
      <c r="C3573" s="0" t="n">
        <v>0.251</v>
      </c>
      <c r="D3573" s="221" t="n">
        <v>0.34</v>
      </c>
      <c r="E3573" s="221" t="n">
        <f aca="false">TRUNC((C3573*D3573),2)</f>
        <v>0.08</v>
      </c>
    </row>
    <row r="3574" customFormat="false" ht="14.4" hidden="false" customHeight="false" outlineLevel="0" collapsed="false">
      <c r="A3574" s="223" t="s">
        <v>515</v>
      </c>
      <c r="B3574" s="0" t="s">
        <v>493</v>
      </c>
      <c r="C3574" s="0" t="n">
        <v>0.251</v>
      </c>
      <c r="D3574" s="221" t="n">
        <v>0.05</v>
      </c>
      <c r="E3574" s="221" t="n">
        <f aca="false">TRUNC((C3574*D3574),2)</f>
        <v>0.01</v>
      </c>
    </row>
    <row r="3575" customFormat="false" ht="14.4" hidden="false" customHeight="false" outlineLevel="0" collapsed="false">
      <c r="A3575" s="223" t="s">
        <v>458</v>
      </c>
      <c r="B3575" s="0" t="s">
        <v>459</v>
      </c>
      <c r="C3575" s="0" t="n">
        <v>0.00066423</v>
      </c>
      <c r="D3575" s="221" t="n">
        <v>29.55</v>
      </c>
      <c r="E3575" s="221" t="n">
        <f aca="false">TRUNC((C3575*D3575),2)</f>
        <v>0.01</v>
      </c>
    </row>
    <row r="3576" customFormat="false" ht="14.4" hidden="false" customHeight="false" outlineLevel="0" collapsed="false">
      <c r="A3576" s="223" t="s">
        <v>460</v>
      </c>
      <c r="B3576" s="0" t="s">
        <v>459</v>
      </c>
      <c r="C3576" s="0" t="n">
        <v>0.00031132</v>
      </c>
      <c r="D3576" s="221" t="n">
        <v>169.15</v>
      </c>
      <c r="E3576" s="221" t="n">
        <f aca="false">TRUNC((C3576*D3576),2)</f>
        <v>0.05</v>
      </c>
    </row>
    <row r="3577" customFormat="false" ht="14.4" hidden="false" customHeight="false" outlineLevel="0" collapsed="false">
      <c r="A3577" s="223" t="s">
        <v>461</v>
      </c>
      <c r="B3577" s="0" t="s">
        <v>459</v>
      </c>
      <c r="C3577" s="0" t="n">
        <v>0.02798329</v>
      </c>
      <c r="D3577" s="221" t="n">
        <v>1.11</v>
      </c>
      <c r="E3577" s="221" t="n">
        <f aca="false">TRUNC((C3577*D3577),2)</f>
        <v>0.03</v>
      </c>
    </row>
    <row r="3578" customFormat="false" ht="28.8" hidden="false" customHeight="false" outlineLevel="0" collapsed="false">
      <c r="A3578" s="223" t="s">
        <v>462</v>
      </c>
      <c r="B3578" s="0" t="s">
        <v>459</v>
      </c>
      <c r="C3578" s="0" t="n">
        <v>0.00026983</v>
      </c>
      <c r="D3578" s="221" t="n">
        <v>133.08</v>
      </c>
      <c r="E3578" s="221" t="n">
        <f aca="false">TRUNC((C3578*D3578),2)</f>
        <v>0.03</v>
      </c>
    </row>
    <row r="3579" customFormat="false" ht="28.8" hidden="false" customHeight="false" outlineLevel="0" collapsed="false">
      <c r="A3579" s="223" t="s">
        <v>463</v>
      </c>
      <c r="B3579" s="0" t="s">
        <v>459</v>
      </c>
      <c r="C3579" s="0" t="n">
        <v>0.00018072</v>
      </c>
      <c r="D3579" s="221" t="n">
        <v>116.91</v>
      </c>
      <c r="E3579" s="221" t="n">
        <f aca="false">TRUNC((C3579*D3579),2)</f>
        <v>0.02</v>
      </c>
    </row>
    <row r="3580" customFormat="false" ht="28.8" hidden="false" customHeight="false" outlineLevel="0" collapsed="false">
      <c r="A3580" s="223" t="s">
        <v>516</v>
      </c>
      <c r="B3580" s="0" t="s">
        <v>459</v>
      </c>
      <c r="C3580" s="0" t="n">
        <v>1.107E-005</v>
      </c>
      <c r="D3580" s="221" t="n">
        <v>597.97</v>
      </c>
      <c r="E3580" s="221" t="n">
        <f aca="false">TRUNC((C3580*D3580),2)</f>
        <v>0</v>
      </c>
    </row>
    <row r="3581" customFormat="false" ht="14.4" hidden="false" customHeight="false" outlineLevel="0" collapsed="false">
      <c r="A3581" s="223" t="s">
        <v>517</v>
      </c>
      <c r="B3581" s="0" t="s">
        <v>459</v>
      </c>
      <c r="C3581" s="0" t="n">
        <v>6.797E-005</v>
      </c>
      <c r="D3581" s="221" t="n">
        <v>135.18</v>
      </c>
      <c r="E3581" s="221" t="n">
        <f aca="false">TRUNC((C3581*D3581),2)</f>
        <v>0</v>
      </c>
    </row>
    <row r="3582" customFormat="false" ht="14.4" hidden="false" customHeight="false" outlineLevel="0" collapsed="false">
      <c r="A3582" s="223" t="s">
        <v>518</v>
      </c>
      <c r="B3582" s="0" t="s">
        <v>459</v>
      </c>
      <c r="C3582" s="0" t="n">
        <v>5.164E-005</v>
      </c>
      <c r="D3582" s="221" t="n">
        <v>203.68</v>
      </c>
      <c r="E3582" s="221" t="n">
        <f aca="false">TRUNC((C3582*D3582),2)</f>
        <v>0.01</v>
      </c>
    </row>
    <row r="3583" customFormat="false" ht="14.4" hidden="false" customHeight="false" outlineLevel="0" collapsed="false">
      <c r="A3583" s="223" t="s">
        <v>519</v>
      </c>
      <c r="B3583" s="0" t="s">
        <v>459</v>
      </c>
      <c r="C3583" s="0" t="n">
        <v>1.107E-005</v>
      </c>
      <c r="D3583" s="221" t="n">
        <v>576.84</v>
      </c>
      <c r="E3583" s="221" t="n">
        <f aca="false">TRUNC((C3583*D3583),2)</f>
        <v>0</v>
      </c>
    </row>
    <row r="3584" customFormat="false" ht="14.4" hidden="false" customHeight="false" outlineLevel="0" collapsed="false">
      <c r="A3584" s="223" t="s">
        <v>520</v>
      </c>
      <c r="B3584" s="0" t="s">
        <v>459</v>
      </c>
      <c r="C3584" s="0" t="n">
        <v>1.36E-005</v>
      </c>
      <c r="D3584" s="221" t="n">
        <v>281.79</v>
      </c>
      <c r="E3584" s="221" t="n">
        <f aca="false">TRUNC((C3584*D3584),2)</f>
        <v>0</v>
      </c>
    </row>
    <row r="3585" customFormat="false" ht="14.4" hidden="false" customHeight="false" outlineLevel="0" collapsed="false">
      <c r="A3585" s="223" t="s">
        <v>521</v>
      </c>
      <c r="B3585" s="0" t="s">
        <v>459</v>
      </c>
      <c r="C3585" s="0" t="n">
        <v>0.00068523</v>
      </c>
      <c r="D3585" s="221" t="n">
        <v>7.88</v>
      </c>
      <c r="E3585" s="221" t="n">
        <f aca="false">TRUNC((C3585*D3585),2)</f>
        <v>0</v>
      </c>
    </row>
    <row r="3586" customFormat="false" ht="14.4" hidden="false" customHeight="false" outlineLevel="0" collapsed="false">
      <c r="A3586" s="223" t="s">
        <v>522</v>
      </c>
      <c r="B3586" s="0" t="s">
        <v>459</v>
      </c>
      <c r="C3586" s="0" t="n">
        <v>0.00037939</v>
      </c>
      <c r="D3586" s="221" t="n">
        <v>10.71</v>
      </c>
      <c r="E3586" s="221" t="n">
        <f aca="false">TRUNC((C3586*D3586),2)</f>
        <v>0</v>
      </c>
    </row>
    <row r="3587" customFormat="false" ht="14.4" hidden="false" customHeight="false" outlineLevel="0" collapsed="false">
      <c r="A3587" s="223" t="s">
        <v>523</v>
      </c>
      <c r="B3587" s="0" t="s">
        <v>459</v>
      </c>
      <c r="C3587" s="0" t="n">
        <v>0.00037939</v>
      </c>
      <c r="D3587" s="221" t="n">
        <v>23.75</v>
      </c>
      <c r="E3587" s="221" t="n">
        <f aca="false">TRUNC((C3587*D3587),2)</f>
        <v>0</v>
      </c>
    </row>
    <row r="3588" customFormat="false" ht="14.4" hidden="false" customHeight="false" outlineLevel="0" collapsed="false">
      <c r="A3588" s="223" t="s">
        <v>453</v>
      </c>
      <c r="B3588" s="0" t="s">
        <v>398</v>
      </c>
      <c r="C3588" s="0" t="s">
        <v>398</v>
      </c>
      <c r="D3588" s="221" t="s">
        <v>398</v>
      </c>
      <c r="E3588" s="221" t="n">
        <f aca="false">SUM(E3564:E3587)</f>
        <v>4.58</v>
      </c>
    </row>
    <row r="3589" customFormat="false" ht="14.4" hidden="false" customHeight="false" outlineLevel="0" collapsed="false">
      <c r="A3589" s="0"/>
      <c r="C3589" s="0"/>
      <c r="D3589" s="0"/>
      <c r="E3589" s="0"/>
    </row>
    <row r="3590" customFormat="false" ht="14.4" hidden="false" customHeight="false" outlineLevel="0" collapsed="false">
      <c r="A3590" s="223" t="s">
        <v>466</v>
      </c>
      <c r="B3590" s="0" t="s">
        <v>398</v>
      </c>
      <c r="C3590" s="0" t="s">
        <v>398</v>
      </c>
      <c r="D3590" s="221" t="s">
        <v>398</v>
      </c>
      <c r="E3590" s="221" t="n">
        <f aca="false">E3556+E3561+E3588</f>
        <v>7.69</v>
      </c>
    </row>
    <row r="3591" customFormat="false" ht="14.4" hidden="false" customHeight="false" outlineLevel="0" collapsed="false">
      <c r="A3591" s="0"/>
      <c r="C3591" s="0"/>
      <c r="D3591" s="0"/>
      <c r="E3591" s="0"/>
    </row>
    <row r="3592" customFormat="false" ht="14.4" hidden="false" customHeight="false" outlineLevel="0" collapsed="false">
      <c r="A3592" s="0"/>
      <c r="C3592" s="0"/>
      <c r="D3592" s="0"/>
      <c r="E3592" s="0"/>
    </row>
    <row r="3593" customFormat="false" ht="14.4" hidden="false" customHeight="false" outlineLevel="0" collapsed="false">
      <c r="A3593" s="0"/>
      <c r="C3593" s="0"/>
      <c r="D3593" s="0"/>
      <c r="E3593" s="0"/>
    </row>
    <row r="3594" customFormat="false" ht="14.4" hidden="false" customHeight="false" outlineLevel="0" collapsed="false">
      <c r="A3594" s="223" t="s">
        <v>924</v>
      </c>
      <c r="B3594" s="224" t="s">
        <v>925</v>
      </c>
      <c r="C3594" s="0" t="s">
        <v>926</v>
      </c>
      <c r="D3594" s="0"/>
      <c r="E3594" s="0"/>
    </row>
    <row r="3595" customFormat="false" ht="14.4" hidden="false" customHeight="false" outlineLevel="0" collapsed="false">
      <c r="A3595" s="223" t="s">
        <v>927</v>
      </c>
      <c r="C3595" s="0"/>
      <c r="D3595" s="0"/>
      <c r="E3595" s="0"/>
    </row>
    <row r="3596" customFormat="false" ht="14.4" hidden="false" customHeight="false" outlineLevel="0" collapsed="false">
      <c r="A3596" s="223" t="s">
        <v>488</v>
      </c>
      <c r="C3596" s="0"/>
      <c r="D3596" s="0"/>
      <c r="E3596" s="0"/>
    </row>
    <row r="3597" customFormat="false" ht="14.4" hidden="false" customHeight="false" outlineLevel="0" collapsed="false">
      <c r="A3597" s="0"/>
      <c r="C3597" s="0"/>
      <c r="D3597" s="0"/>
      <c r="E3597" s="0"/>
    </row>
    <row r="3598" customFormat="false" ht="14.4" hidden="false" customHeight="false" outlineLevel="0" collapsed="false">
      <c r="A3598" s="223" t="s">
        <v>489</v>
      </c>
      <c r="B3598" s="0" t="s">
        <v>447</v>
      </c>
      <c r="C3598" s="0" t="s">
        <v>448</v>
      </c>
      <c r="D3598" s="221" t="s">
        <v>449</v>
      </c>
      <c r="E3598" s="221" t="s">
        <v>450</v>
      </c>
    </row>
    <row r="3599" customFormat="false" ht="28.8" hidden="false" customHeight="false" outlineLevel="0" collapsed="false">
      <c r="A3599" s="223" t="s">
        <v>491</v>
      </c>
      <c r="B3599" s="0" t="s">
        <v>459</v>
      </c>
      <c r="C3599" s="0" t="n">
        <v>2.152E-005</v>
      </c>
      <c r="D3599" s="221" t="n">
        <v>580</v>
      </c>
      <c r="E3599" s="221" t="n">
        <f aca="false">TRUNC((C3599*D3599),2)</f>
        <v>0.01</v>
      </c>
    </row>
    <row r="3600" customFormat="false" ht="14.4" hidden="false" customHeight="false" outlineLevel="0" collapsed="false">
      <c r="A3600" s="223" t="s">
        <v>453</v>
      </c>
      <c r="B3600" s="0" t="s">
        <v>398</v>
      </c>
      <c r="C3600" s="0" t="s">
        <v>398</v>
      </c>
      <c r="D3600" s="221" t="s">
        <v>398</v>
      </c>
      <c r="E3600" s="221" t="n">
        <f aca="false">SUM(E3599:E3599)</f>
        <v>0.01</v>
      </c>
    </row>
    <row r="3601" customFormat="false" ht="14.4" hidden="false" customHeight="false" outlineLevel="0" collapsed="false">
      <c r="A3601" s="0"/>
      <c r="C3601" s="0"/>
      <c r="D3601" s="0"/>
      <c r="E3601" s="0"/>
    </row>
    <row r="3602" customFormat="false" ht="14.4" hidden="false" customHeight="false" outlineLevel="0" collapsed="false">
      <c r="A3602" s="223" t="s">
        <v>446</v>
      </c>
      <c r="B3602" s="0" t="s">
        <v>447</v>
      </c>
      <c r="C3602" s="0" t="s">
        <v>448</v>
      </c>
      <c r="D3602" s="221" t="s">
        <v>449</v>
      </c>
      <c r="E3602" s="221" t="s">
        <v>450</v>
      </c>
    </row>
    <row r="3603" customFormat="false" ht="14.4" hidden="false" customHeight="false" outlineLevel="0" collapsed="false">
      <c r="A3603" s="223" t="s">
        <v>531</v>
      </c>
      <c r="B3603" s="0" t="s">
        <v>493</v>
      </c>
      <c r="C3603" s="0" t="n">
        <v>0.1617189</v>
      </c>
      <c r="D3603" s="221" t="n">
        <v>13.3</v>
      </c>
      <c r="E3603" s="221" t="n">
        <f aca="false">TRUNC((C3603*D3603),2)</f>
        <v>2.15</v>
      </c>
    </row>
    <row r="3604" customFormat="false" ht="14.4" hidden="false" customHeight="false" outlineLevel="0" collapsed="false">
      <c r="A3604" s="223" t="s">
        <v>494</v>
      </c>
      <c r="B3604" s="0" t="s">
        <v>493</v>
      </c>
      <c r="C3604" s="0" t="n">
        <v>0.1617189</v>
      </c>
      <c r="D3604" s="221" t="n">
        <v>8.14</v>
      </c>
      <c r="E3604" s="221" t="n">
        <f aca="false">TRUNC((C3604*D3604),2)</f>
        <v>1.31</v>
      </c>
    </row>
    <row r="3605" customFormat="false" ht="14.4" hidden="false" customHeight="false" outlineLevel="0" collapsed="false">
      <c r="A3605" s="223" t="s">
        <v>453</v>
      </c>
      <c r="B3605" s="0" t="s">
        <v>398</v>
      </c>
      <c r="C3605" s="0" t="s">
        <v>398</v>
      </c>
      <c r="D3605" s="221" t="s">
        <v>398</v>
      </c>
      <c r="E3605" s="221" t="n">
        <f aca="false">SUM(E3603:E3604)</f>
        <v>3.46</v>
      </c>
    </row>
    <row r="3606" customFormat="false" ht="14.4" hidden="false" customHeight="false" outlineLevel="0" collapsed="false">
      <c r="A3606" s="0"/>
      <c r="C3606" s="0"/>
      <c r="D3606" s="0"/>
      <c r="E3606" s="0"/>
    </row>
    <row r="3607" customFormat="false" ht="14.4" hidden="false" customHeight="false" outlineLevel="0" collapsed="false">
      <c r="A3607" s="223" t="s">
        <v>454</v>
      </c>
      <c r="B3607" s="0" t="s">
        <v>447</v>
      </c>
      <c r="C3607" s="0" t="s">
        <v>448</v>
      </c>
      <c r="D3607" s="221" t="s">
        <v>449</v>
      </c>
      <c r="E3607" s="221" t="s">
        <v>450</v>
      </c>
    </row>
    <row r="3608" customFormat="false" ht="14.4" hidden="false" customHeight="false" outlineLevel="0" collapsed="false">
      <c r="A3608" s="223" t="s">
        <v>498</v>
      </c>
      <c r="B3608" s="0" t="s">
        <v>459</v>
      </c>
      <c r="C3608" s="0" t="n">
        <v>0.00254946</v>
      </c>
      <c r="D3608" s="221" t="n">
        <v>9.79</v>
      </c>
      <c r="E3608" s="221" t="n">
        <f aca="false">TRUNC((C3608*D3608),2)</f>
        <v>0.02</v>
      </c>
    </row>
    <row r="3609" customFormat="false" ht="14.4" hidden="false" customHeight="false" outlineLevel="0" collapsed="false">
      <c r="A3609" s="223" t="s">
        <v>455</v>
      </c>
      <c r="B3609" s="0" t="s">
        <v>456</v>
      </c>
      <c r="C3609" s="0" t="n">
        <v>0.00050912</v>
      </c>
      <c r="D3609" s="221" t="n">
        <v>47.76</v>
      </c>
      <c r="E3609" s="221" t="n">
        <f aca="false">TRUNC((C3609*D3609),2)</f>
        <v>0.02</v>
      </c>
    </row>
    <row r="3610" customFormat="false" ht="14.4" hidden="false" customHeight="false" outlineLevel="0" collapsed="false">
      <c r="A3610" s="223" t="s">
        <v>499</v>
      </c>
      <c r="B3610" s="0" t="s">
        <v>459</v>
      </c>
      <c r="C3610" s="0" t="n">
        <v>0.00021134</v>
      </c>
      <c r="D3610" s="221" t="n">
        <v>109.4</v>
      </c>
      <c r="E3610" s="221" t="n">
        <f aca="false">TRUNC((C3610*D3610),2)</f>
        <v>0.02</v>
      </c>
    </row>
    <row r="3611" customFormat="false" ht="14.4" hidden="false" customHeight="false" outlineLevel="0" collapsed="false">
      <c r="A3611" s="223" t="s">
        <v>502</v>
      </c>
      <c r="B3611" s="0" t="s">
        <v>459</v>
      </c>
      <c r="C3611" s="0" t="n">
        <v>0.00288398</v>
      </c>
      <c r="D3611" s="221" t="n">
        <v>6.04</v>
      </c>
      <c r="E3611" s="221" t="n">
        <f aca="false">TRUNC((C3611*D3611),2)</f>
        <v>0.01</v>
      </c>
    </row>
    <row r="3612" customFormat="false" ht="14.4" hidden="false" customHeight="false" outlineLevel="0" collapsed="false">
      <c r="A3612" s="223" t="s">
        <v>898</v>
      </c>
      <c r="B3612" s="0" t="s">
        <v>459</v>
      </c>
      <c r="C3612" s="0" t="n">
        <v>0.0414</v>
      </c>
      <c r="D3612" s="221" t="n">
        <v>0.52</v>
      </c>
      <c r="E3612" s="221" t="n">
        <f aca="false">TRUNC((C3612*D3612),2)</f>
        <v>0.02</v>
      </c>
    </row>
    <row r="3613" customFormat="false" ht="14.4" hidden="false" customHeight="false" outlineLevel="0" collapsed="false">
      <c r="A3613" s="223" t="s">
        <v>457</v>
      </c>
      <c r="B3613" s="0" t="s">
        <v>456</v>
      </c>
      <c r="C3613" s="0" t="n">
        <v>0.0043676</v>
      </c>
      <c r="D3613" s="221" t="n">
        <v>8.95</v>
      </c>
      <c r="E3613" s="221" t="n">
        <f aca="false">TRUNC((C3613*D3613),2)</f>
        <v>0.03</v>
      </c>
    </row>
    <row r="3614" customFormat="false" ht="14.4" hidden="false" customHeight="false" outlineLevel="0" collapsed="false">
      <c r="A3614" s="223" t="s">
        <v>510</v>
      </c>
      <c r="B3614" s="0" t="s">
        <v>511</v>
      </c>
      <c r="C3614" s="0" t="n">
        <v>0.00048066</v>
      </c>
      <c r="D3614" s="221" t="n">
        <v>14.25</v>
      </c>
      <c r="E3614" s="221" t="n">
        <f aca="false">TRUNC((C3614*D3614),2)</f>
        <v>0</v>
      </c>
    </row>
    <row r="3615" customFormat="false" ht="14.4" hidden="false" customHeight="false" outlineLevel="0" collapsed="false">
      <c r="A3615" s="223" t="s">
        <v>512</v>
      </c>
      <c r="B3615" s="0" t="s">
        <v>493</v>
      </c>
      <c r="C3615" s="0" t="n">
        <v>0.37147594</v>
      </c>
      <c r="D3615" s="221" t="n">
        <v>1.87</v>
      </c>
      <c r="E3615" s="221" t="n">
        <f aca="false">TRUNC((C3615*D3615),2)</f>
        <v>0.69</v>
      </c>
    </row>
    <row r="3616" customFormat="false" ht="14.4" hidden="false" customHeight="false" outlineLevel="0" collapsed="false">
      <c r="A3616" s="223" t="s">
        <v>513</v>
      </c>
      <c r="B3616" s="0" t="s">
        <v>493</v>
      </c>
      <c r="C3616" s="0" t="n">
        <v>0.318</v>
      </c>
      <c r="D3616" s="221" t="n">
        <v>0.71</v>
      </c>
      <c r="E3616" s="221" t="n">
        <f aca="false">TRUNC((C3616*D3616),2)</f>
        <v>0.22</v>
      </c>
    </row>
    <row r="3617" customFormat="false" ht="14.4" hidden="false" customHeight="false" outlineLevel="0" collapsed="false">
      <c r="A3617" s="223" t="s">
        <v>514</v>
      </c>
      <c r="B3617" s="0" t="s">
        <v>493</v>
      </c>
      <c r="C3617" s="0" t="n">
        <v>0.318</v>
      </c>
      <c r="D3617" s="221" t="n">
        <v>0.34</v>
      </c>
      <c r="E3617" s="221" t="n">
        <f aca="false">TRUNC((C3617*D3617),2)</f>
        <v>0.1</v>
      </c>
    </row>
    <row r="3618" customFormat="false" ht="14.4" hidden="false" customHeight="false" outlineLevel="0" collapsed="false">
      <c r="A3618" s="223" t="s">
        <v>515</v>
      </c>
      <c r="B3618" s="0" t="s">
        <v>493</v>
      </c>
      <c r="C3618" s="0" t="n">
        <v>0.318</v>
      </c>
      <c r="D3618" s="221" t="n">
        <v>0.05</v>
      </c>
      <c r="E3618" s="221" t="n">
        <f aca="false">TRUNC((C3618*D3618),2)</f>
        <v>0.01</v>
      </c>
    </row>
    <row r="3619" customFormat="false" ht="14.4" hidden="false" customHeight="false" outlineLevel="0" collapsed="false">
      <c r="A3619" s="223" t="s">
        <v>458</v>
      </c>
      <c r="B3619" s="0" t="s">
        <v>459</v>
      </c>
      <c r="C3619" s="0" t="n">
        <v>0.00084152</v>
      </c>
      <c r="D3619" s="221" t="n">
        <v>29.55</v>
      </c>
      <c r="E3619" s="221" t="n">
        <f aca="false">TRUNC((C3619*D3619),2)</f>
        <v>0.02</v>
      </c>
    </row>
    <row r="3620" customFormat="false" ht="14.4" hidden="false" customHeight="false" outlineLevel="0" collapsed="false">
      <c r="A3620" s="223" t="s">
        <v>460</v>
      </c>
      <c r="B3620" s="0" t="s">
        <v>459</v>
      </c>
      <c r="C3620" s="0" t="n">
        <v>0.00039442</v>
      </c>
      <c r="D3620" s="221" t="n">
        <v>169.15</v>
      </c>
      <c r="E3620" s="221" t="n">
        <f aca="false">TRUNC((C3620*D3620),2)</f>
        <v>0.06</v>
      </c>
    </row>
    <row r="3621" customFormat="false" ht="14.4" hidden="false" customHeight="false" outlineLevel="0" collapsed="false">
      <c r="A3621" s="223" t="s">
        <v>461</v>
      </c>
      <c r="B3621" s="0" t="s">
        <v>459</v>
      </c>
      <c r="C3621" s="0" t="n">
        <v>0.03545292</v>
      </c>
      <c r="D3621" s="221" t="n">
        <v>1.11</v>
      </c>
      <c r="E3621" s="221" t="n">
        <f aca="false">TRUNC((C3621*D3621),2)</f>
        <v>0.03</v>
      </c>
    </row>
    <row r="3622" customFormat="false" ht="28.8" hidden="false" customHeight="false" outlineLevel="0" collapsed="false">
      <c r="A3622" s="223" t="s">
        <v>462</v>
      </c>
      <c r="B3622" s="0" t="s">
        <v>459</v>
      </c>
      <c r="C3622" s="0" t="n">
        <v>0.00034186</v>
      </c>
      <c r="D3622" s="221" t="n">
        <v>133.08</v>
      </c>
      <c r="E3622" s="221" t="n">
        <f aca="false">TRUNC((C3622*D3622),2)</f>
        <v>0.04</v>
      </c>
    </row>
    <row r="3623" customFormat="false" ht="28.8" hidden="false" customHeight="false" outlineLevel="0" collapsed="false">
      <c r="A3623" s="223" t="s">
        <v>463</v>
      </c>
      <c r="B3623" s="0" t="s">
        <v>459</v>
      </c>
      <c r="C3623" s="0" t="n">
        <v>0.00022896</v>
      </c>
      <c r="D3623" s="221" t="n">
        <v>116.91</v>
      </c>
      <c r="E3623" s="221" t="n">
        <f aca="false">TRUNC((C3623*D3623),2)</f>
        <v>0.02</v>
      </c>
    </row>
    <row r="3624" customFormat="false" ht="28.8" hidden="false" customHeight="false" outlineLevel="0" collapsed="false">
      <c r="A3624" s="223" t="s">
        <v>516</v>
      </c>
      <c r="B3624" s="0" t="s">
        <v>459</v>
      </c>
      <c r="C3624" s="0" t="n">
        <v>1.402E-005</v>
      </c>
      <c r="D3624" s="221" t="n">
        <v>597.97</v>
      </c>
      <c r="E3624" s="221" t="n">
        <f aca="false">TRUNC((C3624*D3624),2)</f>
        <v>0</v>
      </c>
    </row>
    <row r="3625" customFormat="false" ht="14.4" hidden="false" customHeight="false" outlineLevel="0" collapsed="false">
      <c r="A3625" s="223" t="s">
        <v>517</v>
      </c>
      <c r="B3625" s="0" t="s">
        <v>459</v>
      </c>
      <c r="C3625" s="0" t="n">
        <v>8.612E-005</v>
      </c>
      <c r="D3625" s="221" t="n">
        <v>135.18</v>
      </c>
      <c r="E3625" s="221" t="n">
        <f aca="false">TRUNC((C3625*D3625),2)</f>
        <v>0.01</v>
      </c>
    </row>
    <row r="3626" customFormat="false" ht="14.4" hidden="false" customHeight="false" outlineLevel="0" collapsed="false">
      <c r="A3626" s="223" t="s">
        <v>518</v>
      </c>
      <c r="B3626" s="0" t="s">
        <v>459</v>
      </c>
      <c r="C3626" s="0" t="n">
        <v>6.542E-005</v>
      </c>
      <c r="D3626" s="221" t="n">
        <v>203.68</v>
      </c>
      <c r="E3626" s="221" t="n">
        <f aca="false">TRUNC((C3626*D3626),2)</f>
        <v>0.01</v>
      </c>
    </row>
    <row r="3627" customFormat="false" ht="14.4" hidden="false" customHeight="false" outlineLevel="0" collapsed="false">
      <c r="A3627" s="223" t="s">
        <v>519</v>
      </c>
      <c r="B3627" s="0" t="s">
        <v>459</v>
      </c>
      <c r="C3627" s="0" t="n">
        <v>1.402E-005</v>
      </c>
      <c r="D3627" s="221" t="n">
        <v>576.84</v>
      </c>
      <c r="E3627" s="221" t="n">
        <f aca="false">TRUNC((C3627*D3627),2)</f>
        <v>0</v>
      </c>
    </row>
    <row r="3628" customFormat="false" ht="14.4" hidden="false" customHeight="false" outlineLevel="0" collapsed="false">
      <c r="A3628" s="223" t="s">
        <v>520</v>
      </c>
      <c r="B3628" s="0" t="s">
        <v>459</v>
      </c>
      <c r="C3628" s="0" t="n">
        <v>1.724E-005</v>
      </c>
      <c r="D3628" s="221" t="n">
        <v>281.79</v>
      </c>
      <c r="E3628" s="221" t="n">
        <f aca="false">TRUNC((C3628*D3628),2)</f>
        <v>0</v>
      </c>
    </row>
    <row r="3629" customFormat="false" ht="14.4" hidden="false" customHeight="false" outlineLevel="0" collapsed="false">
      <c r="A3629" s="223" t="s">
        <v>521</v>
      </c>
      <c r="B3629" s="0" t="s">
        <v>459</v>
      </c>
      <c r="C3629" s="0" t="n">
        <v>0.00086814</v>
      </c>
      <c r="D3629" s="221" t="n">
        <v>7.88</v>
      </c>
      <c r="E3629" s="221" t="n">
        <f aca="false">TRUNC((C3629*D3629),2)</f>
        <v>0</v>
      </c>
    </row>
    <row r="3630" customFormat="false" ht="14.4" hidden="false" customHeight="false" outlineLevel="0" collapsed="false">
      <c r="A3630" s="223" t="s">
        <v>522</v>
      </c>
      <c r="B3630" s="0" t="s">
        <v>459</v>
      </c>
      <c r="C3630" s="0" t="n">
        <v>0.00048066</v>
      </c>
      <c r="D3630" s="221" t="n">
        <v>10.71</v>
      </c>
      <c r="E3630" s="221" t="n">
        <f aca="false">TRUNC((C3630*D3630),2)</f>
        <v>0</v>
      </c>
    </row>
    <row r="3631" customFormat="false" ht="14.4" hidden="false" customHeight="false" outlineLevel="0" collapsed="false">
      <c r="A3631" s="223" t="s">
        <v>523</v>
      </c>
      <c r="B3631" s="0" t="s">
        <v>459</v>
      </c>
      <c r="C3631" s="0" t="n">
        <v>0.00048066</v>
      </c>
      <c r="D3631" s="221" t="n">
        <v>23.75</v>
      </c>
      <c r="E3631" s="221" t="n">
        <f aca="false">TRUNC((C3631*D3631),2)</f>
        <v>0.01</v>
      </c>
    </row>
    <row r="3632" customFormat="false" ht="14.4" hidden="false" customHeight="false" outlineLevel="0" collapsed="false">
      <c r="A3632" s="223" t="s">
        <v>453</v>
      </c>
      <c r="B3632" s="0" t="s">
        <v>398</v>
      </c>
      <c r="C3632" s="0" t="s">
        <v>398</v>
      </c>
      <c r="D3632" s="221" t="s">
        <v>398</v>
      </c>
      <c r="E3632" s="221" t="n">
        <f aca="false">SUM(E3608:E3631)</f>
        <v>1.34</v>
      </c>
    </row>
    <row r="3633" customFormat="false" ht="14.4" hidden="false" customHeight="false" outlineLevel="0" collapsed="false">
      <c r="A3633" s="0"/>
      <c r="C3633" s="0"/>
      <c r="D3633" s="0"/>
      <c r="E3633" s="0"/>
    </row>
    <row r="3634" customFormat="false" ht="14.4" hidden="false" customHeight="false" outlineLevel="0" collapsed="false">
      <c r="A3634" s="223" t="s">
        <v>466</v>
      </c>
      <c r="B3634" s="0" t="s">
        <v>398</v>
      </c>
      <c r="C3634" s="0" t="s">
        <v>398</v>
      </c>
      <c r="D3634" s="221" t="s">
        <v>398</v>
      </c>
      <c r="E3634" s="221" t="n">
        <f aca="false">E3600+E3605+E3632</f>
        <v>4.81</v>
      </c>
    </row>
    <row r="3635" customFormat="false" ht="14.4" hidden="false" customHeight="false" outlineLevel="0" collapsed="false">
      <c r="A3635" s="0"/>
      <c r="C3635" s="0"/>
      <c r="D3635" s="0"/>
      <c r="E3635" s="0"/>
    </row>
    <row r="3636" customFormat="false" ht="14.4" hidden="false" customHeight="false" outlineLevel="0" collapsed="false">
      <c r="A3636" s="0"/>
      <c r="C3636" s="0"/>
      <c r="D3636" s="0"/>
      <c r="E3636" s="0"/>
    </row>
    <row r="3637" customFormat="false" ht="14.4" hidden="false" customHeight="false" outlineLevel="0" collapsed="false">
      <c r="A3637" s="0"/>
      <c r="C3637" s="0"/>
      <c r="D3637" s="0"/>
      <c r="E3637" s="0"/>
    </row>
    <row r="3638" customFormat="false" ht="14.4" hidden="false" customHeight="false" outlineLevel="0" collapsed="false">
      <c r="A3638" s="223" t="s">
        <v>928</v>
      </c>
      <c r="B3638" s="224" t="s">
        <v>929</v>
      </c>
      <c r="C3638" s="0" t="s">
        <v>930</v>
      </c>
      <c r="D3638" s="0"/>
      <c r="E3638" s="0"/>
    </row>
    <row r="3639" customFormat="false" ht="14.4" hidden="false" customHeight="false" outlineLevel="0" collapsed="false">
      <c r="A3639" s="223" t="s">
        <v>931</v>
      </c>
      <c r="C3639" s="0"/>
      <c r="D3639" s="0"/>
      <c r="E3639" s="0"/>
    </row>
    <row r="3640" customFormat="false" ht="14.4" hidden="false" customHeight="false" outlineLevel="0" collapsed="false">
      <c r="A3640" s="223" t="s">
        <v>488</v>
      </c>
      <c r="C3640" s="0"/>
      <c r="D3640" s="0"/>
      <c r="E3640" s="0"/>
    </row>
    <row r="3641" customFormat="false" ht="14.4" hidden="false" customHeight="false" outlineLevel="0" collapsed="false">
      <c r="A3641" s="0"/>
      <c r="C3641" s="0"/>
      <c r="D3641" s="0"/>
      <c r="E3641" s="0"/>
    </row>
    <row r="3642" customFormat="false" ht="14.4" hidden="false" customHeight="false" outlineLevel="0" collapsed="false">
      <c r="A3642" s="223" t="s">
        <v>489</v>
      </c>
      <c r="B3642" s="0" t="s">
        <v>447</v>
      </c>
      <c r="C3642" s="0" t="s">
        <v>448</v>
      </c>
      <c r="D3642" s="221" t="s">
        <v>449</v>
      </c>
      <c r="E3642" s="221" t="s">
        <v>450</v>
      </c>
    </row>
    <row r="3643" customFormat="false" ht="28.8" hidden="false" customHeight="false" outlineLevel="0" collapsed="false">
      <c r="A3643" s="223" t="s">
        <v>491</v>
      </c>
      <c r="B3643" s="0" t="s">
        <v>459</v>
      </c>
      <c r="C3643" s="0" t="n">
        <v>1.815E-005</v>
      </c>
      <c r="D3643" s="221" t="n">
        <v>580</v>
      </c>
      <c r="E3643" s="221" t="n">
        <f aca="false">TRUNC((C3643*D3643),2)</f>
        <v>0.01</v>
      </c>
    </row>
    <row r="3644" customFormat="false" ht="14.4" hidden="false" customHeight="false" outlineLevel="0" collapsed="false">
      <c r="A3644" s="223" t="s">
        <v>453</v>
      </c>
      <c r="B3644" s="0" t="s">
        <v>398</v>
      </c>
      <c r="C3644" s="0" t="s">
        <v>398</v>
      </c>
      <c r="D3644" s="221" t="s">
        <v>398</v>
      </c>
      <c r="E3644" s="221" t="n">
        <f aca="false">SUM(E3643:E3643)</f>
        <v>0.01</v>
      </c>
    </row>
    <row r="3645" customFormat="false" ht="14.4" hidden="false" customHeight="false" outlineLevel="0" collapsed="false">
      <c r="A3645" s="0"/>
      <c r="C3645" s="0"/>
      <c r="D3645" s="0"/>
      <c r="E3645" s="0"/>
    </row>
    <row r="3646" customFormat="false" ht="14.4" hidden="false" customHeight="false" outlineLevel="0" collapsed="false">
      <c r="A3646" s="223" t="s">
        <v>446</v>
      </c>
      <c r="B3646" s="0" t="s">
        <v>447</v>
      </c>
      <c r="C3646" s="0" t="s">
        <v>448</v>
      </c>
      <c r="D3646" s="221" t="s">
        <v>449</v>
      </c>
      <c r="E3646" s="221" t="s">
        <v>450</v>
      </c>
    </row>
    <row r="3647" customFormat="false" ht="14.4" hidden="false" customHeight="false" outlineLevel="0" collapsed="false">
      <c r="A3647" s="223" t="s">
        <v>531</v>
      </c>
      <c r="B3647" s="0" t="s">
        <v>493</v>
      </c>
      <c r="C3647" s="0" t="n">
        <v>0.2227449</v>
      </c>
      <c r="D3647" s="221" t="n">
        <v>13.3</v>
      </c>
      <c r="E3647" s="221" t="n">
        <f aca="false">TRUNC((C3647*D3647),2)</f>
        <v>2.96</v>
      </c>
    </row>
    <row r="3648" customFormat="false" ht="14.4" hidden="false" customHeight="false" outlineLevel="0" collapsed="false">
      <c r="A3648" s="223" t="s">
        <v>494</v>
      </c>
      <c r="B3648" s="0" t="s">
        <v>493</v>
      </c>
      <c r="C3648" s="0" t="n">
        <v>0.0498379</v>
      </c>
      <c r="D3648" s="221" t="n">
        <v>8.14</v>
      </c>
      <c r="E3648" s="221" t="n">
        <f aca="false">TRUNC((C3648*D3648),2)</f>
        <v>0.4</v>
      </c>
    </row>
    <row r="3649" customFormat="false" ht="14.4" hidden="false" customHeight="false" outlineLevel="0" collapsed="false">
      <c r="A3649" s="223" t="s">
        <v>453</v>
      </c>
      <c r="B3649" s="0" t="s">
        <v>398</v>
      </c>
      <c r="C3649" s="0" t="s">
        <v>398</v>
      </c>
      <c r="D3649" s="221" t="s">
        <v>398</v>
      </c>
      <c r="E3649" s="221" t="n">
        <f aca="false">SUM(E3647:E3648)</f>
        <v>3.36</v>
      </c>
    </row>
    <row r="3650" customFormat="false" ht="14.4" hidden="false" customHeight="false" outlineLevel="0" collapsed="false">
      <c r="A3650" s="0"/>
      <c r="C3650" s="0"/>
      <c r="D3650" s="0"/>
      <c r="E3650" s="0"/>
    </row>
    <row r="3651" customFormat="false" ht="14.4" hidden="false" customHeight="false" outlineLevel="0" collapsed="false">
      <c r="A3651" s="223" t="s">
        <v>454</v>
      </c>
      <c r="B3651" s="0" t="s">
        <v>447</v>
      </c>
      <c r="C3651" s="0" t="s">
        <v>448</v>
      </c>
      <c r="D3651" s="221" t="s">
        <v>449</v>
      </c>
      <c r="E3651" s="221" t="s">
        <v>450</v>
      </c>
    </row>
    <row r="3652" customFormat="false" ht="14.4" hidden="false" customHeight="false" outlineLevel="0" collapsed="false">
      <c r="A3652" s="223" t="s">
        <v>498</v>
      </c>
      <c r="B3652" s="0" t="s">
        <v>459</v>
      </c>
      <c r="C3652" s="0" t="n">
        <v>0.00214861</v>
      </c>
      <c r="D3652" s="221" t="n">
        <v>9.79</v>
      </c>
      <c r="E3652" s="221" t="n">
        <f aca="false">TRUNC((C3652*D3652),2)</f>
        <v>0.02</v>
      </c>
    </row>
    <row r="3653" customFormat="false" ht="14.4" hidden="false" customHeight="false" outlineLevel="0" collapsed="false">
      <c r="A3653" s="223" t="s">
        <v>455</v>
      </c>
      <c r="B3653" s="0" t="s">
        <v>456</v>
      </c>
      <c r="C3653" s="0" t="n">
        <v>0.00042907</v>
      </c>
      <c r="D3653" s="221" t="n">
        <v>47.76</v>
      </c>
      <c r="E3653" s="221" t="n">
        <f aca="false">TRUNC((C3653*D3653),2)</f>
        <v>0.02</v>
      </c>
    </row>
    <row r="3654" customFormat="false" ht="14.4" hidden="false" customHeight="false" outlineLevel="0" collapsed="false">
      <c r="A3654" s="223" t="s">
        <v>499</v>
      </c>
      <c r="B3654" s="0" t="s">
        <v>459</v>
      </c>
      <c r="C3654" s="0" t="n">
        <v>0.00017812</v>
      </c>
      <c r="D3654" s="221" t="n">
        <v>109.4</v>
      </c>
      <c r="E3654" s="221" t="n">
        <f aca="false">TRUNC((C3654*D3654),2)</f>
        <v>0.01</v>
      </c>
    </row>
    <row r="3655" customFormat="false" ht="14.4" hidden="false" customHeight="false" outlineLevel="0" collapsed="false">
      <c r="A3655" s="223" t="s">
        <v>502</v>
      </c>
      <c r="B3655" s="0" t="s">
        <v>459</v>
      </c>
      <c r="C3655" s="0" t="n">
        <v>0.00243052</v>
      </c>
      <c r="D3655" s="221" t="n">
        <v>6.04</v>
      </c>
      <c r="E3655" s="221" t="n">
        <f aca="false">TRUNC((C3655*D3655),2)</f>
        <v>0.01</v>
      </c>
    </row>
    <row r="3656" customFormat="false" ht="14.4" hidden="false" customHeight="false" outlineLevel="0" collapsed="false">
      <c r="A3656" s="223" t="s">
        <v>457</v>
      </c>
      <c r="B3656" s="0" t="s">
        <v>456</v>
      </c>
      <c r="C3656" s="0" t="n">
        <v>0.00368088</v>
      </c>
      <c r="D3656" s="221" t="n">
        <v>8.95</v>
      </c>
      <c r="E3656" s="221" t="n">
        <f aca="false">TRUNC((C3656*D3656),2)</f>
        <v>0.03</v>
      </c>
    </row>
    <row r="3657" customFormat="false" ht="14.4" hidden="false" customHeight="false" outlineLevel="0" collapsed="false">
      <c r="A3657" s="223" t="s">
        <v>510</v>
      </c>
      <c r="B3657" s="0" t="s">
        <v>511</v>
      </c>
      <c r="C3657" s="0" t="n">
        <v>0.00040508</v>
      </c>
      <c r="D3657" s="221" t="n">
        <v>14.25</v>
      </c>
      <c r="E3657" s="221" t="n">
        <f aca="false">TRUNC((C3657*D3657),2)</f>
        <v>0</v>
      </c>
    </row>
    <row r="3658" customFormat="false" ht="14.4" hidden="false" customHeight="false" outlineLevel="0" collapsed="false">
      <c r="A3658" s="223" t="s">
        <v>932</v>
      </c>
      <c r="B3658" s="0" t="s">
        <v>501</v>
      </c>
      <c r="C3658" s="0" t="n">
        <v>0.091</v>
      </c>
      <c r="D3658" s="221" t="n">
        <v>0.9</v>
      </c>
      <c r="E3658" s="221" t="n">
        <f aca="false">TRUNC((C3658*D3658),2)</f>
        <v>0.08</v>
      </c>
    </row>
    <row r="3659" customFormat="false" ht="14.4" hidden="false" customHeight="false" outlineLevel="0" collapsed="false">
      <c r="A3659" s="223" t="s">
        <v>512</v>
      </c>
      <c r="B3659" s="0" t="s">
        <v>493</v>
      </c>
      <c r="C3659" s="0" t="n">
        <v>0.30543316</v>
      </c>
      <c r="D3659" s="221" t="n">
        <v>1.87</v>
      </c>
      <c r="E3659" s="221" t="n">
        <f aca="false">TRUNC((C3659*D3659),2)</f>
        <v>0.57</v>
      </c>
    </row>
    <row r="3660" customFormat="false" ht="14.4" hidden="false" customHeight="false" outlineLevel="0" collapsed="false">
      <c r="A3660" s="223" t="s">
        <v>513</v>
      </c>
      <c r="B3660" s="0" t="s">
        <v>493</v>
      </c>
      <c r="C3660" s="0" t="n">
        <v>0.268</v>
      </c>
      <c r="D3660" s="221" t="n">
        <v>0.71</v>
      </c>
      <c r="E3660" s="221" t="n">
        <f aca="false">TRUNC((C3660*D3660),2)</f>
        <v>0.19</v>
      </c>
    </row>
    <row r="3661" customFormat="false" ht="14.4" hidden="false" customHeight="false" outlineLevel="0" collapsed="false">
      <c r="A3661" s="223" t="s">
        <v>514</v>
      </c>
      <c r="B3661" s="0" t="s">
        <v>493</v>
      </c>
      <c r="C3661" s="0" t="n">
        <v>0.268</v>
      </c>
      <c r="D3661" s="221" t="n">
        <v>0.34</v>
      </c>
      <c r="E3661" s="221" t="n">
        <f aca="false">TRUNC((C3661*D3661),2)</f>
        <v>0.09</v>
      </c>
    </row>
    <row r="3662" customFormat="false" ht="14.4" hidden="false" customHeight="false" outlineLevel="0" collapsed="false">
      <c r="A3662" s="223" t="s">
        <v>515</v>
      </c>
      <c r="B3662" s="0" t="s">
        <v>493</v>
      </c>
      <c r="C3662" s="0" t="n">
        <v>0.268</v>
      </c>
      <c r="D3662" s="221" t="n">
        <v>0.05</v>
      </c>
      <c r="E3662" s="221" t="n">
        <f aca="false">TRUNC((C3662*D3662),2)</f>
        <v>0.01</v>
      </c>
    </row>
    <row r="3663" customFormat="false" ht="14.4" hidden="false" customHeight="false" outlineLevel="0" collapsed="false">
      <c r="A3663" s="223" t="s">
        <v>458</v>
      </c>
      <c r="B3663" s="0" t="s">
        <v>459</v>
      </c>
      <c r="C3663" s="0" t="n">
        <v>0.00070921</v>
      </c>
      <c r="D3663" s="221" t="n">
        <v>29.55</v>
      </c>
      <c r="E3663" s="221" t="n">
        <f aca="false">TRUNC((C3663*D3663),2)</f>
        <v>0.02</v>
      </c>
    </row>
    <row r="3664" customFormat="false" ht="14.4" hidden="false" customHeight="false" outlineLevel="0" collapsed="false">
      <c r="A3664" s="223" t="s">
        <v>460</v>
      </c>
      <c r="B3664" s="0" t="s">
        <v>459</v>
      </c>
      <c r="C3664" s="0" t="n">
        <v>0.0003324</v>
      </c>
      <c r="D3664" s="221" t="n">
        <v>169.15</v>
      </c>
      <c r="E3664" s="221" t="n">
        <f aca="false">TRUNC((C3664*D3664),2)</f>
        <v>0.05</v>
      </c>
    </row>
    <row r="3665" customFormat="false" ht="14.4" hidden="false" customHeight="false" outlineLevel="0" collapsed="false">
      <c r="A3665" s="223" t="s">
        <v>461</v>
      </c>
      <c r="B3665" s="0" t="s">
        <v>459</v>
      </c>
      <c r="C3665" s="0" t="n">
        <v>0.02987857</v>
      </c>
      <c r="D3665" s="221" t="n">
        <v>1.11</v>
      </c>
      <c r="E3665" s="221" t="n">
        <f aca="false">TRUNC((C3665*D3665),2)</f>
        <v>0.03</v>
      </c>
    </row>
    <row r="3666" customFormat="false" ht="28.8" hidden="false" customHeight="false" outlineLevel="0" collapsed="false">
      <c r="A3666" s="223" t="s">
        <v>462</v>
      </c>
      <c r="B3666" s="0" t="s">
        <v>459</v>
      </c>
      <c r="C3666" s="0" t="n">
        <v>0.00028811</v>
      </c>
      <c r="D3666" s="221" t="n">
        <v>133.08</v>
      </c>
      <c r="E3666" s="221" t="n">
        <f aca="false">TRUNC((C3666*D3666),2)</f>
        <v>0.03</v>
      </c>
    </row>
    <row r="3667" customFormat="false" ht="28.8" hidden="false" customHeight="false" outlineLevel="0" collapsed="false">
      <c r="A3667" s="223" t="s">
        <v>463</v>
      </c>
      <c r="B3667" s="0" t="s">
        <v>459</v>
      </c>
      <c r="C3667" s="0" t="n">
        <v>0.00019296</v>
      </c>
      <c r="D3667" s="221" t="n">
        <v>116.91</v>
      </c>
      <c r="E3667" s="221" t="n">
        <f aca="false">TRUNC((C3667*D3667),2)</f>
        <v>0.02</v>
      </c>
    </row>
    <row r="3668" customFormat="false" ht="28.8" hidden="false" customHeight="false" outlineLevel="0" collapsed="false">
      <c r="A3668" s="223" t="s">
        <v>516</v>
      </c>
      <c r="B3668" s="0" t="s">
        <v>459</v>
      </c>
      <c r="C3668" s="0" t="n">
        <v>1.182E-005</v>
      </c>
      <c r="D3668" s="221" t="n">
        <v>597.97</v>
      </c>
      <c r="E3668" s="221" t="n">
        <f aca="false">TRUNC((C3668*D3668),2)</f>
        <v>0</v>
      </c>
    </row>
    <row r="3669" customFormat="false" ht="14.4" hidden="false" customHeight="false" outlineLevel="0" collapsed="false">
      <c r="A3669" s="223" t="s">
        <v>517</v>
      </c>
      <c r="B3669" s="0" t="s">
        <v>459</v>
      </c>
      <c r="C3669" s="0" t="n">
        <v>7.258E-005</v>
      </c>
      <c r="D3669" s="221" t="n">
        <v>135.18</v>
      </c>
      <c r="E3669" s="221" t="n">
        <f aca="false">TRUNC((C3669*D3669),2)</f>
        <v>0</v>
      </c>
    </row>
    <row r="3670" customFormat="false" ht="14.4" hidden="false" customHeight="false" outlineLevel="0" collapsed="false">
      <c r="A3670" s="223" t="s">
        <v>518</v>
      </c>
      <c r="B3670" s="0" t="s">
        <v>459</v>
      </c>
      <c r="C3670" s="0" t="n">
        <v>5.513E-005</v>
      </c>
      <c r="D3670" s="221" t="n">
        <v>203.68</v>
      </c>
      <c r="E3670" s="221" t="n">
        <f aca="false">TRUNC((C3670*D3670),2)</f>
        <v>0.01</v>
      </c>
    </row>
    <row r="3671" customFormat="false" ht="14.4" hidden="false" customHeight="false" outlineLevel="0" collapsed="false">
      <c r="A3671" s="223" t="s">
        <v>519</v>
      </c>
      <c r="B3671" s="0" t="s">
        <v>459</v>
      </c>
      <c r="C3671" s="0" t="n">
        <v>1.182E-005</v>
      </c>
      <c r="D3671" s="221" t="n">
        <v>576.84</v>
      </c>
      <c r="E3671" s="221" t="n">
        <f aca="false">TRUNC((C3671*D3671),2)</f>
        <v>0</v>
      </c>
    </row>
    <row r="3672" customFormat="false" ht="14.4" hidden="false" customHeight="false" outlineLevel="0" collapsed="false">
      <c r="A3672" s="223" t="s">
        <v>520</v>
      </c>
      <c r="B3672" s="0" t="s">
        <v>459</v>
      </c>
      <c r="C3672" s="0" t="n">
        <v>1.453E-005</v>
      </c>
      <c r="D3672" s="221" t="n">
        <v>281.79</v>
      </c>
      <c r="E3672" s="221" t="n">
        <f aca="false">TRUNC((C3672*D3672),2)</f>
        <v>0</v>
      </c>
    </row>
    <row r="3673" customFormat="false" ht="14.4" hidden="false" customHeight="false" outlineLevel="0" collapsed="false">
      <c r="A3673" s="223" t="s">
        <v>521</v>
      </c>
      <c r="B3673" s="0" t="s">
        <v>459</v>
      </c>
      <c r="C3673" s="0" t="n">
        <v>0.00073164</v>
      </c>
      <c r="D3673" s="221" t="n">
        <v>7.88</v>
      </c>
      <c r="E3673" s="221" t="n">
        <f aca="false">TRUNC((C3673*D3673),2)</f>
        <v>0</v>
      </c>
    </row>
    <row r="3674" customFormat="false" ht="14.4" hidden="false" customHeight="false" outlineLevel="0" collapsed="false">
      <c r="A3674" s="223" t="s">
        <v>522</v>
      </c>
      <c r="B3674" s="0" t="s">
        <v>459</v>
      </c>
      <c r="C3674" s="0" t="n">
        <v>0.00040508</v>
      </c>
      <c r="D3674" s="221" t="n">
        <v>10.71</v>
      </c>
      <c r="E3674" s="221" t="n">
        <f aca="false">TRUNC((C3674*D3674),2)</f>
        <v>0</v>
      </c>
    </row>
    <row r="3675" customFormat="false" ht="14.4" hidden="false" customHeight="false" outlineLevel="0" collapsed="false">
      <c r="A3675" s="223" t="s">
        <v>523</v>
      </c>
      <c r="B3675" s="0" t="s">
        <v>459</v>
      </c>
      <c r="C3675" s="0" t="n">
        <v>0.00040508</v>
      </c>
      <c r="D3675" s="221" t="n">
        <v>23.75</v>
      </c>
      <c r="E3675" s="221" t="n">
        <f aca="false">TRUNC((C3675*D3675),2)</f>
        <v>0</v>
      </c>
    </row>
    <row r="3676" customFormat="false" ht="14.4" hidden="false" customHeight="false" outlineLevel="0" collapsed="false">
      <c r="A3676" s="223" t="s">
        <v>453</v>
      </c>
      <c r="B3676" s="0" t="s">
        <v>398</v>
      </c>
      <c r="C3676" s="0" t="s">
        <v>398</v>
      </c>
      <c r="D3676" s="221" t="s">
        <v>398</v>
      </c>
      <c r="E3676" s="221" t="n">
        <f aca="false">SUM(E3652:E3675)</f>
        <v>1.19</v>
      </c>
    </row>
    <row r="3677" customFormat="false" ht="14.4" hidden="false" customHeight="false" outlineLevel="0" collapsed="false">
      <c r="A3677" s="0"/>
      <c r="C3677" s="0"/>
      <c r="D3677" s="0"/>
      <c r="E3677" s="0"/>
    </row>
    <row r="3678" customFormat="false" ht="14.4" hidden="false" customHeight="false" outlineLevel="0" collapsed="false">
      <c r="A3678" s="223" t="s">
        <v>466</v>
      </c>
      <c r="B3678" s="0" t="s">
        <v>398</v>
      </c>
      <c r="C3678" s="0" t="s">
        <v>398</v>
      </c>
      <c r="D3678" s="221" t="s">
        <v>398</v>
      </c>
      <c r="E3678" s="221" t="n">
        <f aca="false">E3644+E3649+E3676</f>
        <v>4.56</v>
      </c>
    </row>
    <row r="3679" customFormat="false" ht="14.4" hidden="false" customHeight="false" outlineLevel="0" collapsed="false">
      <c r="A3679" s="0"/>
      <c r="C3679" s="0"/>
      <c r="D3679" s="0"/>
      <c r="E3679" s="0"/>
    </row>
    <row r="3680" customFormat="false" ht="14.4" hidden="false" customHeight="false" outlineLevel="0" collapsed="false">
      <c r="A3680" s="0"/>
      <c r="C3680" s="0"/>
      <c r="D3680" s="0"/>
      <c r="E3680" s="0"/>
    </row>
    <row r="3681" customFormat="false" ht="14.4" hidden="false" customHeight="false" outlineLevel="0" collapsed="false">
      <c r="A3681" s="0"/>
      <c r="C3681" s="0"/>
      <c r="D3681" s="0"/>
      <c r="E3681" s="0"/>
    </row>
    <row r="3682" customFormat="false" ht="14.4" hidden="false" customHeight="false" outlineLevel="0" collapsed="false">
      <c r="A3682" s="223" t="s">
        <v>933</v>
      </c>
      <c r="B3682" s="224" t="s">
        <v>934</v>
      </c>
      <c r="C3682" s="0" t="s">
        <v>935</v>
      </c>
      <c r="D3682" s="0"/>
      <c r="E3682" s="0"/>
    </row>
    <row r="3683" customFormat="false" ht="14.4" hidden="false" customHeight="false" outlineLevel="0" collapsed="false">
      <c r="A3683" s="223" t="s">
        <v>936</v>
      </c>
      <c r="C3683" s="0"/>
      <c r="D3683" s="0"/>
      <c r="E3683" s="0"/>
    </row>
    <row r="3684" customFormat="false" ht="14.4" hidden="false" customHeight="false" outlineLevel="0" collapsed="false">
      <c r="A3684" s="223" t="s">
        <v>488</v>
      </c>
      <c r="C3684" s="0"/>
      <c r="D3684" s="0"/>
      <c r="E3684" s="0"/>
    </row>
    <row r="3685" customFormat="false" ht="14.4" hidden="false" customHeight="false" outlineLevel="0" collapsed="false">
      <c r="A3685" s="0"/>
      <c r="C3685" s="0"/>
      <c r="D3685" s="0"/>
      <c r="E3685" s="0"/>
    </row>
    <row r="3686" customFormat="false" ht="14.4" hidden="false" customHeight="false" outlineLevel="0" collapsed="false">
      <c r="A3686" s="223" t="s">
        <v>489</v>
      </c>
      <c r="B3686" s="0" t="s">
        <v>447</v>
      </c>
      <c r="C3686" s="0" t="s">
        <v>448</v>
      </c>
      <c r="D3686" s="221" t="s">
        <v>449</v>
      </c>
      <c r="E3686" s="221" t="s">
        <v>450</v>
      </c>
    </row>
    <row r="3687" customFormat="false" ht="28.8" hidden="false" customHeight="false" outlineLevel="0" collapsed="false">
      <c r="A3687" s="223" t="s">
        <v>491</v>
      </c>
      <c r="B3687" s="0" t="s">
        <v>459</v>
      </c>
      <c r="C3687" s="0" t="n">
        <v>4.739E-005</v>
      </c>
      <c r="D3687" s="221" t="n">
        <v>580</v>
      </c>
      <c r="E3687" s="221" t="n">
        <f aca="false">TRUNC((C3687*D3687),2)</f>
        <v>0.02</v>
      </c>
    </row>
    <row r="3688" customFormat="false" ht="14.4" hidden="false" customHeight="false" outlineLevel="0" collapsed="false">
      <c r="A3688" s="223" t="s">
        <v>453</v>
      </c>
      <c r="B3688" s="0" t="s">
        <v>398</v>
      </c>
      <c r="C3688" s="0" t="s">
        <v>398</v>
      </c>
      <c r="D3688" s="221" t="s">
        <v>398</v>
      </c>
      <c r="E3688" s="221" t="n">
        <f aca="false">SUM(E3687:E3687)</f>
        <v>0.02</v>
      </c>
    </row>
    <row r="3689" customFormat="false" ht="14.4" hidden="false" customHeight="false" outlineLevel="0" collapsed="false">
      <c r="A3689" s="0"/>
      <c r="C3689" s="0"/>
      <c r="D3689" s="0"/>
      <c r="E3689" s="0"/>
    </row>
    <row r="3690" customFormat="false" ht="14.4" hidden="false" customHeight="false" outlineLevel="0" collapsed="false">
      <c r="A3690" s="223" t="s">
        <v>446</v>
      </c>
      <c r="B3690" s="0" t="s">
        <v>447</v>
      </c>
      <c r="C3690" s="0" t="s">
        <v>448</v>
      </c>
      <c r="D3690" s="221" t="s">
        <v>449</v>
      </c>
      <c r="E3690" s="221" t="s">
        <v>450</v>
      </c>
    </row>
    <row r="3691" customFormat="false" ht="14.4" hidden="false" customHeight="false" outlineLevel="0" collapsed="false">
      <c r="A3691" s="223" t="s">
        <v>892</v>
      </c>
      <c r="B3691" s="0" t="s">
        <v>493</v>
      </c>
      <c r="C3691" s="0" t="n">
        <v>0.40476</v>
      </c>
      <c r="D3691" s="221" t="n">
        <v>13.3</v>
      </c>
      <c r="E3691" s="221" t="n">
        <f aca="false">TRUNC((C3691*D3691),2)</f>
        <v>5.38</v>
      </c>
    </row>
    <row r="3692" customFormat="false" ht="14.4" hidden="false" customHeight="false" outlineLevel="0" collapsed="false">
      <c r="A3692" s="223" t="s">
        <v>494</v>
      </c>
      <c r="B3692" s="0" t="s">
        <v>493</v>
      </c>
      <c r="C3692" s="0" t="n">
        <v>0.30513</v>
      </c>
      <c r="D3692" s="221" t="n">
        <v>8.14</v>
      </c>
      <c r="E3692" s="221" t="n">
        <f aca="false">TRUNC((C3692*D3692),2)</f>
        <v>2.48</v>
      </c>
    </row>
    <row r="3693" customFormat="false" ht="14.4" hidden="false" customHeight="false" outlineLevel="0" collapsed="false">
      <c r="A3693" s="223" t="s">
        <v>453</v>
      </c>
      <c r="B3693" s="0" t="s">
        <v>398</v>
      </c>
      <c r="C3693" s="0" t="s">
        <v>398</v>
      </c>
      <c r="D3693" s="221" t="s">
        <v>398</v>
      </c>
      <c r="E3693" s="221" t="n">
        <f aca="false">SUM(E3691:E3692)</f>
        <v>7.86</v>
      </c>
    </row>
    <row r="3694" customFormat="false" ht="14.4" hidden="false" customHeight="false" outlineLevel="0" collapsed="false">
      <c r="A3694" s="0"/>
      <c r="C3694" s="0"/>
      <c r="D3694" s="0"/>
      <c r="E3694" s="0"/>
    </row>
    <row r="3695" customFormat="false" ht="14.4" hidden="false" customHeight="false" outlineLevel="0" collapsed="false">
      <c r="A3695" s="223" t="s">
        <v>454</v>
      </c>
      <c r="B3695" s="0" t="s">
        <v>447</v>
      </c>
      <c r="C3695" s="0" t="s">
        <v>448</v>
      </c>
      <c r="D3695" s="221" t="s">
        <v>449</v>
      </c>
      <c r="E3695" s="221" t="s">
        <v>450</v>
      </c>
    </row>
    <row r="3696" customFormat="false" ht="14.4" hidden="false" customHeight="false" outlineLevel="0" collapsed="false">
      <c r="A3696" s="223" t="s">
        <v>498</v>
      </c>
      <c r="B3696" s="0" t="s">
        <v>459</v>
      </c>
      <c r="C3696" s="0" t="n">
        <v>0.00561204</v>
      </c>
      <c r="D3696" s="221" t="n">
        <v>9.79</v>
      </c>
      <c r="E3696" s="221" t="n">
        <f aca="false">TRUNC((C3696*D3696),2)</f>
        <v>0.05</v>
      </c>
    </row>
    <row r="3697" customFormat="false" ht="14.4" hidden="false" customHeight="false" outlineLevel="0" collapsed="false">
      <c r="A3697" s="223" t="s">
        <v>455</v>
      </c>
      <c r="B3697" s="0" t="s">
        <v>456</v>
      </c>
      <c r="C3697" s="0" t="n">
        <v>0.0011207</v>
      </c>
      <c r="D3697" s="221" t="n">
        <v>47.76</v>
      </c>
      <c r="E3697" s="221" t="n">
        <f aca="false">TRUNC((C3697*D3697),2)</f>
        <v>0.05</v>
      </c>
    </row>
    <row r="3698" customFormat="false" ht="14.4" hidden="false" customHeight="false" outlineLevel="0" collapsed="false">
      <c r="A3698" s="223" t="s">
        <v>499</v>
      </c>
      <c r="B3698" s="0" t="s">
        <v>459</v>
      </c>
      <c r="C3698" s="0" t="n">
        <v>0.00046522</v>
      </c>
      <c r="D3698" s="221" t="n">
        <v>109.4</v>
      </c>
      <c r="E3698" s="221" t="n">
        <f aca="false">TRUNC((C3698*D3698),2)</f>
        <v>0.05</v>
      </c>
    </row>
    <row r="3699" customFormat="false" ht="14.4" hidden="false" customHeight="false" outlineLevel="0" collapsed="false">
      <c r="A3699" s="223" t="s">
        <v>502</v>
      </c>
      <c r="B3699" s="0" t="s">
        <v>459</v>
      </c>
      <c r="C3699" s="0" t="n">
        <v>0.00634837</v>
      </c>
      <c r="D3699" s="221" t="n">
        <v>6.04</v>
      </c>
      <c r="E3699" s="221" t="n">
        <f aca="false">TRUNC((C3699*D3699),2)</f>
        <v>0.03</v>
      </c>
    </row>
    <row r="3700" customFormat="false" ht="14.4" hidden="false" customHeight="false" outlineLevel="0" collapsed="false">
      <c r="A3700" s="223" t="s">
        <v>937</v>
      </c>
      <c r="B3700" s="0" t="s">
        <v>511</v>
      </c>
      <c r="C3700" s="0" t="n">
        <v>0.24</v>
      </c>
      <c r="D3700" s="221" t="n">
        <v>20.98</v>
      </c>
      <c r="E3700" s="221" t="n">
        <f aca="false">TRUNC((C3700*D3700),2)</f>
        <v>5.03</v>
      </c>
    </row>
    <row r="3701" customFormat="false" ht="14.4" hidden="false" customHeight="false" outlineLevel="0" collapsed="false">
      <c r="A3701" s="223" t="s">
        <v>457</v>
      </c>
      <c r="B3701" s="0" t="s">
        <v>456</v>
      </c>
      <c r="C3701" s="0" t="n">
        <v>0.00961422</v>
      </c>
      <c r="D3701" s="221" t="n">
        <v>8.95</v>
      </c>
      <c r="E3701" s="221" t="n">
        <f aca="false">TRUNC((C3701*D3701),2)</f>
        <v>0.08</v>
      </c>
    </row>
    <row r="3702" customFormat="false" ht="14.4" hidden="false" customHeight="false" outlineLevel="0" collapsed="false">
      <c r="A3702" s="223" t="s">
        <v>510</v>
      </c>
      <c r="B3702" s="0" t="s">
        <v>511</v>
      </c>
      <c r="C3702" s="0" t="n">
        <v>0.00105805</v>
      </c>
      <c r="D3702" s="221" t="n">
        <v>14.25</v>
      </c>
      <c r="E3702" s="221" t="n">
        <f aca="false">TRUNC((C3702*D3702),2)</f>
        <v>0.01</v>
      </c>
    </row>
    <row r="3703" customFormat="false" ht="14.4" hidden="false" customHeight="false" outlineLevel="0" collapsed="false">
      <c r="A3703" s="223" t="s">
        <v>512</v>
      </c>
      <c r="B3703" s="0" t="s">
        <v>493</v>
      </c>
      <c r="C3703" s="0" t="n">
        <v>0.72673797</v>
      </c>
      <c r="D3703" s="221" t="n">
        <v>1.87</v>
      </c>
      <c r="E3703" s="221" t="n">
        <f aca="false">TRUNC((C3703*D3703),2)</f>
        <v>1.35</v>
      </c>
    </row>
    <row r="3704" customFormat="false" ht="14.4" hidden="false" customHeight="false" outlineLevel="0" collapsed="false">
      <c r="A3704" s="223" t="s">
        <v>513</v>
      </c>
      <c r="B3704" s="0" t="s">
        <v>493</v>
      </c>
      <c r="C3704" s="0" t="n">
        <v>0.7</v>
      </c>
      <c r="D3704" s="221" t="n">
        <v>0.71</v>
      </c>
      <c r="E3704" s="221" t="n">
        <f aca="false">TRUNC((C3704*D3704),2)</f>
        <v>0.49</v>
      </c>
    </row>
    <row r="3705" customFormat="false" ht="14.4" hidden="false" customHeight="false" outlineLevel="0" collapsed="false">
      <c r="A3705" s="223" t="s">
        <v>514</v>
      </c>
      <c r="B3705" s="0" t="s">
        <v>493</v>
      </c>
      <c r="C3705" s="0" t="n">
        <v>0.7</v>
      </c>
      <c r="D3705" s="221" t="n">
        <v>0.34</v>
      </c>
      <c r="E3705" s="221" t="n">
        <f aca="false">TRUNC((C3705*D3705),2)</f>
        <v>0.23</v>
      </c>
    </row>
    <row r="3706" customFormat="false" ht="14.4" hidden="false" customHeight="false" outlineLevel="0" collapsed="false">
      <c r="A3706" s="223" t="s">
        <v>515</v>
      </c>
      <c r="B3706" s="0" t="s">
        <v>493</v>
      </c>
      <c r="C3706" s="0" t="n">
        <v>0.7</v>
      </c>
      <c r="D3706" s="221" t="n">
        <v>0.05</v>
      </c>
      <c r="E3706" s="221" t="n">
        <f aca="false">TRUNC((C3706*D3706),2)</f>
        <v>0.03</v>
      </c>
    </row>
    <row r="3707" customFormat="false" ht="14.4" hidden="false" customHeight="false" outlineLevel="0" collapsed="false">
      <c r="A3707" s="223" t="s">
        <v>458</v>
      </c>
      <c r="B3707" s="0" t="s">
        <v>459</v>
      </c>
      <c r="C3707" s="0" t="n">
        <v>0.00185241</v>
      </c>
      <c r="D3707" s="221" t="n">
        <v>29.55</v>
      </c>
      <c r="E3707" s="221" t="n">
        <f aca="false">TRUNC((C3707*D3707),2)</f>
        <v>0.05</v>
      </c>
    </row>
    <row r="3708" customFormat="false" ht="14.4" hidden="false" customHeight="false" outlineLevel="0" collapsed="false">
      <c r="A3708" s="223" t="s">
        <v>460</v>
      </c>
      <c r="B3708" s="0" t="s">
        <v>459</v>
      </c>
      <c r="C3708" s="0" t="n">
        <v>0.00086821</v>
      </c>
      <c r="D3708" s="221" t="n">
        <v>169.15</v>
      </c>
      <c r="E3708" s="221" t="n">
        <f aca="false">TRUNC((C3708*D3708),2)</f>
        <v>0.14</v>
      </c>
    </row>
    <row r="3709" customFormat="false" ht="14.4" hidden="false" customHeight="false" outlineLevel="0" collapsed="false">
      <c r="A3709" s="223" t="s">
        <v>461</v>
      </c>
      <c r="B3709" s="0" t="s">
        <v>459</v>
      </c>
      <c r="C3709" s="0" t="n">
        <v>0.07804104</v>
      </c>
      <c r="D3709" s="221" t="n">
        <v>1.11</v>
      </c>
      <c r="E3709" s="221" t="n">
        <f aca="false">TRUNC((C3709*D3709),2)</f>
        <v>0.08</v>
      </c>
    </row>
    <row r="3710" customFormat="false" ht="28.8" hidden="false" customHeight="false" outlineLevel="0" collapsed="false">
      <c r="A3710" s="223" t="s">
        <v>462</v>
      </c>
      <c r="B3710" s="0" t="s">
        <v>459</v>
      </c>
      <c r="C3710" s="0" t="n">
        <v>0.0007525</v>
      </c>
      <c r="D3710" s="221" t="n">
        <v>133.08</v>
      </c>
      <c r="E3710" s="221" t="n">
        <f aca="false">TRUNC((C3710*D3710),2)</f>
        <v>0.1</v>
      </c>
    </row>
    <row r="3711" customFormat="false" ht="28.8" hidden="false" customHeight="false" outlineLevel="0" collapsed="false">
      <c r="A3711" s="223" t="s">
        <v>463</v>
      </c>
      <c r="B3711" s="0" t="s">
        <v>459</v>
      </c>
      <c r="C3711" s="0" t="n">
        <v>0.000504</v>
      </c>
      <c r="D3711" s="221" t="n">
        <v>116.91</v>
      </c>
      <c r="E3711" s="221" t="n">
        <f aca="false">TRUNC((C3711*D3711),2)</f>
        <v>0.05</v>
      </c>
    </row>
    <row r="3712" customFormat="false" ht="28.8" hidden="false" customHeight="false" outlineLevel="0" collapsed="false">
      <c r="A3712" s="223" t="s">
        <v>516</v>
      </c>
      <c r="B3712" s="0" t="s">
        <v>459</v>
      </c>
      <c r="C3712" s="0" t="n">
        <v>3.087E-005</v>
      </c>
      <c r="D3712" s="221" t="n">
        <v>597.97</v>
      </c>
      <c r="E3712" s="221" t="n">
        <f aca="false">TRUNC((C3712*D3712),2)</f>
        <v>0.01</v>
      </c>
    </row>
    <row r="3713" customFormat="false" ht="14.4" hidden="false" customHeight="false" outlineLevel="0" collapsed="false">
      <c r="A3713" s="223" t="s">
        <v>517</v>
      </c>
      <c r="B3713" s="0" t="s">
        <v>459</v>
      </c>
      <c r="C3713" s="0" t="n">
        <v>0.00018956</v>
      </c>
      <c r="D3713" s="221" t="n">
        <v>135.18</v>
      </c>
      <c r="E3713" s="221" t="n">
        <f aca="false">TRUNC((C3713*D3713),2)</f>
        <v>0.02</v>
      </c>
    </row>
    <row r="3714" customFormat="false" ht="14.4" hidden="false" customHeight="false" outlineLevel="0" collapsed="false">
      <c r="A3714" s="223" t="s">
        <v>518</v>
      </c>
      <c r="B3714" s="0" t="s">
        <v>459</v>
      </c>
      <c r="C3714" s="0" t="n">
        <v>0.00014399</v>
      </c>
      <c r="D3714" s="221" t="n">
        <v>203.68</v>
      </c>
      <c r="E3714" s="221" t="n">
        <f aca="false">TRUNC((C3714*D3714),2)</f>
        <v>0.02</v>
      </c>
    </row>
    <row r="3715" customFormat="false" ht="14.4" hidden="false" customHeight="false" outlineLevel="0" collapsed="false">
      <c r="A3715" s="223" t="s">
        <v>519</v>
      </c>
      <c r="B3715" s="0" t="s">
        <v>459</v>
      </c>
      <c r="C3715" s="0" t="n">
        <v>3.087E-005</v>
      </c>
      <c r="D3715" s="221" t="n">
        <v>576.84</v>
      </c>
      <c r="E3715" s="221" t="n">
        <f aca="false">TRUNC((C3715*D3715),2)</f>
        <v>0.01</v>
      </c>
    </row>
    <row r="3716" customFormat="false" ht="14.4" hidden="false" customHeight="false" outlineLevel="0" collapsed="false">
      <c r="A3716" s="223" t="s">
        <v>520</v>
      </c>
      <c r="B3716" s="0" t="s">
        <v>459</v>
      </c>
      <c r="C3716" s="0" t="n">
        <v>3.794E-005</v>
      </c>
      <c r="D3716" s="221" t="n">
        <v>281.79</v>
      </c>
      <c r="E3716" s="221" t="n">
        <f aca="false">TRUNC((C3716*D3716),2)</f>
        <v>0.01</v>
      </c>
    </row>
    <row r="3717" customFormat="false" ht="14.4" hidden="false" customHeight="false" outlineLevel="0" collapsed="false">
      <c r="A3717" s="223" t="s">
        <v>521</v>
      </c>
      <c r="B3717" s="0" t="s">
        <v>459</v>
      </c>
      <c r="C3717" s="0" t="n">
        <v>0.001911</v>
      </c>
      <c r="D3717" s="221" t="n">
        <v>7.88</v>
      </c>
      <c r="E3717" s="221" t="n">
        <f aca="false">TRUNC((C3717*D3717),2)</f>
        <v>0.01</v>
      </c>
    </row>
    <row r="3718" customFormat="false" ht="14.4" hidden="false" customHeight="false" outlineLevel="0" collapsed="false">
      <c r="A3718" s="223" t="s">
        <v>522</v>
      </c>
      <c r="B3718" s="0" t="s">
        <v>459</v>
      </c>
      <c r="C3718" s="0" t="n">
        <v>0.00105805</v>
      </c>
      <c r="D3718" s="221" t="n">
        <v>10.71</v>
      </c>
      <c r="E3718" s="221" t="n">
        <f aca="false">TRUNC((C3718*D3718),2)</f>
        <v>0.01</v>
      </c>
    </row>
    <row r="3719" customFormat="false" ht="14.4" hidden="false" customHeight="false" outlineLevel="0" collapsed="false">
      <c r="A3719" s="223" t="s">
        <v>523</v>
      </c>
      <c r="B3719" s="0" t="s">
        <v>459</v>
      </c>
      <c r="C3719" s="0" t="n">
        <v>0.00105805</v>
      </c>
      <c r="D3719" s="221" t="n">
        <v>23.75</v>
      </c>
      <c r="E3719" s="221" t="n">
        <f aca="false">TRUNC((C3719*D3719),2)</f>
        <v>0.02</v>
      </c>
    </row>
    <row r="3720" customFormat="false" ht="14.4" hidden="false" customHeight="false" outlineLevel="0" collapsed="false">
      <c r="A3720" s="223" t="s">
        <v>453</v>
      </c>
      <c r="B3720" s="0" t="s">
        <v>398</v>
      </c>
      <c r="C3720" s="0" t="s">
        <v>398</v>
      </c>
      <c r="D3720" s="221" t="s">
        <v>398</v>
      </c>
      <c r="E3720" s="221" t="n">
        <f aca="false">SUM(E3696:E3719)</f>
        <v>7.93</v>
      </c>
    </row>
    <row r="3721" customFormat="false" ht="14.4" hidden="false" customHeight="false" outlineLevel="0" collapsed="false">
      <c r="A3721" s="0"/>
      <c r="C3721" s="0"/>
      <c r="D3721" s="0"/>
      <c r="E3721" s="0"/>
    </row>
    <row r="3722" customFormat="false" ht="14.4" hidden="false" customHeight="false" outlineLevel="0" collapsed="false">
      <c r="A3722" s="223" t="s">
        <v>466</v>
      </c>
      <c r="B3722" s="0" t="s">
        <v>398</v>
      </c>
      <c r="C3722" s="0" t="s">
        <v>398</v>
      </c>
      <c r="D3722" s="221" t="s">
        <v>398</v>
      </c>
      <c r="E3722" s="221" t="n">
        <f aca="false">E3688+E3693+E3720</f>
        <v>15.81</v>
      </c>
    </row>
    <row r="3723" customFormat="false" ht="14.4" hidden="false" customHeight="false" outlineLevel="0" collapsed="false">
      <c r="A3723" s="0"/>
      <c r="C3723" s="0"/>
      <c r="D3723" s="0"/>
      <c r="E3723" s="0"/>
    </row>
    <row r="3724" customFormat="false" ht="14.4" hidden="false" customHeight="false" outlineLevel="0" collapsed="false">
      <c r="A3724" s="0"/>
      <c r="C3724" s="0"/>
      <c r="D3724" s="0"/>
      <c r="E3724" s="0"/>
    </row>
    <row r="3725" customFormat="false" ht="14.4" hidden="false" customHeight="false" outlineLevel="0" collapsed="false">
      <c r="A3725" s="0"/>
      <c r="C3725" s="0"/>
      <c r="D3725" s="0"/>
      <c r="E3725" s="0"/>
    </row>
    <row r="3726" customFormat="false" ht="14.4" hidden="false" customHeight="false" outlineLevel="0" collapsed="false">
      <c r="A3726" s="223" t="s">
        <v>474</v>
      </c>
      <c r="B3726" s="224" t="s">
        <v>938</v>
      </c>
      <c r="C3726" s="0" t="s">
        <v>939</v>
      </c>
      <c r="D3726" s="0"/>
      <c r="E3726" s="0"/>
    </row>
    <row r="3727" customFormat="false" ht="14.4" hidden="false" customHeight="false" outlineLevel="0" collapsed="false">
      <c r="A3727" s="223" t="s">
        <v>940</v>
      </c>
      <c r="C3727" s="0"/>
      <c r="D3727" s="0"/>
      <c r="E3727" s="0"/>
    </row>
    <row r="3728" customFormat="false" ht="14.4" hidden="false" customHeight="false" outlineLevel="0" collapsed="false">
      <c r="A3728" s="223" t="s">
        <v>488</v>
      </c>
      <c r="C3728" s="0"/>
      <c r="D3728" s="0"/>
      <c r="E3728" s="0"/>
    </row>
    <row r="3729" customFormat="false" ht="14.4" hidden="false" customHeight="false" outlineLevel="0" collapsed="false">
      <c r="A3729" s="0"/>
      <c r="C3729" s="0"/>
      <c r="D3729" s="0"/>
      <c r="E3729" s="0"/>
    </row>
    <row r="3730" customFormat="false" ht="14.4" hidden="false" customHeight="false" outlineLevel="0" collapsed="false">
      <c r="A3730" s="223" t="s">
        <v>489</v>
      </c>
      <c r="B3730" s="0" t="s">
        <v>447</v>
      </c>
      <c r="C3730" s="0" t="s">
        <v>448</v>
      </c>
      <c r="D3730" s="221" t="s">
        <v>449</v>
      </c>
      <c r="E3730" s="221" t="s">
        <v>450</v>
      </c>
    </row>
    <row r="3731" customFormat="false" ht="28.8" hidden="false" customHeight="false" outlineLevel="0" collapsed="false">
      <c r="A3731" s="223" t="s">
        <v>491</v>
      </c>
      <c r="B3731" s="0" t="s">
        <v>459</v>
      </c>
      <c r="C3731" s="0" t="n">
        <v>4.062E-005</v>
      </c>
      <c r="D3731" s="221" t="n">
        <v>580</v>
      </c>
      <c r="E3731" s="221" t="n">
        <f aca="false">TRUNC((C3731*D3731),2)</f>
        <v>0.02</v>
      </c>
    </row>
    <row r="3732" customFormat="false" ht="14.4" hidden="false" customHeight="false" outlineLevel="0" collapsed="false">
      <c r="A3732" s="223" t="s">
        <v>453</v>
      </c>
      <c r="B3732" s="0" t="s">
        <v>398</v>
      </c>
      <c r="C3732" s="0" t="s">
        <v>398</v>
      </c>
      <c r="D3732" s="221" t="s">
        <v>398</v>
      </c>
      <c r="E3732" s="221" t="n">
        <f aca="false">SUM(E3731:E3731)</f>
        <v>0.02</v>
      </c>
    </row>
    <row r="3733" customFormat="false" ht="14.4" hidden="false" customHeight="false" outlineLevel="0" collapsed="false">
      <c r="A3733" s="0"/>
      <c r="C3733" s="0"/>
      <c r="D3733" s="0"/>
      <c r="E3733" s="0"/>
    </row>
    <row r="3734" customFormat="false" ht="14.4" hidden="false" customHeight="false" outlineLevel="0" collapsed="false">
      <c r="A3734" s="223" t="s">
        <v>446</v>
      </c>
      <c r="B3734" s="0" t="s">
        <v>447</v>
      </c>
      <c r="C3734" s="0" t="s">
        <v>448</v>
      </c>
      <c r="D3734" s="221" t="s">
        <v>449</v>
      </c>
      <c r="E3734" s="221" t="s">
        <v>450</v>
      </c>
    </row>
    <row r="3735" customFormat="false" ht="14.4" hidden="false" customHeight="false" outlineLevel="0" collapsed="false">
      <c r="A3735" s="223" t="s">
        <v>892</v>
      </c>
      <c r="B3735" s="0" t="s">
        <v>493</v>
      </c>
      <c r="C3735" s="0" t="n">
        <v>0.30357</v>
      </c>
      <c r="D3735" s="221" t="n">
        <v>13.3</v>
      </c>
      <c r="E3735" s="221" t="n">
        <f aca="false">TRUNC((C3735*D3735),2)</f>
        <v>4.03</v>
      </c>
    </row>
    <row r="3736" customFormat="false" ht="14.4" hidden="false" customHeight="false" outlineLevel="0" collapsed="false">
      <c r="A3736" s="223" t="s">
        <v>494</v>
      </c>
      <c r="B3736" s="0" t="s">
        <v>493</v>
      </c>
      <c r="C3736" s="0" t="n">
        <v>0.30513</v>
      </c>
      <c r="D3736" s="221" t="n">
        <v>8.14</v>
      </c>
      <c r="E3736" s="221" t="n">
        <f aca="false">TRUNC((C3736*D3736),2)</f>
        <v>2.48</v>
      </c>
    </row>
    <row r="3737" customFormat="false" ht="14.4" hidden="false" customHeight="false" outlineLevel="0" collapsed="false">
      <c r="A3737" s="223" t="s">
        <v>453</v>
      </c>
      <c r="B3737" s="0" t="s">
        <v>398</v>
      </c>
      <c r="C3737" s="0" t="s">
        <v>398</v>
      </c>
      <c r="D3737" s="221" t="s">
        <v>398</v>
      </c>
      <c r="E3737" s="221" t="n">
        <f aca="false">SUM(E3735:E3736)</f>
        <v>6.51</v>
      </c>
    </row>
    <row r="3738" customFormat="false" ht="14.4" hidden="false" customHeight="false" outlineLevel="0" collapsed="false">
      <c r="A3738" s="0"/>
      <c r="C3738" s="0"/>
      <c r="D3738" s="0"/>
      <c r="E3738" s="0"/>
    </row>
    <row r="3739" customFormat="false" ht="14.4" hidden="false" customHeight="false" outlineLevel="0" collapsed="false">
      <c r="A3739" s="223" t="s">
        <v>454</v>
      </c>
      <c r="B3739" s="0" t="s">
        <v>447</v>
      </c>
      <c r="C3739" s="0" t="s">
        <v>448</v>
      </c>
      <c r="D3739" s="221" t="s">
        <v>449</v>
      </c>
      <c r="E3739" s="221" t="s">
        <v>450</v>
      </c>
    </row>
    <row r="3740" customFormat="false" ht="14.4" hidden="false" customHeight="false" outlineLevel="0" collapsed="false">
      <c r="A3740" s="223" t="s">
        <v>498</v>
      </c>
      <c r="B3740" s="0" t="s">
        <v>459</v>
      </c>
      <c r="C3740" s="0" t="n">
        <v>0.00481032</v>
      </c>
      <c r="D3740" s="221" t="n">
        <v>9.79</v>
      </c>
      <c r="E3740" s="221" t="n">
        <f aca="false">TRUNC((C3740*D3740),2)</f>
        <v>0.04</v>
      </c>
    </row>
    <row r="3741" customFormat="false" ht="14.4" hidden="false" customHeight="false" outlineLevel="0" collapsed="false">
      <c r="A3741" s="223" t="s">
        <v>455</v>
      </c>
      <c r="B3741" s="0" t="s">
        <v>456</v>
      </c>
      <c r="C3741" s="0" t="n">
        <v>0.0009606</v>
      </c>
      <c r="D3741" s="221" t="n">
        <v>47.76</v>
      </c>
      <c r="E3741" s="221" t="n">
        <f aca="false">TRUNC((C3741*D3741),2)</f>
        <v>0.04</v>
      </c>
    </row>
    <row r="3742" customFormat="false" ht="14.4" hidden="false" customHeight="false" outlineLevel="0" collapsed="false">
      <c r="A3742" s="223" t="s">
        <v>499</v>
      </c>
      <c r="B3742" s="0" t="s">
        <v>459</v>
      </c>
      <c r="C3742" s="0" t="n">
        <v>0.00039876</v>
      </c>
      <c r="D3742" s="221" t="n">
        <v>109.4</v>
      </c>
      <c r="E3742" s="221" t="n">
        <f aca="false">TRUNC((C3742*D3742),2)</f>
        <v>0.04</v>
      </c>
    </row>
    <row r="3743" customFormat="false" ht="14.4" hidden="false" customHeight="false" outlineLevel="0" collapsed="false">
      <c r="A3743" s="223" t="s">
        <v>502</v>
      </c>
      <c r="B3743" s="0" t="s">
        <v>459</v>
      </c>
      <c r="C3743" s="0" t="n">
        <v>0.00544146</v>
      </c>
      <c r="D3743" s="221" t="n">
        <v>6.04</v>
      </c>
      <c r="E3743" s="221" t="n">
        <f aca="false">TRUNC((C3743*D3743),2)</f>
        <v>0.03</v>
      </c>
    </row>
    <row r="3744" customFormat="false" ht="14.4" hidden="false" customHeight="false" outlineLevel="0" collapsed="false">
      <c r="A3744" s="223" t="s">
        <v>457</v>
      </c>
      <c r="B3744" s="0" t="s">
        <v>456</v>
      </c>
      <c r="C3744" s="0" t="n">
        <v>0.00824076</v>
      </c>
      <c r="D3744" s="221" t="n">
        <v>8.95</v>
      </c>
      <c r="E3744" s="221" t="n">
        <f aca="false">TRUNC((C3744*D3744),2)</f>
        <v>0.07</v>
      </c>
    </row>
    <row r="3745" customFormat="false" ht="14.4" hidden="false" customHeight="false" outlineLevel="0" collapsed="false">
      <c r="A3745" s="223" t="s">
        <v>510</v>
      </c>
      <c r="B3745" s="0" t="s">
        <v>511</v>
      </c>
      <c r="C3745" s="0" t="n">
        <v>0.0009069</v>
      </c>
      <c r="D3745" s="221" t="n">
        <v>14.25</v>
      </c>
      <c r="E3745" s="221" t="n">
        <f aca="false">TRUNC((C3745*D3745),2)</f>
        <v>0.01</v>
      </c>
    </row>
    <row r="3746" customFormat="false" ht="14.4" hidden="false" customHeight="false" outlineLevel="0" collapsed="false">
      <c r="A3746" s="223" t="s">
        <v>941</v>
      </c>
      <c r="B3746" s="0" t="s">
        <v>511</v>
      </c>
      <c r="C3746" s="0" t="n">
        <v>0.033</v>
      </c>
      <c r="D3746" s="221" t="n">
        <v>28.5</v>
      </c>
      <c r="E3746" s="221" t="n">
        <f aca="false">TRUNC((C3746*D3746),2)</f>
        <v>0.94</v>
      </c>
    </row>
    <row r="3747" customFormat="false" ht="14.4" hidden="false" customHeight="false" outlineLevel="0" collapsed="false">
      <c r="A3747" s="223" t="s">
        <v>942</v>
      </c>
      <c r="B3747" s="0" t="s">
        <v>511</v>
      </c>
      <c r="C3747" s="0" t="n">
        <v>0.129996</v>
      </c>
      <c r="D3747" s="221" t="n">
        <v>25.44</v>
      </c>
      <c r="E3747" s="221" t="n">
        <f aca="false">TRUNC((C3747*D3747),2)</f>
        <v>3.3</v>
      </c>
    </row>
    <row r="3748" customFormat="false" ht="14.4" hidden="false" customHeight="false" outlineLevel="0" collapsed="false">
      <c r="A3748" s="223" t="s">
        <v>943</v>
      </c>
      <c r="B3748" s="0" t="s">
        <v>919</v>
      </c>
      <c r="C3748" s="0" t="n">
        <v>0.0175</v>
      </c>
      <c r="D3748" s="221" t="n">
        <v>121.45</v>
      </c>
      <c r="E3748" s="221" t="n">
        <f aca="false">TRUNC((C3748*D3748),2)</f>
        <v>2.12</v>
      </c>
    </row>
    <row r="3749" customFormat="false" ht="14.4" hidden="false" customHeight="false" outlineLevel="0" collapsed="false">
      <c r="A3749" s="223" t="s">
        <v>512</v>
      </c>
      <c r="B3749" s="0" t="s">
        <v>493</v>
      </c>
      <c r="C3749" s="0" t="n">
        <v>0.62139037</v>
      </c>
      <c r="D3749" s="221" t="n">
        <v>1.87</v>
      </c>
      <c r="E3749" s="221" t="n">
        <f aca="false">TRUNC((C3749*D3749),2)</f>
        <v>1.16</v>
      </c>
    </row>
    <row r="3750" customFormat="false" ht="14.4" hidden="false" customHeight="false" outlineLevel="0" collapsed="false">
      <c r="A3750" s="223" t="s">
        <v>513</v>
      </c>
      <c r="B3750" s="0" t="s">
        <v>493</v>
      </c>
      <c r="C3750" s="0" t="n">
        <v>0.6</v>
      </c>
      <c r="D3750" s="221" t="n">
        <v>0.71</v>
      </c>
      <c r="E3750" s="221" t="n">
        <f aca="false">TRUNC((C3750*D3750),2)</f>
        <v>0.42</v>
      </c>
    </row>
    <row r="3751" customFormat="false" ht="14.4" hidden="false" customHeight="false" outlineLevel="0" collapsed="false">
      <c r="A3751" s="223" t="s">
        <v>514</v>
      </c>
      <c r="B3751" s="0" t="s">
        <v>493</v>
      </c>
      <c r="C3751" s="0" t="n">
        <v>0.6</v>
      </c>
      <c r="D3751" s="221" t="n">
        <v>0.34</v>
      </c>
      <c r="E3751" s="221" t="n">
        <f aca="false">TRUNC((C3751*D3751),2)</f>
        <v>0.2</v>
      </c>
    </row>
    <row r="3752" customFormat="false" ht="14.4" hidden="false" customHeight="false" outlineLevel="0" collapsed="false">
      <c r="A3752" s="223" t="s">
        <v>515</v>
      </c>
      <c r="B3752" s="0" t="s">
        <v>493</v>
      </c>
      <c r="C3752" s="0" t="n">
        <v>0.6</v>
      </c>
      <c r="D3752" s="221" t="n">
        <v>0.05</v>
      </c>
      <c r="E3752" s="221" t="n">
        <f aca="false">TRUNC((C3752*D3752),2)</f>
        <v>0.03</v>
      </c>
    </row>
    <row r="3753" customFormat="false" ht="14.4" hidden="false" customHeight="false" outlineLevel="0" collapsed="false">
      <c r="A3753" s="223" t="s">
        <v>458</v>
      </c>
      <c r="B3753" s="0" t="s">
        <v>459</v>
      </c>
      <c r="C3753" s="0" t="n">
        <v>0.00158778</v>
      </c>
      <c r="D3753" s="221" t="n">
        <v>29.55</v>
      </c>
      <c r="E3753" s="221" t="n">
        <f aca="false">TRUNC((C3753*D3753),2)</f>
        <v>0.04</v>
      </c>
    </row>
    <row r="3754" customFormat="false" ht="14.4" hidden="false" customHeight="false" outlineLevel="0" collapsed="false">
      <c r="A3754" s="223" t="s">
        <v>460</v>
      </c>
      <c r="B3754" s="0" t="s">
        <v>459</v>
      </c>
      <c r="C3754" s="0" t="n">
        <v>0.00074418</v>
      </c>
      <c r="D3754" s="221" t="n">
        <v>169.15</v>
      </c>
      <c r="E3754" s="221" t="n">
        <f aca="false">TRUNC((C3754*D3754),2)</f>
        <v>0.12</v>
      </c>
    </row>
    <row r="3755" customFormat="false" ht="14.4" hidden="false" customHeight="false" outlineLevel="0" collapsed="false">
      <c r="A3755" s="223" t="s">
        <v>461</v>
      </c>
      <c r="B3755" s="0" t="s">
        <v>459</v>
      </c>
      <c r="C3755" s="0" t="n">
        <v>0.06689232</v>
      </c>
      <c r="D3755" s="221" t="n">
        <v>1.11</v>
      </c>
      <c r="E3755" s="221" t="n">
        <f aca="false">TRUNC((C3755*D3755),2)</f>
        <v>0.07</v>
      </c>
    </row>
    <row r="3756" customFormat="false" ht="28.8" hidden="false" customHeight="false" outlineLevel="0" collapsed="false">
      <c r="A3756" s="223" t="s">
        <v>462</v>
      </c>
      <c r="B3756" s="0" t="s">
        <v>459</v>
      </c>
      <c r="C3756" s="0" t="n">
        <v>0.000645</v>
      </c>
      <c r="D3756" s="221" t="n">
        <v>133.08</v>
      </c>
      <c r="E3756" s="221" t="n">
        <f aca="false">TRUNC((C3756*D3756),2)</f>
        <v>0.08</v>
      </c>
    </row>
    <row r="3757" customFormat="false" ht="28.8" hidden="false" customHeight="false" outlineLevel="0" collapsed="false">
      <c r="A3757" s="223" t="s">
        <v>463</v>
      </c>
      <c r="B3757" s="0" t="s">
        <v>459</v>
      </c>
      <c r="C3757" s="0" t="n">
        <v>0.000432</v>
      </c>
      <c r="D3757" s="221" t="n">
        <v>116.91</v>
      </c>
      <c r="E3757" s="221" t="n">
        <f aca="false">TRUNC((C3757*D3757),2)</f>
        <v>0.05</v>
      </c>
    </row>
    <row r="3758" customFormat="false" ht="28.8" hidden="false" customHeight="false" outlineLevel="0" collapsed="false">
      <c r="A3758" s="223" t="s">
        <v>516</v>
      </c>
      <c r="B3758" s="0" t="s">
        <v>459</v>
      </c>
      <c r="C3758" s="0" t="n">
        <v>2.646E-005</v>
      </c>
      <c r="D3758" s="221" t="n">
        <v>597.97</v>
      </c>
      <c r="E3758" s="221" t="n">
        <f aca="false">TRUNC((C3758*D3758),2)</f>
        <v>0.01</v>
      </c>
    </row>
    <row r="3759" customFormat="false" ht="14.4" hidden="false" customHeight="false" outlineLevel="0" collapsed="false">
      <c r="A3759" s="223" t="s">
        <v>517</v>
      </c>
      <c r="B3759" s="0" t="s">
        <v>459</v>
      </c>
      <c r="C3759" s="0" t="n">
        <v>0.00016248</v>
      </c>
      <c r="D3759" s="221" t="n">
        <v>135.18</v>
      </c>
      <c r="E3759" s="221" t="n">
        <f aca="false">TRUNC((C3759*D3759),2)</f>
        <v>0.02</v>
      </c>
    </row>
    <row r="3760" customFormat="false" ht="14.4" hidden="false" customHeight="false" outlineLevel="0" collapsed="false">
      <c r="A3760" s="223" t="s">
        <v>518</v>
      </c>
      <c r="B3760" s="0" t="s">
        <v>459</v>
      </c>
      <c r="C3760" s="0" t="n">
        <v>0.00012342</v>
      </c>
      <c r="D3760" s="221" t="n">
        <v>203.68</v>
      </c>
      <c r="E3760" s="221" t="n">
        <f aca="false">TRUNC((C3760*D3760),2)</f>
        <v>0.02</v>
      </c>
    </row>
    <row r="3761" customFormat="false" ht="14.4" hidden="false" customHeight="false" outlineLevel="0" collapsed="false">
      <c r="A3761" s="223" t="s">
        <v>519</v>
      </c>
      <c r="B3761" s="0" t="s">
        <v>459</v>
      </c>
      <c r="C3761" s="0" t="n">
        <v>2.646E-005</v>
      </c>
      <c r="D3761" s="221" t="n">
        <v>576.84</v>
      </c>
      <c r="E3761" s="221" t="n">
        <f aca="false">TRUNC((C3761*D3761),2)</f>
        <v>0.01</v>
      </c>
    </row>
    <row r="3762" customFormat="false" ht="14.4" hidden="false" customHeight="false" outlineLevel="0" collapsed="false">
      <c r="A3762" s="223" t="s">
        <v>520</v>
      </c>
      <c r="B3762" s="0" t="s">
        <v>459</v>
      </c>
      <c r="C3762" s="0" t="n">
        <v>3.252E-005</v>
      </c>
      <c r="D3762" s="221" t="n">
        <v>281.79</v>
      </c>
      <c r="E3762" s="221" t="n">
        <f aca="false">TRUNC((C3762*D3762),2)</f>
        <v>0</v>
      </c>
    </row>
    <row r="3763" customFormat="false" ht="14.4" hidden="false" customHeight="false" outlineLevel="0" collapsed="false">
      <c r="A3763" s="223" t="s">
        <v>521</v>
      </c>
      <c r="B3763" s="0" t="s">
        <v>459</v>
      </c>
      <c r="C3763" s="0" t="n">
        <v>0.001638</v>
      </c>
      <c r="D3763" s="221" t="n">
        <v>7.88</v>
      </c>
      <c r="E3763" s="221" t="n">
        <f aca="false">TRUNC((C3763*D3763),2)</f>
        <v>0.01</v>
      </c>
    </row>
    <row r="3764" customFormat="false" ht="14.4" hidden="false" customHeight="false" outlineLevel="0" collapsed="false">
      <c r="A3764" s="223" t="s">
        <v>522</v>
      </c>
      <c r="B3764" s="0" t="s">
        <v>459</v>
      </c>
      <c r="C3764" s="0" t="n">
        <v>0.0009069</v>
      </c>
      <c r="D3764" s="221" t="n">
        <v>10.71</v>
      </c>
      <c r="E3764" s="221" t="n">
        <f aca="false">TRUNC((C3764*D3764),2)</f>
        <v>0</v>
      </c>
    </row>
    <row r="3765" customFormat="false" ht="14.4" hidden="false" customHeight="false" outlineLevel="0" collapsed="false">
      <c r="A3765" s="223" t="s">
        <v>523</v>
      </c>
      <c r="B3765" s="0" t="s">
        <v>459</v>
      </c>
      <c r="C3765" s="0" t="n">
        <v>0.0009069</v>
      </c>
      <c r="D3765" s="221" t="n">
        <v>23.75</v>
      </c>
      <c r="E3765" s="221" t="n">
        <f aca="false">TRUNC((C3765*D3765),2)</f>
        <v>0.02</v>
      </c>
    </row>
    <row r="3766" customFormat="false" ht="14.4" hidden="false" customHeight="false" outlineLevel="0" collapsed="false">
      <c r="A3766" s="223" t="s">
        <v>453</v>
      </c>
      <c r="B3766" s="0" t="s">
        <v>398</v>
      </c>
      <c r="C3766" s="0" t="s">
        <v>398</v>
      </c>
      <c r="D3766" s="221" t="s">
        <v>398</v>
      </c>
      <c r="E3766" s="221" t="n">
        <f aca="false">SUM(E3740:E3765)</f>
        <v>8.85</v>
      </c>
    </row>
    <row r="3767" customFormat="false" ht="14.4" hidden="false" customHeight="false" outlineLevel="0" collapsed="false">
      <c r="A3767" s="0"/>
      <c r="C3767" s="0"/>
      <c r="D3767" s="0"/>
      <c r="E3767" s="0"/>
    </row>
    <row r="3768" customFormat="false" ht="14.4" hidden="false" customHeight="false" outlineLevel="0" collapsed="false">
      <c r="A3768" s="223" t="s">
        <v>466</v>
      </c>
      <c r="B3768" s="0" t="s">
        <v>398</v>
      </c>
      <c r="C3768" s="0" t="s">
        <v>398</v>
      </c>
      <c r="D3768" s="221" t="s">
        <v>398</v>
      </c>
      <c r="E3768" s="221" t="n">
        <f aca="false">E3732+E3737+E3766</f>
        <v>15.38</v>
      </c>
    </row>
    <row r="3769" customFormat="false" ht="14.4" hidden="false" customHeight="false" outlineLevel="0" collapsed="false">
      <c r="A3769" s="0"/>
      <c r="C3769" s="0"/>
      <c r="D3769" s="0"/>
      <c r="E3769" s="0"/>
    </row>
    <row r="3770" customFormat="false" ht="14.4" hidden="false" customHeight="false" outlineLevel="0" collapsed="false">
      <c r="A3770" s="0"/>
      <c r="C3770" s="0"/>
      <c r="D3770" s="0"/>
      <c r="E3770" s="0"/>
    </row>
    <row r="3771" customFormat="false" ht="14.4" hidden="false" customHeight="false" outlineLevel="0" collapsed="false">
      <c r="A3771" s="0"/>
      <c r="C3771" s="0"/>
      <c r="D3771" s="0"/>
      <c r="E3771" s="0"/>
    </row>
    <row r="3772" customFormat="false" ht="14.4" hidden="false" customHeight="false" outlineLevel="0" collapsed="false">
      <c r="A3772" s="223" t="s">
        <v>474</v>
      </c>
      <c r="B3772" s="224" t="s">
        <v>944</v>
      </c>
      <c r="C3772" s="0" t="s">
        <v>945</v>
      </c>
      <c r="D3772" s="0"/>
      <c r="E3772" s="0"/>
    </row>
    <row r="3773" customFormat="false" ht="14.4" hidden="false" customHeight="false" outlineLevel="0" collapsed="false">
      <c r="A3773" s="223" t="s">
        <v>946</v>
      </c>
      <c r="C3773" s="0"/>
      <c r="D3773" s="0"/>
      <c r="E3773" s="0"/>
    </row>
    <row r="3774" customFormat="false" ht="14.4" hidden="false" customHeight="false" outlineLevel="0" collapsed="false">
      <c r="A3774" s="223" t="s">
        <v>569</v>
      </c>
      <c r="C3774" s="0"/>
      <c r="D3774" s="0"/>
      <c r="E3774" s="0"/>
    </row>
    <row r="3775" customFormat="false" ht="14.4" hidden="false" customHeight="false" outlineLevel="0" collapsed="false">
      <c r="A3775" s="0"/>
      <c r="C3775" s="0"/>
      <c r="D3775" s="0"/>
      <c r="E3775" s="0"/>
    </row>
    <row r="3776" customFormat="false" ht="14.4" hidden="false" customHeight="false" outlineLevel="0" collapsed="false">
      <c r="A3776" s="223" t="s">
        <v>489</v>
      </c>
      <c r="B3776" s="0" t="s">
        <v>447</v>
      </c>
      <c r="C3776" s="0" t="s">
        <v>448</v>
      </c>
      <c r="D3776" s="221" t="s">
        <v>449</v>
      </c>
      <c r="E3776" s="221" t="s">
        <v>450</v>
      </c>
    </row>
    <row r="3777" customFormat="false" ht="28.8" hidden="false" customHeight="false" outlineLevel="0" collapsed="false">
      <c r="A3777" s="223" t="s">
        <v>491</v>
      </c>
      <c r="B3777" s="0" t="s">
        <v>459</v>
      </c>
      <c r="C3777" s="0" t="n">
        <v>6.96E-005</v>
      </c>
      <c r="D3777" s="221" t="n">
        <v>580</v>
      </c>
      <c r="E3777" s="221" t="n">
        <f aca="false">TRUNC((C3777*D3777),2)</f>
        <v>0.04</v>
      </c>
    </row>
    <row r="3778" customFormat="false" ht="14.4" hidden="false" customHeight="false" outlineLevel="0" collapsed="false">
      <c r="A3778" s="223" t="s">
        <v>453</v>
      </c>
      <c r="B3778" s="0" t="s">
        <v>398</v>
      </c>
      <c r="C3778" s="0" t="s">
        <v>398</v>
      </c>
      <c r="D3778" s="221" t="s">
        <v>398</v>
      </c>
      <c r="E3778" s="221" t="n">
        <f aca="false">SUM(E3777:E3777)</f>
        <v>0.04</v>
      </c>
    </row>
    <row r="3779" customFormat="false" ht="14.4" hidden="false" customHeight="false" outlineLevel="0" collapsed="false">
      <c r="A3779" s="0"/>
      <c r="C3779" s="0"/>
      <c r="D3779" s="0"/>
      <c r="E3779" s="0"/>
    </row>
    <row r="3780" customFormat="false" ht="14.4" hidden="false" customHeight="false" outlineLevel="0" collapsed="false">
      <c r="A3780" s="223" t="s">
        <v>446</v>
      </c>
      <c r="B3780" s="0" t="s">
        <v>447</v>
      </c>
      <c r="C3780" s="0" t="s">
        <v>448</v>
      </c>
      <c r="D3780" s="221" t="s">
        <v>449</v>
      </c>
      <c r="E3780" s="221" t="s">
        <v>450</v>
      </c>
    </row>
    <row r="3781" customFormat="false" ht="14.4" hidden="false" customHeight="false" outlineLevel="0" collapsed="false">
      <c r="A3781" s="223" t="s">
        <v>494</v>
      </c>
      <c r="B3781" s="0" t="s">
        <v>493</v>
      </c>
      <c r="C3781" s="0" t="n">
        <v>1.04455779</v>
      </c>
      <c r="D3781" s="221" t="n">
        <v>8.14</v>
      </c>
      <c r="E3781" s="221" t="n">
        <f aca="false">TRUNC((C3781*D3781),2)</f>
        <v>8.5</v>
      </c>
    </row>
    <row r="3782" customFormat="false" ht="14.4" hidden="false" customHeight="false" outlineLevel="0" collapsed="false">
      <c r="A3782" s="223" t="s">
        <v>453</v>
      </c>
      <c r="B3782" s="0" t="s">
        <v>398</v>
      </c>
      <c r="C3782" s="0" t="s">
        <v>398</v>
      </c>
      <c r="D3782" s="221" t="s">
        <v>398</v>
      </c>
      <c r="E3782" s="221" t="n">
        <f aca="false">SUM(E3781:E3781)</f>
        <v>8.5</v>
      </c>
    </row>
    <row r="3783" customFormat="false" ht="14.4" hidden="false" customHeight="false" outlineLevel="0" collapsed="false">
      <c r="A3783" s="0"/>
      <c r="C3783" s="0"/>
      <c r="D3783" s="0"/>
      <c r="E3783" s="0"/>
    </row>
    <row r="3784" customFormat="false" ht="14.4" hidden="false" customHeight="false" outlineLevel="0" collapsed="false">
      <c r="A3784" s="223" t="s">
        <v>454</v>
      </c>
      <c r="B3784" s="0" t="s">
        <v>447</v>
      </c>
      <c r="C3784" s="0" t="s">
        <v>448</v>
      </c>
      <c r="D3784" s="221" t="s">
        <v>449</v>
      </c>
      <c r="E3784" s="221" t="s">
        <v>450</v>
      </c>
    </row>
    <row r="3785" customFormat="false" ht="14.4" hidden="false" customHeight="false" outlineLevel="0" collapsed="false">
      <c r="A3785" s="223" t="s">
        <v>498</v>
      </c>
      <c r="B3785" s="0" t="s">
        <v>459</v>
      </c>
      <c r="C3785" s="0" t="n">
        <v>0.00824332</v>
      </c>
      <c r="D3785" s="221" t="n">
        <v>9.79</v>
      </c>
      <c r="E3785" s="221" t="n">
        <f aca="false">TRUNC((C3785*D3785),2)</f>
        <v>0.08</v>
      </c>
    </row>
    <row r="3786" customFormat="false" ht="14.4" hidden="false" customHeight="false" outlineLevel="0" collapsed="false">
      <c r="A3786" s="223" t="s">
        <v>455</v>
      </c>
      <c r="B3786" s="0" t="s">
        <v>456</v>
      </c>
      <c r="C3786" s="0" t="n">
        <v>0.00164615</v>
      </c>
      <c r="D3786" s="221" t="n">
        <v>47.76</v>
      </c>
      <c r="E3786" s="221" t="n">
        <f aca="false">TRUNC((C3786*D3786),2)</f>
        <v>0.07</v>
      </c>
    </row>
    <row r="3787" customFormat="false" ht="14.4" hidden="false" customHeight="false" outlineLevel="0" collapsed="false">
      <c r="A3787" s="223" t="s">
        <v>499</v>
      </c>
      <c r="B3787" s="0" t="s">
        <v>459</v>
      </c>
      <c r="C3787" s="0" t="n">
        <v>0.00068335</v>
      </c>
      <c r="D3787" s="221" t="n">
        <v>109.4</v>
      </c>
      <c r="E3787" s="221" t="n">
        <f aca="false">TRUNC((C3787*D3787),2)</f>
        <v>0.07</v>
      </c>
    </row>
    <row r="3788" customFormat="false" ht="14.4" hidden="false" customHeight="false" outlineLevel="0" collapsed="false">
      <c r="A3788" s="223" t="s">
        <v>502</v>
      </c>
      <c r="B3788" s="0" t="s">
        <v>459</v>
      </c>
      <c r="C3788" s="0" t="n">
        <v>0.00932488</v>
      </c>
      <c r="D3788" s="221" t="n">
        <v>6.04</v>
      </c>
      <c r="E3788" s="221" t="n">
        <f aca="false">TRUNC((C3788*D3788),2)</f>
        <v>0.05</v>
      </c>
    </row>
    <row r="3789" customFormat="false" ht="14.4" hidden="false" customHeight="false" outlineLevel="0" collapsed="false">
      <c r="A3789" s="223" t="s">
        <v>457</v>
      </c>
      <c r="B3789" s="0" t="s">
        <v>456</v>
      </c>
      <c r="C3789" s="0" t="n">
        <v>0.01412197</v>
      </c>
      <c r="D3789" s="221" t="n">
        <v>8.95</v>
      </c>
      <c r="E3789" s="221" t="n">
        <f aca="false">TRUNC((C3789*D3789),2)</f>
        <v>0.12</v>
      </c>
    </row>
    <row r="3790" customFormat="false" ht="14.4" hidden="false" customHeight="false" outlineLevel="0" collapsed="false">
      <c r="A3790" s="223" t="s">
        <v>510</v>
      </c>
      <c r="B3790" s="0" t="s">
        <v>511</v>
      </c>
      <c r="C3790" s="0" t="n">
        <v>0.00155413</v>
      </c>
      <c r="D3790" s="221" t="n">
        <v>14.25</v>
      </c>
      <c r="E3790" s="221" t="n">
        <f aca="false">TRUNC((C3790*D3790),2)</f>
        <v>0.02</v>
      </c>
    </row>
    <row r="3791" customFormat="false" ht="14.4" hidden="false" customHeight="false" outlineLevel="0" collapsed="false">
      <c r="A3791" s="223" t="s">
        <v>512</v>
      </c>
      <c r="B3791" s="0" t="s">
        <v>493</v>
      </c>
      <c r="C3791" s="0" t="n">
        <v>1.028204</v>
      </c>
      <c r="D3791" s="221" t="n">
        <v>1.87</v>
      </c>
      <c r="E3791" s="221" t="n">
        <f aca="false">TRUNC((C3791*D3791),2)</f>
        <v>1.92</v>
      </c>
    </row>
    <row r="3792" customFormat="false" ht="14.4" hidden="false" customHeight="false" outlineLevel="0" collapsed="false">
      <c r="A3792" s="223" t="s">
        <v>513</v>
      </c>
      <c r="B3792" s="0" t="s">
        <v>493</v>
      </c>
      <c r="C3792" s="0" t="n">
        <v>1.028204</v>
      </c>
      <c r="D3792" s="221" t="n">
        <v>0.71</v>
      </c>
      <c r="E3792" s="221" t="n">
        <f aca="false">TRUNC((C3792*D3792),2)</f>
        <v>0.73</v>
      </c>
    </row>
    <row r="3793" customFormat="false" ht="14.4" hidden="false" customHeight="false" outlineLevel="0" collapsed="false">
      <c r="A3793" s="223" t="s">
        <v>514</v>
      </c>
      <c r="B3793" s="0" t="s">
        <v>493</v>
      </c>
      <c r="C3793" s="0" t="n">
        <v>1.028204</v>
      </c>
      <c r="D3793" s="221" t="n">
        <v>0.34</v>
      </c>
      <c r="E3793" s="221" t="n">
        <f aca="false">TRUNC((C3793*D3793),2)</f>
        <v>0.34</v>
      </c>
    </row>
    <row r="3794" customFormat="false" ht="14.4" hidden="false" customHeight="false" outlineLevel="0" collapsed="false">
      <c r="A3794" s="223" t="s">
        <v>515</v>
      </c>
      <c r="B3794" s="0" t="s">
        <v>493</v>
      </c>
      <c r="C3794" s="0" t="n">
        <v>1.028204</v>
      </c>
      <c r="D3794" s="221" t="n">
        <v>0.05</v>
      </c>
      <c r="E3794" s="221" t="n">
        <f aca="false">TRUNC((C3794*D3794),2)</f>
        <v>0.05</v>
      </c>
    </row>
    <row r="3795" customFormat="false" ht="14.4" hidden="false" customHeight="false" outlineLevel="0" collapsed="false">
      <c r="A3795" s="223" t="s">
        <v>458</v>
      </c>
      <c r="B3795" s="0" t="s">
        <v>459</v>
      </c>
      <c r="C3795" s="0" t="n">
        <v>0.00272093</v>
      </c>
      <c r="D3795" s="221" t="n">
        <v>29.55</v>
      </c>
      <c r="E3795" s="221" t="n">
        <f aca="false">TRUNC((C3795*D3795),2)</f>
        <v>0.08</v>
      </c>
    </row>
    <row r="3796" customFormat="false" ht="14.4" hidden="false" customHeight="false" outlineLevel="0" collapsed="false">
      <c r="A3796" s="223" t="s">
        <v>460</v>
      </c>
      <c r="B3796" s="0" t="s">
        <v>459</v>
      </c>
      <c r="C3796" s="0" t="n">
        <v>0.00127528</v>
      </c>
      <c r="D3796" s="221" t="n">
        <v>169.15</v>
      </c>
      <c r="E3796" s="221" t="n">
        <f aca="false">TRUNC((C3796*D3796),2)</f>
        <v>0.21</v>
      </c>
    </row>
    <row r="3797" customFormat="false" ht="14.4" hidden="false" customHeight="false" outlineLevel="0" collapsed="false">
      <c r="A3797" s="223" t="s">
        <v>461</v>
      </c>
      <c r="B3797" s="0" t="s">
        <v>459</v>
      </c>
      <c r="C3797" s="0" t="n">
        <v>0.11463158</v>
      </c>
      <c r="D3797" s="221" t="n">
        <v>1.11</v>
      </c>
      <c r="E3797" s="221" t="n">
        <f aca="false">TRUNC((C3797*D3797),2)</f>
        <v>0.12</v>
      </c>
    </row>
    <row r="3798" customFormat="false" ht="28.8" hidden="false" customHeight="false" outlineLevel="0" collapsed="false">
      <c r="A3798" s="223" t="s">
        <v>462</v>
      </c>
      <c r="B3798" s="0" t="s">
        <v>459</v>
      </c>
      <c r="C3798" s="0" t="n">
        <v>0.00110533</v>
      </c>
      <c r="D3798" s="221" t="n">
        <v>133.08</v>
      </c>
      <c r="E3798" s="221" t="n">
        <f aca="false">TRUNC((C3798*D3798),2)</f>
        <v>0.14</v>
      </c>
    </row>
    <row r="3799" customFormat="false" ht="28.8" hidden="false" customHeight="false" outlineLevel="0" collapsed="false">
      <c r="A3799" s="223" t="s">
        <v>463</v>
      </c>
      <c r="B3799" s="0" t="s">
        <v>459</v>
      </c>
      <c r="C3799" s="0" t="n">
        <v>0.00074031</v>
      </c>
      <c r="D3799" s="221" t="n">
        <v>116.91</v>
      </c>
      <c r="E3799" s="221" t="n">
        <f aca="false">TRUNC((C3799*D3799),2)</f>
        <v>0.08</v>
      </c>
    </row>
    <row r="3800" customFormat="false" ht="28.8" hidden="false" customHeight="false" outlineLevel="0" collapsed="false">
      <c r="A3800" s="223" t="s">
        <v>516</v>
      </c>
      <c r="B3800" s="0" t="s">
        <v>459</v>
      </c>
      <c r="C3800" s="0" t="n">
        <v>4.535E-005</v>
      </c>
      <c r="D3800" s="221" t="n">
        <v>597.97</v>
      </c>
      <c r="E3800" s="221" t="n">
        <f aca="false">TRUNC((C3800*D3800),2)</f>
        <v>0.02</v>
      </c>
    </row>
    <row r="3801" customFormat="false" ht="14.4" hidden="false" customHeight="false" outlineLevel="0" collapsed="false">
      <c r="A3801" s="223" t="s">
        <v>517</v>
      </c>
      <c r="B3801" s="0" t="s">
        <v>459</v>
      </c>
      <c r="C3801" s="0" t="n">
        <v>0.00027844</v>
      </c>
      <c r="D3801" s="221" t="n">
        <v>135.18</v>
      </c>
      <c r="E3801" s="221" t="n">
        <f aca="false">TRUNC((C3801*D3801),2)</f>
        <v>0.03</v>
      </c>
    </row>
    <row r="3802" customFormat="false" ht="14.4" hidden="false" customHeight="false" outlineLevel="0" collapsed="false">
      <c r="A3802" s="223" t="s">
        <v>518</v>
      </c>
      <c r="B3802" s="0" t="s">
        <v>459</v>
      </c>
      <c r="C3802" s="0" t="n">
        <v>0.00021149</v>
      </c>
      <c r="D3802" s="221" t="n">
        <v>203.68</v>
      </c>
      <c r="E3802" s="221" t="n">
        <f aca="false">TRUNC((C3802*D3802),2)</f>
        <v>0.04</v>
      </c>
    </row>
    <row r="3803" customFormat="false" ht="14.4" hidden="false" customHeight="false" outlineLevel="0" collapsed="false">
      <c r="A3803" s="223" t="s">
        <v>519</v>
      </c>
      <c r="B3803" s="0" t="s">
        <v>459</v>
      </c>
      <c r="C3803" s="0" t="n">
        <v>4.535E-005</v>
      </c>
      <c r="D3803" s="221" t="n">
        <v>576.84</v>
      </c>
      <c r="E3803" s="221" t="n">
        <f aca="false">TRUNC((C3803*D3803),2)</f>
        <v>0.02</v>
      </c>
    </row>
    <row r="3804" customFormat="false" ht="14.4" hidden="false" customHeight="false" outlineLevel="0" collapsed="false">
      <c r="A3804" s="223" t="s">
        <v>520</v>
      </c>
      <c r="B3804" s="0" t="s">
        <v>459</v>
      </c>
      <c r="C3804" s="0" t="n">
        <v>5.573E-005</v>
      </c>
      <c r="D3804" s="221" t="n">
        <v>281.79</v>
      </c>
      <c r="E3804" s="221" t="n">
        <f aca="false">TRUNC((C3804*D3804),2)</f>
        <v>0.01</v>
      </c>
    </row>
    <row r="3805" customFormat="false" ht="14.4" hidden="false" customHeight="false" outlineLevel="0" collapsed="false">
      <c r="A3805" s="223" t="s">
        <v>521</v>
      </c>
      <c r="B3805" s="0" t="s">
        <v>459</v>
      </c>
      <c r="C3805" s="0" t="n">
        <v>0.00280699</v>
      </c>
      <c r="D3805" s="221" t="n">
        <v>7.88</v>
      </c>
      <c r="E3805" s="221" t="n">
        <f aca="false">TRUNC((C3805*D3805),2)</f>
        <v>0.02</v>
      </c>
    </row>
    <row r="3806" customFormat="false" ht="14.4" hidden="false" customHeight="false" outlineLevel="0" collapsed="false">
      <c r="A3806" s="223" t="s">
        <v>522</v>
      </c>
      <c r="B3806" s="0" t="s">
        <v>459</v>
      </c>
      <c r="C3806" s="0" t="n">
        <v>0.00155413</v>
      </c>
      <c r="D3806" s="221" t="n">
        <v>10.71</v>
      </c>
      <c r="E3806" s="221" t="n">
        <f aca="false">TRUNC((C3806*D3806),2)</f>
        <v>0.01</v>
      </c>
    </row>
    <row r="3807" customFormat="false" ht="14.4" hidden="false" customHeight="false" outlineLevel="0" collapsed="false">
      <c r="A3807" s="223" t="s">
        <v>523</v>
      </c>
      <c r="B3807" s="0" t="s">
        <v>459</v>
      </c>
      <c r="C3807" s="0" t="n">
        <v>0.00155413</v>
      </c>
      <c r="D3807" s="221" t="n">
        <v>23.75</v>
      </c>
      <c r="E3807" s="221" t="n">
        <f aca="false">TRUNC((C3807*D3807),2)</f>
        <v>0.03</v>
      </c>
    </row>
    <row r="3808" customFormat="false" ht="14.4" hidden="false" customHeight="false" outlineLevel="0" collapsed="false">
      <c r="A3808" s="223" t="s">
        <v>453</v>
      </c>
      <c r="B3808" s="0" t="s">
        <v>398</v>
      </c>
      <c r="C3808" s="0" t="s">
        <v>398</v>
      </c>
      <c r="D3808" s="221" t="s">
        <v>398</v>
      </c>
      <c r="E3808" s="221" t="n">
        <f aca="false">SUM(E3785:E3807)</f>
        <v>4.26</v>
      </c>
    </row>
    <row r="3809" customFormat="false" ht="14.4" hidden="false" customHeight="false" outlineLevel="0" collapsed="false">
      <c r="A3809" s="0"/>
      <c r="C3809" s="0"/>
      <c r="D3809" s="0"/>
      <c r="E3809" s="0"/>
    </row>
    <row r="3810" customFormat="false" ht="14.4" hidden="false" customHeight="false" outlineLevel="0" collapsed="false">
      <c r="A3810" s="223" t="s">
        <v>466</v>
      </c>
      <c r="B3810" s="0" t="s">
        <v>398</v>
      </c>
      <c r="C3810" s="0" t="s">
        <v>398</v>
      </c>
      <c r="D3810" s="221" t="s">
        <v>398</v>
      </c>
      <c r="E3810" s="221" t="n">
        <f aca="false">E3778+E3782+E3808</f>
        <v>12.8</v>
      </c>
    </row>
    <row r="3811" customFormat="false" ht="14.4" hidden="false" customHeight="false" outlineLevel="0" collapsed="false">
      <c r="A3811" s="0"/>
      <c r="C3811" s="0"/>
      <c r="D3811" s="0"/>
      <c r="E3811" s="0"/>
    </row>
    <row r="3812" customFormat="false" ht="14.4" hidden="false" customHeight="false" outlineLevel="0" collapsed="false">
      <c r="A3812" s="0"/>
      <c r="C3812" s="0"/>
      <c r="D3812" s="0"/>
      <c r="E3812" s="0"/>
    </row>
    <row r="3813" customFormat="false" ht="14.4" hidden="false" customHeight="false" outlineLevel="0" collapsed="false">
      <c r="A3813" s="0"/>
      <c r="C3813" s="0"/>
      <c r="D3813" s="0"/>
      <c r="E3813" s="0"/>
    </row>
    <row r="3814" customFormat="false" ht="14.4" hidden="false" customHeight="false" outlineLevel="0" collapsed="false">
      <c r="A3814" s="223" t="s">
        <v>947</v>
      </c>
      <c r="B3814" s="224" t="s">
        <v>948</v>
      </c>
      <c r="C3814" s="0" t="s">
        <v>949</v>
      </c>
      <c r="D3814" s="0"/>
      <c r="E3814" s="0"/>
    </row>
    <row r="3815" customFormat="false" ht="28.8" hidden="false" customHeight="false" outlineLevel="0" collapsed="false">
      <c r="A3815" s="223" t="s">
        <v>950</v>
      </c>
      <c r="C3815" s="0"/>
      <c r="D3815" s="0"/>
      <c r="E3815" s="0"/>
    </row>
    <row r="3816" customFormat="false" ht="14.4" hidden="false" customHeight="false" outlineLevel="0" collapsed="false">
      <c r="A3816" s="223" t="s">
        <v>478</v>
      </c>
      <c r="C3816" s="0"/>
      <c r="D3816" s="0"/>
      <c r="E3816" s="0"/>
    </row>
    <row r="3817" customFormat="false" ht="14.4" hidden="false" customHeight="false" outlineLevel="0" collapsed="false">
      <c r="A3817" s="0"/>
      <c r="C3817" s="0"/>
      <c r="D3817" s="0"/>
      <c r="E3817" s="0"/>
    </row>
    <row r="3818" customFormat="false" ht="14.4" hidden="false" customHeight="false" outlineLevel="0" collapsed="false">
      <c r="A3818" s="223" t="s">
        <v>489</v>
      </c>
      <c r="B3818" s="0" t="s">
        <v>447</v>
      </c>
      <c r="C3818" s="0" t="s">
        <v>448</v>
      </c>
      <c r="D3818" s="221" t="s">
        <v>449</v>
      </c>
      <c r="E3818" s="221" t="s">
        <v>450</v>
      </c>
    </row>
    <row r="3819" customFormat="false" ht="28.8" hidden="false" customHeight="false" outlineLevel="0" collapsed="false">
      <c r="A3819" s="223" t="s">
        <v>665</v>
      </c>
      <c r="B3819" s="0" t="s">
        <v>459</v>
      </c>
      <c r="C3819" s="0" t="n">
        <v>3.54E-006</v>
      </c>
      <c r="D3819" s="221" t="n">
        <v>872.74</v>
      </c>
      <c r="E3819" s="221" t="n">
        <f aca="false">TRUNC((C3819*D3819),2)</f>
        <v>0</v>
      </c>
    </row>
    <row r="3820" customFormat="false" ht="28.8" hidden="false" customHeight="false" outlineLevel="0" collapsed="false">
      <c r="A3820" s="223" t="s">
        <v>490</v>
      </c>
      <c r="B3820" s="0" t="s">
        <v>459</v>
      </c>
      <c r="C3820" s="0" t="n">
        <v>3.697E-005</v>
      </c>
      <c r="D3820" s="221" t="n">
        <v>2849.5</v>
      </c>
      <c r="E3820" s="221" t="n">
        <f aca="false">TRUNC((C3820*D3820),2)</f>
        <v>0.1</v>
      </c>
    </row>
    <row r="3821" customFormat="false" ht="28.8" hidden="false" customHeight="false" outlineLevel="0" collapsed="false">
      <c r="A3821" s="223" t="s">
        <v>628</v>
      </c>
      <c r="B3821" s="0" t="s">
        <v>459</v>
      </c>
      <c r="C3821" s="0" t="n">
        <v>4.8E-007</v>
      </c>
      <c r="D3821" s="221" t="n">
        <v>13072.82</v>
      </c>
      <c r="E3821" s="221" t="n">
        <f aca="false">TRUNC((C3821*D3821),2)</f>
        <v>0</v>
      </c>
    </row>
    <row r="3822" customFormat="false" ht="28.8" hidden="false" customHeight="false" outlineLevel="0" collapsed="false">
      <c r="A3822" s="223" t="s">
        <v>491</v>
      </c>
      <c r="B3822" s="0" t="s">
        <v>459</v>
      </c>
      <c r="C3822" s="0" t="n">
        <v>0.00106439</v>
      </c>
      <c r="D3822" s="221" t="n">
        <v>580</v>
      </c>
      <c r="E3822" s="221" t="n">
        <f aca="false">TRUNC((C3822*D3822),2)</f>
        <v>0.61</v>
      </c>
    </row>
    <row r="3823" customFormat="false" ht="28.8" hidden="false" customHeight="false" outlineLevel="0" collapsed="false">
      <c r="A3823" s="223" t="s">
        <v>684</v>
      </c>
      <c r="B3823" s="0" t="s">
        <v>459</v>
      </c>
      <c r="C3823" s="0" t="n">
        <v>0.00014651</v>
      </c>
      <c r="D3823" s="221" t="n">
        <v>1926.94</v>
      </c>
      <c r="E3823" s="221" t="n">
        <f aca="false">TRUNC((C3823*D3823),2)</f>
        <v>0.28</v>
      </c>
    </row>
    <row r="3824" customFormat="false" ht="43.2" hidden="false" customHeight="false" outlineLevel="0" collapsed="false">
      <c r="A3824" s="223" t="s">
        <v>951</v>
      </c>
      <c r="B3824" s="0" t="s">
        <v>459</v>
      </c>
      <c r="C3824" s="0" t="n">
        <v>3.3E-006</v>
      </c>
      <c r="D3824" s="221" t="n">
        <v>220274.37</v>
      </c>
      <c r="E3824" s="221" t="n">
        <f aca="false">TRUNC((C3824*D3824),2)</f>
        <v>0.72</v>
      </c>
    </row>
    <row r="3825" customFormat="false" ht="28.8" hidden="false" customHeight="false" outlineLevel="0" collapsed="false">
      <c r="A3825" s="223" t="s">
        <v>660</v>
      </c>
      <c r="B3825" s="0" t="s">
        <v>459</v>
      </c>
      <c r="C3825" s="0" t="n">
        <v>1.793E-005</v>
      </c>
      <c r="D3825" s="221" t="n">
        <v>11591.18</v>
      </c>
      <c r="E3825" s="221" t="n">
        <f aca="false">TRUNC((C3825*D3825),2)</f>
        <v>0.2</v>
      </c>
    </row>
    <row r="3826" customFormat="false" ht="14.4" hidden="false" customHeight="false" outlineLevel="0" collapsed="false">
      <c r="A3826" s="223" t="s">
        <v>453</v>
      </c>
      <c r="B3826" s="0" t="s">
        <v>398</v>
      </c>
      <c r="C3826" s="0" t="s">
        <v>398</v>
      </c>
      <c r="D3826" s="221" t="s">
        <v>398</v>
      </c>
      <c r="E3826" s="221" t="n">
        <f aca="false">SUM(E3819:E3825)</f>
        <v>1.91</v>
      </c>
    </row>
    <row r="3827" customFormat="false" ht="14.4" hidden="false" customHeight="false" outlineLevel="0" collapsed="false">
      <c r="A3827" s="0"/>
      <c r="C3827" s="0"/>
      <c r="D3827" s="0"/>
      <c r="E3827" s="0"/>
    </row>
    <row r="3828" customFormat="false" ht="14.4" hidden="false" customHeight="false" outlineLevel="0" collapsed="false">
      <c r="A3828" s="223" t="s">
        <v>446</v>
      </c>
      <c r="B3828" s="0" t="s">
        <v>447</v>
      </c>
      <c r="C3828" s="0" t="s">
        <v>448</v>
      </c>
      <c r="D3828" s="221" t="s">
        <v>449</v>
      </c>
      <c r="E3828" s="221" t="s">
        <v>450</v>
      </c>
    </row>
    <row r="3829" customFormat="false" ht="14.4" hidden="false" customHeight="false" outlineLevel="0" collapsed="false">
      <c r="A3829" s="223" t="s">
        <v>676</v>
      </c>
      <c r="B3829" s="0" t="s">
        <v>493</v>
      </c>
      <c r="C3829" s="0" t="n">
        <v>0.05770174</v>
      </c>
      <c r="D3829" s="221" t="n">
        <v>9.26</v>
      </c>
      <c r="E3829" s="221" t="n">
        <f aca="false">TRUNC((C3829*D3829),2)</f>
        <v>0.53</v>
      </c>
    </row>
    <row r="3830" customFormat="false" ht="14.4" hidden="false" customHeight="false" outlineLevel="0" collapsed="false">
      <c r="A3830" s="223" t="s">
        <v>584</v>
      </c>
      <c r="B3830" s="0" t="s">
        <v>493</v>
      </c>
      <c r="C3830" s="0" t="n">
        <v>0.03334704</v>
      </c>
      <c r="D3830" s="221" t="n">
        <v>10.46</v>
      </c>
      <c r="E3830" s="221" t="n">
        <f aca="false">TRUNC((C3830*D3830),2)</f>
        <v>0.34</v>
      </c>
    </row>
    <row r="3831" customFormat="false" ht="14.4" hidden="false" customHeight="false" outlineLevel="0" collapsed="false">
      <c r="A3831" s="223" t="s">
        <v>677</v>
      </c>
      <c r="B3831" s="0" t="s">
        <v>493</v>
      </c>
      <c r="C3831" s="0" t="n">
        <v>0.37015467</v>
      </c>
      <c r="D3831" s="221" t="n">
        <v>13.3</v>
      </c>
      <c r="E3831" s="221" t="n">
        <f aca="false">TRUNC((C3831*D3831),2)</f>
        <v>4.92</v>
      </c>
    </row>
    <row r="3832" customFormat="false" ht="14.4" hidden="false" customHeight="false" outlineLevel="0" collapsed="false">
      <c r="A3832" s="223" t="s">
        <v>594</v>
      </c>
      <c r="B3832" s="0" t="s">
        <v>493</v>
      </c>
      <c r="C3832" s="0" t="n">
        <v>0.16673522</v>
      </c>
      <c r="D3832" s="221" t="n">
        <v>17.7</v>
      </c>
      <c r="E3832" s="221" t="n">
        <f aca="false">TRUNC((C3832*D3832),2)</f>
        <v>2.95</v>
      </c>
    </row>
    <row r="3833" customFormat="false" ht="14.4" hidden="false" customHeight="false" outlineLevel="0" collapsed="false">
      <c r="A3833" s="223" t="s">
        <v>952</v>
      </c>
      <c r="B3833" s="0" t="s">
        <v>493</v>
      </c>
      <c r="C3833" s="0" t="n">
        <v>0.03845433</v>
      </c>
      <c r="D3833" s="221" t="n">
        <v>24.87</v>
      </c>
      <c r="E3833" s="221" t="n">
        <f aca="false">TRUNC((C3833*D3833),2)</f>
        <v>0.95</v>
      </c>
    </row>
    <row r="3834" customFormat="false" ht="14.4" hidden="false" customHeight="false" outlineLevel="0" collapsed="false">
      <c r="A3834" s="223" t="s">
        <v>629</v>
      </c>
      <c r="B3834" s="0" t="s">
        <v>493</v>
      </c>
      <c r="C3834" s="0" t="n">
        <v>0.03816656</v>
      </c>
      <c r="D3834" s="221" t="n">
        <v>19.22</v>
      </c>
      <c r="E3834" s="221" t="n">
        <f aca="false">TRUNC((C3834*D3834),2)</f>
        <v>0.73</v>
      </c>
    </row>
    <row r="3835" customFormat="false" ht="14.4" hidden="false" customHeight="false" outlineLevel="0" collapsed="false">
      <c r="A3835" s="223" t="s">
        <v>531</v>
      </c>
      <c r="B3835" s="0" t="s">
        <v>493</v>
      </c>
      <c r="C3835" s="0" t="n">
        <v>7.32224562</v>
      </c>
      <c r="D3835" s="221" t="n">
        <v>13.3</v>
      </c>
      <c r="E3835" s="221" t="n">
        <f aca="false">TRUNC((C3835*D3835),2)</f>
        <v>97.38</v>
      </c>
    </row>
    <row r="3836" customFormat="false" ht="14.4" hidden="false" customHeight="false" outlineLevel="0" collapsed="false">
      <c r="A3836" s="223" t="s">
        <v>494</v>
      </c>
      <c r="B3836" s="0" t="s">
        <v>493</v>
      </c>
      <c r="C3836" s="0" t="n">
        <v>8.0365395</v>
      </c>
      <c r="D3836" s="221" t="n">
        <v>8.14</v>
      </c>
      <c r="E3836" s="221" t="n">
        <f aca="false">TRUNC((C3836*D3836),2)</f>
        <v>65.41</v>
      </c>
    </row>
    <row r="3837" customFormat="false" ht="14.4" hidden="false" customHeight="false" outlineLevel="0" collapsed="false">
      <c r="A3837" s="223" t="s">
        <v>495</v>
      </c>
      <c r="B3837" s="0" t="s">
        <v>493</v>
      </c>
      <c r="C3837" s="0" t="n">
        <v>0.56842188</v>
      </c>
      <c r="D3837" s="221" t="n">
        <v>17.8</v>
      </c>
      <c r="E3837" s="221" t="n">
        <f aca="false">TRUNC((C3837*D3837),2)</f>
        <v>10.11</v>
      </c>
    </row>
    <row r="3838" customFormat="false" ht="14.4" hidden="false" customHeight="false" outlineLevel="0" collapsed="false">
      <c r="A3838" s="223" t="s">
        <v>453</v>
      </c>
      <c r="B3838" s="0" t="s">
        <v>398</v>
      </c>
      <c r="C3838" s="0" t="s">
        <v>398</v>
      </c>
      <c r="D3838" s="221" t="s">
        <v>398</v>
      </c>
      <c r="E3838" s="221" t="n">
        <f aca="false">SUM(E3829:E3837)</f>
        <v>183.32</v>
      </c>
    </row>
    <row r="3839" customFormat="false" ht="14.4" hidden="false" customHeight="false" outlineLevel="0" collapsed="false">
      <c r="A3839" s="0"/>
      <c r="C3839" s="0"/>
      <c r="D3839" s="0"/>
      <c r="E3839" s="0"/>
    </row>
    <row r="3840" customFormat="false" ht="14.4" hidden="false" customHeight="false" outlineLevel="0" collapsed="false">
      <c r="A3840" s="223" t="s">
        <v>454</v>
      </c>
      <c r="B3840" s="0" t="s">
        <v>447</v>
      </c>
      <c r="C3840" s="0" t="s">
        <v>448</v>
      </c>
      <c r="D3840" s="221" t="s">
        <v>449</v>
      </c>
      <c r="E3840" s="221" t="s">
        <v>450</v>
      </c>
    </row>
    <row r="3841" customFormat="false" ht="14.4" hidden="false" customHeight="false" outlineLevel="0" collapsed="false">
      <c r="A3841" s="223" t="s">
        <v>953</v>
      </c>
      <c r="B3841" s="0" t="s">
        <v>501</v>
      </c>
      <c r="C3841" s="0" t="n">
        <v>1.38711924</v>
      </c>
      <c r="D3841" s="221" t="n">
        <v>4.94</v>
      </c>
      <c r="E3841" s="221" t="n">
        <f aca="false">TRUNC((C3841*D3841),2)</f>
        <v>6.85</v>
      </c>
    </row>
    <row r="3842" customFormat="false" ht="14.4" hidden="false" customHeight="false" outlineLevel="0" collapsed="false">
      <c r="A3842" s="223" t="s">
        <v>623</v>
      </c>
      <c r="B3842" s="0" t="s">
        <v>501</v>
      </c>
      <c r="C3842" s="0" t="n">
        <v>0.03240933</v>
      </c>
      <c r="D3842" s="221" t="n">
        <v>8.08</v>
      </c>
      <c r="E3842" s="221" t="n">
        <f aca="false">TRUNC((C3842*D3842),2)</f>
        <v>0.26</v>
      </c>
    </row>
    <row r="3843" customFormat="false" ht="14.4" hidden="false" customHeight="false" outlineLevel="0" collapsed="false">
      <c r="A3843" s="223" t="s">
        <v>813</v>
      </c>
      <c r="B3843" s="0" t="s">
        <v>497</v>
      </c>
      <c r="C3843" s="0" t="n">
        <v>0.001582</v>
      </c>
      <c r="D3843" s="221" t="n">
        <v>65.62</v>
      </c>
      <c r="E3843" s="221" t="n">
        <f aca="false">TRUNC((C3843*D3843),2)</f>
        <v>0.1</v>
      </c>
    </row>
    <row r="3844" customFormat="false" ht="14.4" hidden="false" customHeight="false" outlineLevel="0" collapsed="false">
      <c r="A3844" s="223" t="s">
        <v>496</v>
      </c>
      <c r="B3844" s="0" t="s">
        <v>497</v>
      </c>
      <c r="C3844" s="0" t="n">
        <v>0.2314984</v>
      </c>
      <c r="D3844" s="221" t="n">
        <v>60</v>
      </c>
      <c r="E3844" s="221" t="n">
        <f aca="false">TRUNC((C3844*D3844),2)</f>
        <v>13.88</v>
      </c>
    </row>
    <row r="3845" customFormat="false" ht="14.4" hidden="false" customHeight="false" outlineLevel="0" collapsed="false">
      <c r="A3845" s="223" t="s">
        <v>498</v>
      </c>
      <c r="B3845" s="0" t="s">
        <v>459</v>
      </c>
      <c r="C3845" s="0" t="n">
        <v>0.12604809</v>
      </c>
      <c r="D3845" s="221" t="n">
        <v>9.79</v>
      </c>
      <c r="E3845" s="221" t="n">
        <f aca="false">TRUNC((C3845*D3845),2)</f>
        <v>1.23</v>
      </c>
    </row>
    <row r="3846" customFormat="false" ht="14.4" hidden="false" customHeight="false" outlineLevel="0" collapsed="false">
      <c r="A3846" s="223" t="s">
        <v>455</v>
      </c>
      <c r="B3846" s="0" t="s">
        <v>456</v>
      </c>
      <c r="C3846" s="0" t="n">
        <v>0.02619678</v>
      </c>
      <c r="D3846" s="221" t="n">
        <v>47.76</v>
      </c>
      <c r="E3846" s="221" t="n">
        <f aca="false">TRUNC((C3846*D3846),2)</f>
        <v>1.25</v>
      </c>
    </row>
    <row r="3847" customFormat="false" ht="14.4" hidden="false" customHeight="false" outlineLevel="0" collapsed="false">
      <c r="A3847" s="223" t="s">
        <v>499</v>
      </c>
      <c r="B3847" s="0" t="s">
        <v>459</v>
      </c>
      <c r="C3847" s="0" t="n">
        <v>0.01044898</v>
      </c>
      <c r="D3847" s="221" t="n">
        <v>109.4</v>
      </c>
      <c r="E3847" s="221" t="n">
        <f aca="false">TRUNC((C3847*D3847),2)</f>
        <v>1.14</v>
      </c>
    </row>
    <row r="3848" customFormat="false" ht="28.8" hidden="false" customHeight="false" outlineLevel="0" collapsed="false">
      <c r="A3848" s="223" t="s">
        <v>954</v>
      </c>
      <c r="B3848" s="0" t="s">
        <v>508</v>
      </c>
      <c r="C3848" s="0" t="n">
        <v>0.05874176</v>
      </c>
      <c r="D3848" s="221" t="n">
        <v>17.89</v>
      </c>
      <c r="E3848" s="221" t="n">
        <f aca="false">TRUNC((C3848*D3848),2)</f>
        <v>1.05</v>
      </c>
    </row>
    <row r="3849" customFormat="false" ht="14.4" hidden="false" customHeight="false" outlineLevel="0" collapsed="false">
      <c r="A3849" s="223" t="s">
        <v>500</v>
      </c>
      <c r="B3849" s="0" t="s">
        <v>501</v>
      </c>
      <c r="C3849" s="0" t="n">
        <v>96.7338496</v>
      </c>
      <c r="D3849" s="221" t="n">
        <v>0.35</v>
      </c>
      <c r="E3849" s="221" t="n">
        <f aca="false">TRUNC((C3849*D3849),2)</f>
        <v>33.85</v>
      </c>
    </row>
    <row r="3850" customFormat="false" ht="14.4" hidden="false" customHeight="false" outlineLevel="0" collapsed="false">
      <c r="A3850" s="223" t="s">
        <v>666</v>
      </c>
      <c r="B3850" s="0" t="s">
        <v>511</v>
      </c>
      <c r="C3850" s="0" t="n">
        <v>0.00254016</v>
      </c>
      <c r="D3850" s="221" t="n">
        <v>5.18</v>
      </c>
      <c r="E3850" s="221" t="n">
        <f aca="false">TRUNC((C3850*D3850),2)</f>
        <v>0.01</v>
      </c>
    </row>
    <row r="3851" customFormat="false" ht="14.4" hidden="false" customHeight="false" outlineLevel="0" collapsed="false">
      <c r="A3851" s="223" t="s">
        <v>502</v>
      </c>
      <c r="B3851" s="0" t="s">
        <v>459</v>
      </c>
      <c r="C3851" s="0" t="n">
        <v>0.14258629</v>
      </c>
      <c r="D3851" s="221" t="n">
        <v>6.04</v>
      </c>
      <c r="E3851" s="221" t="n">
        <f aca="false">TRUNC((C3851*D3851),2)</f>
        <v>0.86</v>
      </c>
    </row>
    <row r="3852" customFormat="false" ht="14.4" hidden="false" customHeight="false" outlineLevel="0" collapsed="false">
      <c r="A3852" s="223" t="s">
        <v>630</v>
      </c>
      <c r="B3852" s="0" t="s">
        <v>511</v>
      </c>
      <c r="C3852" s="0" t="n">
        <v>0.0014337</v>
      </c>
      <c r="D3852" s="221" t="n">
        <v>4.73</v>
      </c>
      <c r="E3852" s="221" t="n">
        <f aca="false">TRUNC((C3852*D3852),2)</f>
        <v>0</v>
      </c>
    </row>
    <row r="3853" customFormat="false" ht="14.4" hidden="false" customHeight="false" outlineLevel="0" collapsed="false">
      <c r="A3853" s="223" t="s">
        <v>457</v>
      </c>
      <c r="B3853" s="0" t="s">
        <v>456</v>
      </c>
      <c r="C3853" s="0" t="n">
        <v>0.22473599</v>
      </c>
      <c r="D3853" s="221" t="n">
        <v>8.95</v>
      </c>
      <c r="E3853" s="221" t="n">
        <f aca="false">TRUNC((C3853*D3853),2)</f>
        <v>2.01</v>
      </c>
    </row>
    <row r="3854" customFormat="false" ht="14.4" hidden="false" customHeight="false" outlineLevel="0" collapsed="false">
      <c r="A3854" s="223" t="s">
        <v>655</v>
      </c>
      <c r="B3854" s="0" t="s">
        <v>511</v>
      </c>
      <c r="C3854" s="0" t="n">
        <v>0.107445</v>
      </c>
      <c r="D3854" s="221" t="n">
        <v>3.74</v>
      </c>
      <c r="E3854" s="221" t="n">
        <f aca="false">TRUNC((C3854*D3854),2)</f>
        <v>0.4</v>
      </c>
    </row>
    <row r="3855" customFormat="false" ht="14.4" hidden="false" customHeight="false" outlineLevel="0" collapsed="false">
      <c r="A3855" s="223" t="s">
        <v>667</v>
      </c>
      <c r="B3855" s="0" t="s">
        <v>504</v>
      </c>
      <c r="C3855" s="0" t="n">
        <v>0.2005696</v>
      </c>
      <c r="D3855" s="221" t="n">
        <v>1.28</v>
      </c>
      <c r="E3855" s="221" t="n">
        <f aca="false">TRUNC((C3855*D3855),2)</f>
        <v>0.25</v>
      </c>
    </row>
    <row r="3856" customFormat="false" ht="14.4" hidden="false" customHeight="false" outlineLevel="0" collapsed="false">
      <c r="A3856" s="223" t="s">
        <v>506</v>
      </c>
      <c r="B3856" s="0" t="s">
        <v>497</v>
      </c>
      <c r="C3856" s="0" t="n">
        <v>0.07585008</v>
      </c>
      <c r="D3856" s="221" t="n">
        <v>53.6</v>
      </c>
      <c r="E3856" s="221" t="n">
        <f aca="false">TRUNC((C3856*D3856),2)</f>
        <v>4.06</v>
      </c>
    </row>
    <row r="3857" customFormat="false" ht="14.4" hidden="false" customHeight="false" outlineLevel="0" collapsed="false">
      <c r="A3857" s="223" t="s">
        <v>955</v>
      </c>
      <c r="B3857" s="0" t="s">
        <v>501</v>
      </c>
      <c r="C3857" s="0" t="n">
        <v>0.01173312</v>
      </c>
      <c r="D3857" s="221" t="n">
        <v>12.77</v>
      </c>
      <c r="E3857" s="221" t="n">
        <f aca="false">TRUNC((C3857*D3857),2)</f>
        <v>0.14</v>
      </c>
    </row>
    <row r="3858" customFormat="false" ht="14.4" hidden="false" customHeight="false" outlineLevel="0" collapsed="false">
      <c r="A3858" s="223" t="s">
        <v>956</v>
      </c>
      <c r="B3858" s="0" t="s">
        <v>459</v>
      </c>
      <c r="C3858" s="0" t="n">
        <v>1</v>
      </c>
      <c r="D3858" s="221" t="n">
        <v>132.16</v>
      </c>
      <c r="E3858" s="221" t="n">
        <f aca="false">TRUNC((C3858*D3858),2)</f>
        <v>132.16</v>
      </c>
    </row>
    <row r="3859" customFormat="false" ht="14.4" hidden="false" customHeight="false" outlineLevel="0" collapsed="false">
      <c r="A3859" s="223" t="s">
        <v>510</v>
      </c>
      <c r="B3859" s="0" t="s">
        <v>511</v>
      </c>
      <c r="C3859" s="0" t="n">
        <v>0.02376411</v>
      </c>
      <c r="D3859" s="221" t="n">
        <v>14.25</v>
      </c>
      <c r="E3859" s="221" t="n">
        <f aca="false">TRUNC((C3859*D3859),2)</f>
        <v>0.33</v>
      </c>
    </row>
    <row r="3860" customFormat="false" ht="14.4" hidden="false" customHeight="false" outlineLevel="0" collapsed="false">
      <c r="A3860" s="223" t="s">
        <v>957</v>
      </c>
      <c r="B3860" s="0" t="s">
        <v>459</v>
      </c>
      <c r="C3860" s="0" t="n">
        <v>160.9025</v>
      </c>
      <c r="D3860" s="221" t="n">
        <v>0.32</v>
      </c>
      <c r="E3860" s="221" t="n">
        <f aca="false">TRUNC((C3860*D3860),2)</f>
        <v>51.48</v>
      </c>
    </row>
    <row r="3861" customFormat="false" ht="14.4" hidden="false" customHeight="false" outlineLevel="0" collapsed="false">
      <c r="A3861" s="223" t="s">
        <v>512</v>
      </c>
      <c r="B3861" s="0" t="s">
        <v>493</v>
      </c>
      <c r="C3861" s="0" t="n">
        <v>16.36276241</v>
      </c>
      <c r="D3861" s="221" t="n">
        <v>1.87</v>
      </c>
      <c r="E3861" s="221" t="n">
        <f aca="false">TRUNC((C3861*D3861),2)</f>
        <v>30.59</v>
      </c>
    </row>
    <row r="3862" customFormat="false" ht="14.4" hidden="false" customHeight="false" outlineLevel="0" collapsed="false">
      <c r="A3862" s="223" t="s">
        <v>513</v>
      </c>
      <c r="B3862" s="0" t="s">
        <v>493</v>
      </c>
      <c r="C3862" s="0" t="n">
        <v>16.36276241</v>
      </c>
      <c r="D3862" s="221" t="n">
        <v>0.71</v>
      </c>
      <c r="E3862" s="221" t="n">
        <f aca="false">TRUNC((C3862*D3862),2)</f>
        <v>11.61</v>
      </c>
    </row>
    <row r="3863" customFormat="false" ht="14.4" hidden="false" customHeight="false" outlineLevel="0" collapsed="false">
      <c r="A3863" s="223" t="s">
        <v>514</v>
      </c>
      <c r="B3863" s="0" t="s">
        <v>493</v>
      </c>
      <c r="C3863" s="0" t="n">
        <v>16.36276241</v>
      </c>
      <c r="D3863" s="221" t="n">
        <v>0.34</v>
      </c>
      <c r="E3863" s="221" t="n">
        <f aca="false">TRUNC((C3863*D3863),2)</f>
        <v>5.56</v>
      </c>
    </row>
    <row r="3864" customFormat="false" ht="14.4" hidden="false" customHeight="false" outlineLevel="0" collapsed="false">
      <c r="A3864" s="223" t="s">
        <v>515</v>
      </c>
      <c r="B3864" s="0" t="s">
        <v>493</v>
      </c>
      <c r="C3864" s="0" t="n">
        <v>16.36276241</v>
      </c>
      <c r="D3864" s="221" t="n">
        <v>0.05</v>
      </c>
      <c r="E3864" s="221" t="n">
        <f aca="false">TRUNC((C3864*D3864),2)</f>
        <v>0.81</v>
      </c>
    </row>
    <row r="3865" customFormat="false" ht="14.4" hidden="false" customHeight="false" outlineLevel="0" collapsed="false">
      <c r="A3865" s="223" t="s">
        <v>458</v>
      </c>
      <c r="B3865" s="0" t="s">
        <v>459</v>
      </c>
      <c r="C3865" s="0" t="n">
        <v>0.04330077</v>
      </c>
      <c r="D3865" s="221" t="n">
        <v>29.55</v>
      </c>
      <c r="E3865" s="221" t="n">
        <f aca="false">TRUNC((C3865*D3865),2)</f>
        <v>1.27</v>
      </c>
    </row>
    <row r="3866" customFormat="false" ht="14.4" hidden="false" customHeight="false" outlineLevel="0" collapsed="false">
      <c r="A3866" s="223" t="s">
        <v>460</v>
      </c>
      <c r="B3866" s="0" t="s">
        <v>459</v>
      </c>
      <c r="C3866" s="0" t="n">
        <v>0.02029472</v>
      </c>
      <c r="D3866" s="221" t="n">
        <v>169.15</v>
      </c>
      <c r="E3866" s="221" t="n">
        <f aca="false">TRUNC((C3866*D3866),2)</f>
        <v>3.43</v>
      </c>
    </row>
    <row r="3867" customFormat="false" ht="14.4" hidden="false" customHeight="false" outlineLevel="0" collapsed="false">
      <c r="A3867" s="223" t="s">
        <v>461</v>
      </c>
      <c r="B3867" s="0" t="s">
        <v>459</v>
      </c>
      <c r="C3867" s="0" t="n">
        <v>1.82423856</v>
      </c>
      <c r="D3867" s="221" t="n">
        <v>1.11</v>
      </c>
      <c r="E3867" s="221" t="n">
        <f aca="false">TRUNC((C3867*D3867),2)</f>
        <v>2.02</v>
      </c>
    </row>
    <row r="3868" customFormat="false" ht="28.8" hidden="false" customHeight="false" outlineLevel="0" collapsed="false">
      <c r="A3868" s="223" t="s">
        <v>462</v>
      </c>
      <c r="B3868" s="0" t="s">
        <v>459</v>
      </c>
      <c r="C3868" s="0" t="n">
        <v>0.01758997</v>
      </c>
      <c r="D3868" s="221" t="n">
        <v>133.08</v>
      </c>
      <c r="E3868" s="221" t="n">
        <f aca="false">TRUNC((C3868*D3868),2)</f>
        <v>2.34</v>
      </c>
    </row>
    <row r="3869" customFormat="false" ht="28.8" hidden="false" customHeight="false" outlineLevel="0" collapsed="false">
      <c r="A3869" s="223" t="s">
        <v>463</v>
      </c>
      <c r="B3869" s="0" t="s">
        <v>459</v>
      </c>
      <c r="C3869" s="0" t="n">
        <v>0.01178122</v>
      </c>
      <c r="D3869" s="221" t="n">
        <v>116.91</v>
      </c>
      <c r="E3869" s="221" t="n">
        <f aca="false">TRUNC((C3869*D3869),2)</f>
        <v>1.37</v>
      </c>
    </row>
    <row r="3870" customFormat="false" ht="28.8" hidden="false" customHeight="false" outlineLevel="0" collapsed="false">
      <c r="A3870" s="223" t="s">
        <v>516</v>
      </c>
      <c r="B3870" s="0" t="s">
        <v>459</v>
      </c>
      <c r="C3870" s="0" t="n">
        <v>0.00069335</v>
      </c>
      <c r="D3870" s="221" t="n">
        <v>597.97</v>
      </c>
      <c r="E3870" s="221" t="n">
        <f aca="false">TRUNC((C3870*D3870),2)</f>
        <v>0.41</v>
      </c>
    </row>
    <row r="3871" customFormat="false" ht="14.4" hidden="false" customHeight="false" outlineLevel="0" collapsed="false">
      <c r="A3871" s="223" t="s">
        <v>517</v>
      </c>
      <c r="B3871" s="0" t="s">
        <v>459</v>
      </c>
      <c r="C3871" s="0" t="n">
        <v>0.00425757</v>
      </c>
      <c r="D3871" s="221" t="n">
        <v>135.18</v>
      </c>
      <c r="E3871" s="221" t="n">
        <f aca="false">TRUNC((C3871*D3871),2)</f>
        <v>0.57</v>
      </c>
    </row>
    <row r="3872" customFormat="false" ht="14.4" hidden="false" customHeight="false" outlineLevel="0" collapsed="false">
      <c r="A3872" s="223" t="s">
        <v>518</v>
      </c>
      <c r="B3872" s="0" t="s">
        <v>459</v>
      </c>
      <c r="C3872" s="0" t="n">
        <v>0.00323405</v>
      </c>
      <c r="D3872" s="221" t="n">
        <v>203.68</v>
      </c>
      <c r="E3872" s="221" t="n">
        <f aca="false">TRUNC((C3872*D3872),2)</f>
        <v>0.65</v>
      </c>
    </row>
    <row r="3873" customFormat="false" ht="14.4" hidden="false" customHeight="false" outlineLevel="0" collapsed="false">
      <c r="A3873" s="223" t="s">
        <v>519</v>
      </c>
      <c r="B3873" s="0" t="s">
        <v>459</v>
      </c>
      <c r="C3873" s="0" t="n">
        <v>0.00069335</v>
      </c>
      <c r="D3873" s="221" t="n">
        <v>576.84</v>
      </c>
      <c r="E3873" s="221" t="n">
        <f aca="false">TRUNC((C3873*D3873),2)</f>
        <v>0.39</v>
      </c>
    </row>
    <row r="3874" customFormat="false" ht="14.4" hidden="false" customHeight="false" outlineLevel="0" collapsed="false">
      <c r="A3874" s="223" t="s">
        <v>520</v>
      </c>
      <c r="B3874" s="0" t="s">
        <v>459</v>
      </c>
      <c r="C3874" s="0" t="n">
        <v>0.00085217</v>
      </c>
      <c r="D3874" s="221" t="n">
        <v>281.79</v>
      </c>
      <c r="E3874" s="221" t="n">
        <f aca="false">TRUNC((C3874*D3874),2)</f>
        <v>0.24</v>
      </c>
    </row>
    <row r="3875" customFormat="false" ht="14.4" hidden="false" customHeight="false" outlineLevel="0" collapsed="false">
      <c r="A3875" s="223" t="s">
        <v>521</v>
      </c>
      <c r="B3875" s="0" t="s">
        <v>459</v>
      </c>
      <c r="C3875" s="0" t="n">
        <v>0.04292163</v>
      </c>
      <c r="D3875" s="221" t="n">
        <v>7.88</v>
      </c>
      <c r="E3875" s="221" t="n">
        <f aca="false">TRUNC((C3875*D3875),2)</f>
        <v>0.33</v>
      </c>
    </row>
    <row r="3876" customFormat="false" ht="14.4" hidden="false" customHeight="false" outlineLevel="0" collapsed="false">
      <c r="A3876" s="223" t="s">
        <v>522</v>
      </c>
      <c r="B3876" s="0" t="s">
        <v>459</v>
      </c>
      <c r="C3876" s="0" t="n">
        <v>0.02376411</v>
      </c>
      <c r="D3876" s="221" t="n">
        <v>10.71</v>
      </c>
      <c r="E3876" s="221" t="n">
        <f aca="false">TRUNC((C3876*D3876),2)</f>
        <v>0.25</v>
      </c>
    </row>
    <row r="3877" customFormat="false" ht="14.4" hidden="false" customHeight="false" outlineLevel="0" collapsed="false">
      <c r="A3877" s="223" t="s">
        <v>523</v>
      </c>
      <c r="B3877" s="0" t="s">
        <v>459</v>
      </c>
      <c r="C3877" s="0" t="n">
        <v>0.02376411</v>
      </c>
      <c r="D3877" s="221" t="n">
        <v>23.75</v>
      </c>
      <c r="E3877" s="221" t="n">
        <f aca="false">TRUNC((C3877*D3877),2)</f>
        <v>0.56</v>
      </c>
    </row>
    <row r="3878" customFormat="false" ht="28.8" hidden="false" customHeight="false" outlineLevel="0" collapsed="false">
      <c r="A3878" s="223" t="s">
        <v>679</v>
      </c>
      <c r="B3878" s="0" t="s">
        <v>459</v>
      </c>
      <c r="C3878" s="0" t="n">
        <v>3.65058671</v>
      </c>
      <c r="D3878" s="221" t="n">
        <v>0.08</v>
      </c>
      <c r="E3878" s="221" t="n">
        <f aca="false">TRUNC((C3878*D3878),2)</f>
        <v>0.29</v>
      </c>
    </row>
    <row r="3879" customFormat="false" ht="14.4" hidden="false" customHeight="false" outlineLevel="0" collapsed="false">
      <c r="A3879" s="223" t="s">
        <v>524</v>
      </c>
      <c r="B3879" s="0" t="s">
        <v>525</v>
      </c>
      <c r="C3879" s="0" t="n">
        <v>0.63812731</v>
      </c>
      <c r="D3879" s="221" t="n">
        <v>0.67</v>
      </c>
      <c r="E3879" s="221" t="n">
        <f aca="false">TRUNC((C3879*D3879),2)</f>
        <v>0.42</v>
      </c>
    </row>
    <row r="3880" customFormat="false" ht="14.4" hidden="false" customHeight="false" outlineLevel="0" collapsed="false">
      <c r="A3880" s="223" t="s">
        <v>453</v>
      </c>
      <c r="B3880" s="0" t="s">
        <v>398</v>
      </c>
      <c r="C3880" s="0" t="s">
        <v>398</v>
      </c>
      <c r="D3880" s="221" t="s">
        <v>398</v>
      </c>
      <c r="E3880" s="221" t="n">
        <f aca="false">SUM(E3841:E3879)</f>
        <v>314.42</v>
      </c>
    </row>
    <row r="3881" customFormat="false" ht="14.4" hidden="false" customHeight="false" outlineLevel="0" collapsed="false">
      <c r="A3881" s="0"/>
      <c r="C3881" s="0"/>
      <c r="D3881" s="0"/>
      <c r="E3881" s="0"/>
    </row>
    <row r="3882" customFormat="false" ht="14.4" hidden="false" customHeight="false" outlineLevel="0" collapsed="false">
      <c r="A3882" s="223" t="s">
        <v>466</v>
      </c>
      <c r="B3882" s="0" t="s">
        <v>398</v>
      </c>
      <c r="C3882" s="0" t="s">
        <v>398</v>
      </c>
      <c r="D3882" s="221" t="s">
        <v>398</v>
      </c>
      <c r="E3882" s="221" t="n">
        <f aca="false">E3826+E3838+E3880</f>
        <v>499.65</v>
      </c>
    </row>
    <row r="3883" customFormat="false" ht="14.4" hidden="false" customHeight="false" outlineLevel="0" collapsed="false">
      <c r="A3883" s="0"/>
      <c r="C3883" s="0"/>
      <c r="D3883" s="0"/>
      <c r="E3883" s="0"/>
    </row>
    <row r="3884" customFormat="false" ht="14.4" hidden="false" customHeight="false" outlineLevel="0" collapsed="false">
      <c r="A3884" s="0"/>
      <c r="C3884" s="0"/>
      <c r="D3884" s="0"/>
      <c r="E3884" s="0"/>
    </row>
    <row r="3885" customFormat="false" ht="14.4" hidden="false" customHeight="false" outlineLevel="0" collapsed="false">
      <c r="A3885" s="0"/>
      <c r="C3885" s="0"/>
      <c r="D3885" s="0"/>
      <c r="E3885" s="0"/>
    </row>
    <row r="3886" customFormat="false" ht="14.4" hidden="false" customHeight="false" outlineLevel="0" collapsed="false">
      <c r="A3886" s="223" t="s">
        <v>958</v>
      </c>
      <c r="B3886" s="224" t="s">
        <v>959</v>
      </c>
      <c r="C3886" s="0" t="s">
        <v>960</v>
      </c>
      <c r="D3886" s="0"/>
      <c r="E3886" s="0"/>
    </row>
    <row r="3887" customFormat="false" ht="14.4" hidden="false" customHeight="false" outlineLevel="0" collapsed="false">
      <c r="A3887" s="223" t="s">
        <v>961</v>
      </c>
      <c r="C3887" s="0"/>
      <c r="D3887" s="0"/>
      <c r="E3887" s="0"/>
    </row>
    <row r="3888" customFormat="false" ht="14.4" hidden="false" customHeight="false" outlineLevel="0" collapsed="false">
      <c r="A3888" s="223" t="s">
        <v>569</v>
      </c>
      <c r="C3888" s="0"/>
      <c r="D3888" s="0"/>
      <c r="E3888" s="0"/>
    </row>
    <row r="3889" customFormat="false" ht="14.4" hidden="false" customHeight="false" outlineLevel="0" collapsed="false">
      <c r="A3889" s="0"/>
      <c r="C3889" s="0"/>
      <c r="D3889" s="0"/>
      <c r="E3889" s="0"/>
    </row>
    <row r="3890" customFormat="false" ht="14.4" hidden="false" customHeight="false" outlineLevel="0" collapsed="false">
      <c r="A3890" s="223" t="s">
        <v>489</v>
      </c>
      <c r="B3890" s="0" t="s">
        <v>447</v>
      </c>
      <c r="C3890" s="0" t="s">
        <v>448</v>
      </c>
      <c r="D3890" s="221" t="s">
        <v>449</v>
      </c>
      <c r="E3890" s="221" t="s">
        <v>450</v>
      </c>
    </row>
    <row r="3891" customFormat="false" ht="28.8" hidden="false" customHeight="false" outlineLevel="0" collapsed="false">
      <c r="A3891" s="223" t="s">
        <v>491</v>
      </c>
      <c r="B3891" s="0" t="s">
        <v>459</v>
      </c>
      <c r="C3891" s="0" t="n">
        <v>2.166E-005</v>
      </c>
      <c r="D3891" s="221" t="n">
        <v>580</v>
      </c>
      <c r="E3891" s="221" t="n">
        <f aca="false">TRUNC((C3891*D3891),2)</f>
        <v>0.01</v>
      </c>
    </row>
    <row r="3892" customFormat="false" ht="14.4" hidden="false" customHeight="false" outlineLevel="0" collapsed="false">
      <c r="A3892" s="223" t="s">
        <v>453</v>
      </c>
      <c r="B3892" s="0" t="s">
        <v>398</v>
      </c>
      <c r="C3892" s="0" t="s">
        <v>398</v>
      </c>
      <c r="D3892" s="221" t="s">
        <v>398</v>
      </c>
      <c r="E3892" s="221" t="n">
        <f aca="false">SUM(E3891:E3891)</f>
        <v>0.01</v>
      </c>
    </row>
    <row r="3893" customFormat="false" ht="14.4" hidden="false" customHeight="false" outlineLevel="0" collapsed="false">
      <c r="A3893" s="0"/>
      <c r="C3893" s="0"/>
      <c r="D3893" s="0"/>
      <c r="E3893" s="0"/>
    </row>
    <row r="3894" customFormat="false" ht="14.4" hidden="false" customHeight="false" outlineLevel="0" collapsed="false">
      <c r="A3894" s="223" t="s">
        <v>446</v>
      </c>
      <c r="B3894" s="0" t="s">
        <v>447</v>
      </c>
      <c r="C3894" s="0" t="s">
        <v>448</v>
      </c>
      <c r="D3894" s="221" t="s">
        <v>449</v>
      </c>
      <c r="E3894" s="221" t="s">
        <v>450</v>
      </c>
    </row>
    <row r="3895" customFormat="false" ht="14.4" hidden="false" customHeight="false" outlineLevel="0" collapsed="false">
      <c r="A3895" s="223" t="s">
        <v>552</v>
      </c>
      <c r="B3895" s="0" t="s">
        <v>493</v>
      </c>
      <c r="C3895" s="0" t="n">
        <v>0.16232</v>
      </c>
      <c r="D3895" s="221" t="n">
        <v>9.41</v>
      </c>
      <c r="E3895" s="221" t="n">
        <f aca="false">TRUNC((C3895*D3895),2)</f>
        <v>1.52</v>
      </c>
    </row>
    <row r="3896" customFormat="false" ht="14.4" hidden="false" customHeight="false" outlineLevel="0" collapsed="false">
      <c r="A3896" s="223" t="s">
        <v>553</v>
      </c>
      <c r="B3896" s="0" t="s">
        <v>493</v>
      </c>
      <c r="C3896" s="0" t="n">
        <v>0.16232</v>
      </c>
      <c r="D3896" s="221" t="n">
        <v>13.3</v>
      </c>
      <c r="E3896" s="221" t="n">
        <f aca="false">TRUNC((C3896*D3896),2)</f>
        <v>2.15</v>
      </c>
    </row>
    <row r="3897" customFormat="false" ht="14.4" hidden="false" customHeight="false" outlineLevel="0" collapsed="false">
      <c r="A3897" s="223" t="s">
        <v>453</v>
      </c>
      <c r="B3897" s="0" t="s">
        <v>398</v>
      </c>
      <c r="C3897" s="0" t="s">
        <v>398</v>
      </c>
      <c r="D3897" s="221" t="s">
        <v>398</v>
      </c>
      <c r="E3897" s="221" t="n">
        <f aca="false">SUM(E3895:E3896)</f>
        <v>3.67</v>
      </c>
    </row>
    <row r="3898" customFormat="false" ht="14.4" hidden="false" customHeight="false" outlineLevel="0" collapsed="false">
      <c r="A3898" s="0"/>
      <c r="C3898" s="0"/>
      <c r="D3898" s="0"/>
      <c r="E3898" s="0"/>
    </row>
    <row r="3899" customFormat="false" ht="14.4" hidden="false" customHeight="false" outlineLevel="0" collapsed="false">
      <c r="A3899" s="223" t="s">
        <v>454</v>
      </c>
      <c r="B3899" s="0" t="s">
        <v>447</v>
      </c>
      <c r="C3899" s="0" t="s">
        <v>448</v>
      </c>
      <c r="D3899" s="221" t="s">
        <v>449</v>
      </c>
      <c r="E3899" s="221" t="s">
        <v>450</v>
      </c>
    </row>
    <row r="3900" customFormat="false" ht="14.4" hidden="false" customHeight="false" outlineLevel="0" collapsed="false">
      <c r="A3900" s="223" t="s">
        <v>532</v>
      </c>
      <c r="B3900" s="0" t="s">
        <v>459</v>
      </c>
      <c r="C3900" s="0" t="n">
        <v>0.0117</v>
      </c>
      <c r="D3900" s="221" t="n">
        <v>42.27</v>
      </c>
      <c r="E3900" s="221" t="n">
        <f aca="false">TRUNC((C3900*D3900),2)</f>
        <v>0.49</v>
      </c>
    </row>
    <row r="3901" customFormat="false" ht="14.4" hidden="false" customHeight="false" outlineLevel="0" collapsed="false">
      <c r="A3901" s="223" t="s">
        <v>498</v>
      </c>
      <c r="B3901" s="0" t="s">
        <v>459</v>
      </c>
      <c r="C3901" s="0" t="n">
        <v>0.0025655</v>
      </c>
      <c r="D3901" s="221" t="n">
        <v>9.79</v>
      </c>
      <c r="E3901" s="221" t="n">
        <f aca="false">TRUNC((C3901*D3901),2)</f>
        <v>0.02</v>
      </c>
    </row>
    <row r="3902" customFormat="false" ht="14.4" hidden="false" customHeight="false" outlineLevel="0" collapsed="false">
      <c r="A3902" s="223" t="s">
        <v>455</v>
      </c>
      <c r="B3902" s="0" t="s">
        <v>456</v>
      </c>
      <c r="C3902" s="0" t="n">
        <v>0.00051232</v>
      </c>
      <c r="D3902" s="221" t="n">
        <v>47.76</v>
      </c>
      <c r="E3902" s="221" t="n">
        <f aca="false">TRUNC((C3902*D3902),2)</f>
        <v>0.02</v>
      </c>
    </row>
    <row r="3903" customFormat="false" ht="14.4" hidden="false" customHeight="false" outlineLevel="0" collapsed="false">
      <c r="A3903" s="223" t="s">
        <v>499</v>
      </c>
      <c r="B3903" s="0" t="s">
        <v>459</v>
      </c>
      <c r="C3903" s="0" t="n">
        <v>0.00021268</v>
      </c>
      <c r="D3903" s="221" t="n">
        <v>109.4</v>
      </c>
      <c r="E3903" s="221" t="n">
        <f aca="false">TRUNC((C3903*D3903),2)</f>
        <v>0.02</v>
      </c>
    </row>
    <row r="3904" customFormat="false" ht="14.4" hidden="false" customHeight="false" outlineLevel="0" collapsed="false">
      <c r="A3904" s="223" t="s">
        <v>502</v>
      </c>
      <c r="B3904" s="0" t="s">
        <v>459</v>
      </c>
      <c r="C3904" s="0" t="n">
        <v>0.00290212</v>
      </c>
      <c r="D3904" s="221" t="n">
        <v>6.04</v>
      </c>
      <c r="E3904" s="221" t="n">
        <f aca="false">TRUNC((C3904*D3904),2)</f>
        <v>0.01</v>
      </c>
    </row>
    <row r="3905" customFormat="false" ht="14.4" hidden="false" customHeight="false" outlineLevel="0" collapsed="false">
      <c r="A3905" s="223" t="s">
        <v>457</v>
      </c>
      <c r="B3905" s="0" t="s">
        <v>456</v>
      </c>
      <c r="C3905" s="0" t="n">
        <v>0.00439508</v>
      </c>
      <c r="D3905" s="221" t="n">
        <v>8.95</v>
      </c>
      <c r="E3905" s="221" t="n">
        <f aca="false">TRUNC((C3905*D3905),2)</f>
        <v>0.03</v>
      </c>
    </row>
    <row r="3906" customFormat="false" ht="14.4" hidden="false" customHeight="false" outlineLevel="0" collapsed="false">
      <c r="A3906" s="223" t="s">
        <v>510</v>
      </c>
      <c r="B3906" s="0" t="s">
        <v>511</v>
      </c>
      <c r="C3906" s="0" t="n">
        <v>0.00048368</v>
      </c>
      <c r="D3906" s="221" t="n">
        <v>14.25</v>
      </c>
      <c r="E3906" s="221" t="n">
        <f aca="false">TRUNC((C3906*D3906),2)</f>
        <v>0</v>
      </c>
    </row>
    <row r="3907" customFormat="false" ht="14.4" hidden="false" customHeight="false" outlineLevel="0" collapsed="false">
      <c r="A3907" s="223" t="s">
        <v>537</v>
      </c>
      <c r="B3907" s="0" t="s">
        <v>459</v>
      </c>
      <c r="C3907" s="0" t="n">
        <v>0.0191</v>
      </c>
      <c r="D3907" s="221" t="n">
        <v>41.73</v>
      </c>
      <c r="E3907" s="221" t="n">
        <f aca="false">TRUNC((C3907*D3907),2)</f>
        <v>0.79</v>
      </c>
    </row>
    <row r="3908" customFormat="false" ht="14.4" hidden="false" customHeight="false" outlineLevel="0" collapsed="false">
      <c r="A3908" s="223" t="s">
        <v>538</v>
      </c>
      <c r="B3908" s="0" t="s">
        <v>504</v>
      </c>
      <c r="C3908" s="0" t="n">
        <v>1.06451187</v>
      </c>
      <c r="D3908" s="221" t="n">
        <v>7.58</v>
      </c>
      <c r="E3908" s="221" t="n">
        <f aca="false">TRUNC((C3908*D3908),2)</f>
        <v>8.06</v>
      </c>
    </row>
    <row r="3909" customFormat="false" ht="14.4" hidden="false" customHeight="false" outlineLevel="0" collapsed="false">
      <c r="A3909" s="223" t="s">
        <v>512</v>
      </c>
      <c r="B3909" s="0" t="s">
        <v>493</v>
      </c>
      <c r="C3909" s="0" t="n">
        <v>0.32</v>
      </c>
      <c r="D3909" s="221" t="n">
        <v>1.87</v>
      </c>
      <c r="E3909" s="221" t="n">
        <f aca="false">TRUNC((C3909*D3909),2)</f>
        <v>0.59</v>
      </c>
    </row>
    <row r="3910" customFormat="false" ht="14.4" hidden="false" customHeight="false" outlineLevel="0" collapsed="false">
      <c r="A3910" s="223" t="s">
        <v>513</v>
      </c>
      <c r="B3910" s="0" t="s">
        <v>493</v>
      </c>
      <c r="C3910" s="0" t="n">
        <v>0.32</v>
      </c>
      <c r="D3910" s="221" t="n">
        <v>0.71</v>
      </c>
      <c r="E3910" s="221" t="n">
        <f aca="false">TRUNC((C3910*D3910),2)</f>
        <v>0.22</v>
      </c>
    </row>
    <row r="3911" customFormat="false" ht="14.4" hidden="false" customHeight="false" outlineLevel="0" collapsed="false">
      <c r="A3911" s="223" t="s">
        <v>514</v>
      </c>
      <c r="B3911" s="0" t="s">
        <v>493</v>
      </c>
      <c r="C3911" s="0" t="n">
        <v>0.32</v>
      </c>
      <c r="D3911" s="221" t="n">
        <v>0.34</v>
      </c>
      <c r="E3911" s="221" t="n">
        <f aca="false">TRUNC((C3911*D3911),2)</f>
        <v>0.1</v>
      </c>
    </row>
    <row r="3912" customFormat="false" ht="14.4" hidden="false" customHeight="false" outlineLevel="0" collapsed="false">
      <c r="A3912" s="223" t="s">
        <v>515</v>
      </c>
      <c r="B3912" s="0" t="s">
        <v>493</v>
      </c>
      <c r="C3912" s="0" t="n">
        <v>0.32</v>
      </c>
      <c r="D3912" s="221" t="n">
        <v>0.05</v>
      </c>
      <c r="E3912" s="221" t="n">
        <f aca="false">TRUNC((C3912*D3912),2)</f>
        <v>0.01</v>
      </c>
    </row>
    <row r="3913" customFormat="false" ht="14.4" hidden="false" customHeight="false" outlineLevel="0" collapsed="false">
      <c r="A3913" s="223" t="s">
        <v>458</v>
      </c>
      <c r="B3913" s="0" t="s">
        <v>459</v>
      </c>
      <c r="C3913" s="0" t="n">
        <v>0.00084682</v>
      </c>
      <c r="D3913" s="221" t="n">
        <v>29.55</v>
      </c>
      <c r="E3913" s="221" t="n">
        <f aca="false">TRUNC((C3913*D3913),2)</f>
        <v>0.02</v>
      </c>
    </row>
    <row r="3914" customFormat="false" ht="14.4" hidden="false" customHeight="false" outlineLevel="0" collapsed="false">
      <c r="A3914" s="223" t="s">
        <v>460</v>
      </c>
      <c r="B3914" s="0" t="s">
        <v>459</v>
      </c>
      <c r="C3914" s="0" t="n">
        <v>0.0003969</v>
      </c>
      <c r="D3914" s="221" t="n">
        <v>169.15</v>
      </c>
      <c r="E3914" s="221" t="n">
        <f aca="false">TRUNC((C3914*D3914),2)</f>
        <v>0.06</v>
      </c>
    </row>
    <row r="3915" customFormat="false" ht="14.4" hidden="false" customHeight="false" outlineLevel="0" collapsed="false">
      <c r="A3915" s="223" t="s">
        <v>461</v>
      </c>
      <c r="B3915" s="0" t="s">
        <v>459</v>
      </c>
      <c r="C3915" s="0" t="n">
        <v>0.0356759</v>
      </c>
      <c r="D3915" s="221" t="n">
        <v>1.11</v>
      </c>
      <c r="E3915" s="221" t="n">
        <f aca="false">TRUNC((C3915*D3915),2)</f>
        <v>0.03</v>
      </c>
    </row>
    <row r="3916" customFormat="false" ht="28.8" hidden="false" customHeight="false" outlineLevel="0" collapsed="false">
      <c r="A3916" s="223" t="s">
        <v>462</v>
      </c>
      <c r="B3916" s="0" t="s">
        <v>459</v>
      </c>
      <c r="C3916" s="0" t="n">
        <v>0.000344</v>
      </c>
      <c r="D3916" s="221" t="n">
        <v>133.08</v>
      </c>
      <c r="E3916" s="221" t="n">
        <f aca="false">TRUNC((C3916*D3916),2)</f>
        <v>0.04</v>
      </c>
    </row>
    <row r="3917" customFormat="false" ht="28.8" hidden="false" customHeight="false" outlineLevel="0" collapsed="false">
      <c r="A3917" s="223" t="s">
        <v>463</v>
      </c>
      <c r="B3917" s="0" t="s">
        <v>459</v>
      </c>
      <c r="C3917" s="0" t="n">
        <v>0.0002304</v>
      </c>
      <c r="D3917" s="221" t="n">
        <v>116.91</v>
      </c>
      <c r="E3917" s="221" t="n">
        <f aca="false">TRUNC((C3917*D3917),2)</f>
        <v>0.02</v>
      </c>
    </row>
    <row r="3918" customFormat="false" ht="28.8" hidden="false" customHeight="false" outlineLevel="0" collapsed="false">
      <c r="A3918" s="223" t="s">
        <v>516</v>
      </c>
      <c r="B3918" s="0" t="s">
        <v>459</v>
      </c>
      <c r="C3918" s="0" t="n">
        <v>1.412E-005</v>
      </c>
      <c r="D3918" s="221" t="n">
        <v>597.97</v>
      </c>
      <c r="E3918" s="221" t="n">
        <f aca="false">TRUNC((C3918*D3918),2)</f>
        <v>0</v>
      </c>
    </row>
    <row r="3919" customFormat="false" ht="14.4" hidden="false" customHeight="false" outlineLevel="0" collapsed="false">
      <c r="A3919" s="223" t="s">
        <v>517</v>
      </c>
      <c r="B3919" s="0" t="s">
        <v>459</v>
      </c>
      <c r="C3919" s="0" t="n">
        <v>8.666E-005</v>
      </c>
      <c r="D3919" s="221" t="n">
        <v>135.18</v>
      </c>
      <c r="E3919" s="221" t="n">
        <f aca="false">TRUNC((C3919*D3919),2)</f>
        <v>0.01</v>
      </c>
    </row>
    <row r="3920" customFormat="false" ht="14.4" hidden="false" customHeight="false" outlineLevel="0" collapsed="false">
      <c r="A3920" s="223" t="s">
        <v>518</v>
      </c>
      <c r="B3920" s="0" t="s">
        <v>459</v>
      </c>
      <c r="C3920" s="0" t="n">
        <v>6.582E-005</v>
      </c>
      <c r="D3920" s="221" t="n">
        <v>203.68</v>
      </c>
      <c r="E3920" s="221" t="n">
        <f aca="false">TRUNC((C3920*D3920),2)</f>
        <v>0.01</v>
      </c>
    </row>
    <row r="3921" customFormat="false" ht="14.4" hidden="false" customHeight="false" outlineLevel="0" collapsed="false">
      <c r="A3921" s="223" t="s">
        <v>519</v>
      </c>
      <c r="B3921" s="0" t="s">
        <v>459</v>
      </c>
      <c r="C3921" s="0" t="n">
        <v>1.412E-005</v>
      </c>
      <c r="D3921" s="221" t="n">
        <v>576.84</v>
      </c>
      <c r="E3921" s="221" t="n">
        <f aca="false">TRUNC((C3921*D3921),2)</f>
        <v>0</v>
      </c>
    </row>
    <row r="3922" customFormat="false" ht="14.4" hidden="false" customHeight="false" outlineLevel="0" collapsed="false">
      <c r="A3922" s="223" t="s">
        <v>520</v>
      </c>
      <c r="B3922" s="0" t="s">
        <v>459</v>
      </c>
      <c r="C3922" s="0" t="n">
        <v>1.734E-005</v>
      </c>
      <c r="D3922" s="221" t="n">
        <v>281.79</v>
      </c>
      <c r="E3922" s="221" t="n">
        <f aca="false">TRUNC((C3922*D3922),2)</f>
        <v>0</v>
      </c>
    </row>
    <row r="3923" customFormat="false" ht="14.4" hidden="false" customHeight="false" outlineLevel="0" collapsed="false">
      <c r="A3923" s="223" t="s">
        <v>521</v>
      </c>
      <c r="B3923" s="0" t="s">
        <v>459</v>
      </c>
      <c r="C3923" s="0" t="n">
        <v>0.0008736</v>
      </c>
      <c r="D3923" s="221" t="n">
        <v>7.88</v>
      </c>
      <c r="E3923" s="221" t="n">
        <f aca="false">TRUNC((C3923*D3923),2)</f>
        <v>0</v>
      </c>
    </row>
    <row r="3924" customFormat="false" ht="14.4" hidden="false" customHeight="false" outlineLevel="0" collapsed="false">
      <c r="A3924" s="223" t="s">
        <v>962</v>
      </c>
      <c r="B3924" s="0" t="s">
        <v>459</v>
      </c>
      <c r="C3924" s="0" t="n">
        <v>0.053</v>
      </c>
      <c r="D3924" s="221" t="n">
        <v>1.47</v>
      </c>
      <c r="E3924" s="221" t="n">
        <f aca="false">TRUNC((C3924*D3924),2)</f>
        <v>0.07</v>
      </c>
    </row>
    <row r="3925" customFormat="false" ht="14.4" hidden="false" customHeight="false" outlineLevel="0" collapsed="false">
      <c r="A3925" s="223" t="s">
        <v>522</v>
      </c>
      <c r="B3925" s="0" t="s">
        <v>459</v>
      </c>
      <c r="C3925" s="0" t="n">
        <v>0.00048368</v>
      </c>
      <c r="D3925" s="221" t="n">
        <v>10.71</v>
      </c>
      <c r="E3925" s="221" t="n">
        <f aca="false">TRUNC((C3925*D3925),2)</f>
        <v>0</v>
      </c>
    </row>
    <row r="3926" customFormat="false" ht="14.4" hidden="false" customHeight="false" outlineLevel="0" collapsed="false">
      <c r="A3926" s="223" t="s">
        <v>523</v>
      </c>
      <c r="B3926" s="0" t="s">
        <v>459</v>
      </c>
      <c r="C3926" s="0" t="n">
        <v>0.00048368</v>
      </c>
      <c r="D3926" s="221" t="n">
        <v>23.75</v>
      </c>
      <c r="E3926" s="221" t="n">
        <f aca="false">TRUNC((C3926*D3926),2)</f>
        <v>0.01</v>
      </c>
    </row>
    <row r="3927" customFormat="false" ht="14.4" hidden="false" customHeight="false" outlineLevel="0" collapsed="false">
      <c r="A3927" s="223" t="s">
        <v>453</v>
      </c>
      <c r="B3927" s="0" t="s">
        <v>398</v>
      </c>
      <c r="C3927" s="0" t="s">
        <v>398</v>
      </c>
      <c r="D3927" s="221" t="s">
        <v>398</v>
      </c>
      <c r="E3927" s="221" t="n">
        <f aca="false">SUM(E3900:E3926)</f>
        <v>10.63</v>
      </c>
    </row>
    <row r="3928" customFormat="false" ht="14.4" hidden="false" customHeight="false" outlineLevel="0" collapsed="false">
      <c r="A3928" s="0"/>
      <c r="C3928" s="0"/>
      <c r="D3928" s="0"/>
      <c r="E3928" s="0"/>
    </row>
    <row r="3929" customFormat="false" ht="14.4" hidden="false" customHeight="false" outlineLevel="0" collapsed="false">
      <c r="A3929" s="223" t="s">
        <v>466</v>
      </c>
      <c r="B3929" s="0" t="s">
        <v>398</v>
      </c>
      <c r="C3929" s="0" t="s">
        <v>398</v>
      </c>
      <c r="D3929" s="221" t="s">
        <v>398</v>
      </c>
      <c r="E3929" s="221" t="n">
        <f aca="false">E3892+E3897+E3927</f>
        <v>14.31</v>
      </c>
    </row>
    <row r="3930" customFormat="false" ht="14.4" hidden="false" customHeight="false" outlineLevel="0" collapsed="false">
      <c r="A3930" s="0"/>
      <c r="C3930" s="0"/>
      <c r="D3930" s="0"/>
      <c r="E3930" s="0"/>
    </row>
    <row r="3931" customFormat="false" ht="14.4" hidden="false" customHeight="false" outlineLevel="0" collapsed="false">
      <c r="A3931" s="0"/>
      <c r="C3931" s="0"/>
      <c r="D3931" s="0"/>
      <c r="E3931" s="0"/>
    </row>
    <row r="3932" customFormat="false" ht="14.4" hidden="false" customHeight="false" outlineLevel="0" collapsed="false">
      <c r="A3932" s="0"/>
      <c r="C3932" s="0"/>
      <c r="D3932" s="0"/>
      <c r="E3932" s="0"/>
    </row>
    <row r="3933" customFormat="false" ht="14.4" hidden="false" customHeight="false" outlineLevel="0" collapsed="false">
      <c r="A3933" s="223" t="s">
        <v>963</v>
      </c>
      <c r="B3933" s="224" t="s">
        <v>964</v>
      </c>
      <c r="C3933" s="0" t="s">
        <v>965</v>
      </c>
      <c r="D3933" s="0"/>
      <c r="E3933" s="0"/>
    </row>
    <row r="3934" customFormat="false" ht="14.4" hidden="false" customHeight="false" outlineLevel="0" collapsed="false">
      <c r="A3934" s="223" t="s">
        <v>966</v>
      </c>
      <c r="C3934" s="0"/>
      <c r="D3934" s="0"/>
      <c r="E3934" s="0"/>
    </row>
    <row r="3935" customFormat="false" ht="14.4" hidden="false" customHeight="false" outlineLevel="0" collapsed="false">
      <c r="A3935" s="223" t="s">
        <v>569</v>
      </c>
      <c r="C3935" s="0"/>
      <c r="D3935" s="0"/>
      <c r="E3935" s="0"/>
    </row>
    <row r="3936" customFormat="false" ht="14.4" hidden="false" customHeight="false" outlineLevel="0" collapsed="false">
      <c r="A3936" s="0"/>
      <c r="C3936" s="0"/>
      <c r="D3936" s="0"/>
      <c r="E3936" s="0"/>
    </row>
    <row r="3937" customFormat="false" ht="14.4" hidden="false" customHeight="false" outlineLevel="0" collapsed="false">
      <c r="A3937" s="223" t="s">
        <v>489</v>
      </c>
      <c r="B3937" s="0" t="s">
        <v>447</v>
      </c>
      <c r="C3937" s="0" t="s">
        <v>448</v>
      </c>
      <c r="D3937" s="221" t="s">
        <v>449</v>
      </c>
      <c r="E3937" s="221" t="s">
        <v>450</v>
      </c>
    </row>
    <row r="3938" customFormat="false" ht="28.8" hidden="false" customHeight="false" outlineLevel="0" collapsed="false">
      <c r="A3938" s="223" t="s">
        <v>491</v>
      </c>
      <c r="B3938" s="0" t="s">
        <v>459</v>
      </c>
      <c r="C3938" s="0" t="n">
        <v>1.49E-005</v>
      </c>
      <c r="D3938" s="221" t="n">
        <v>580</v>
      </c>
      <c r="E3938" s="221" t="n">
        <f aca="false">TRUNC((C3938*D3938),2)</f>
        <v>0</v>
      </c>
    </row>
    <row r="3939" customFormat="false" ht="14.4" hidden="false" customHeight="false" outlineLevel="0" collapsed="false">
      <c r="A3939" s="223" t="s">
        <v>453</v>
      </c>
      <c r="B3939" s="0" t="s">
        <v>398</v>
      </c>
      <c r="C3939" s="0" t="s">
        <v>398</v>
      </c>
      <c r="D3939" s="221" t="s">
        <v>398</v>
      </c>
      <c r="E3939" s="221" t="n">
        <f aca="false">SUM(E3938:E3938)</f>
        <v>0</v>
      </c>
    </row>
    <row r="3940" customFormat="false" ht="14.4" hidden="false" customHeight="false" outlineLevel="0" collapsed="false">
      <c r="A3940" s="0"/>
      <c r="C3940" s="0"/>
      <c r="D3940" s="0"/>
      <c r="E3940" s="0"/>
    </row>
    <row r="3941" customFormat="false" ht="14.4" hidden="false" customHeight="false" outlineLevel="0" collapsed="false">
      <c r="A3941" s="223" t="s">
        <v>446</v>
      </c>
      <c r="B3941" s="0" t="s">
        <v>447</v>
      </c>
      <c r="C3941" s="0" t="s">
        <v>448</v>
      </c>
      <c r="D3941" s="221" t="s">
        <v>449</v>
      </c>
      <c r="E3941" s="221" t="s">
        <v>450</v>
      </c>
    </row>
    <row r="3942" customFormat="false" ht="14.4" hidden="false" customHeight="false" outlineLevel="0" collapsed="false">
      <c r="A3942" s="223" t="s">
        <v>552</v>
      </c>
      <c r="B3942" s="0" t="s">
        <v>493</v>
      </c>
      <c r="C3942" s="0" t="n">
        <v>0.111595</v>
      </c>
      <c r="D3942" s="221" t="n">
        <v>9.41</v>
      </c>
      <c r="E3942" s="221" t="n">
        <f aca="false">TRUNC((C3942*D3942),2)</f>
        <v>1.05</v>
      </c>
    </row>
    <row r="3943" customFormat="false" ht="14.4" hidden="false" customHeight="false" outlineLevel="0" collapsed="false">
      <c r="A3943" s="223" t="s">
        <v>553</v>
      </c>
      <c r="B3943" s="0" t="s">
        <v>493</v>
      </c>
      <c r="C3943" s="0" t="n">
        <v>0.111595</v>
      </c>
      <c r="D3943" s="221" t="n">
        <v>13.3</v>
      </c>
      <c r="E3943" s="221" t="n">
        <f aca="false">TRUNC((C3943*D3943),2)</f>
        <v>1.48</v>
      </c>
    </row>
    <row r="3944" customFormat="false" ht="14.4" hidden="false" customHeight="false" outlineLevel="0" collapsed="false">
      <c r="A3944" s="223" t="s">
        <v>453</v>
      </c>
      <c r="B3944" s="0" t="s">
        <v>398</v>
      </c>
      <c r="C3944" s="0" t="s">
        <v>398</v>
      </c>
      <c r="D3944" s="221" t="s">
        <v>398</v>
      </c>
      <c r="E3944" s="221" t="n">
        <f aca="false">SUM(E3942:E3943)</f>
        <v>2.53</v>
      </c>
    </row>
    <row r="3945" customFormat="false" ht="14.4" hidden="false" customHeight="false" outlineLevel="0" collapsed="false">
      <c r="A3945" s="0"/>
      <c r="C3945" s="0"/>
      <c r="D3945" s="0"/>
      <c r="E3945" s="0"/>
    </row>
    <row r="3946" customFormat="false" ht="14.4" hidden="false" customHeight="false" outlineLevel="0" collapsed="false">
      <c r="A3946" s="223" t="s">
        <v>454</v>
      </c>
      <c r="B3946" s="0" t="s">
        <v>447</v>
      </c>
      <c r="C3946" s="0" t="s">
        <v>448</v>
      </c>
      <c r="D3946" s="221" t="s">
        <v>449</v>
      </c>
      <c r="E3946" s="221" t="s">
        <v>450</v>
      </c>
    </row>
    <row r="3947" customFormat="false" ht="14.4" hidden="false" customHeight="false" outlineLevel="0" collapsed="false">
      <c r="A3947" s="223" t="s">
        <v>532</v>
      </c>
      <c r="B3947" s="0" t="s">
        <v>459</v>
      </c>
      <c r="C3947" s="0" t="n">
        <v>0.008</v>
      </c>
      <c r="D3947" s="221" t="n">
        <v>42.27</v>
      </c>
      <c r="E3947" s="221" t="n">
        <f aca="false">TRUNC((C3947*D3947),2)</f>
        <v>0.33</v>
      </c>
    </row>
    <row r="3948" customFormat="false" ht="14.4" hidden="false" customHeight="false" outlineLevel="0" collapsed="false">
      <c r="A3948" s="223" t="s">
        <v>498</v>
      </c>
      <c r="B3948" s="0" t="s">
        <v>459</v>
      </c>
      <c r="C3948" s="0" t="n">
        <v>0.00176378</v>
      </c>
      <c r="D3948" s="221" t="n">
        <v>9.79</v>
      </c>
      <c r="E3948" s="221" t="n">
        <f aca="false">TRUNC((C3948*D3948),2)</f>
        <v>0.01</v>
      </c>
    </row>
    <row r="3949" customFormat="false" ht="14.4" hidden="false" customHeight="false" outlineLevel="0" collapsed="false">
      <c r="A3949" s="223" t="s">
        <v>455</v>
      </c>
      <c r="B3949" s="0" t="s">
        <v>456</v>
      </c>
      <c r="C3949" s="0" t="n">
        <v>0.00035222</v>
      </c>
      <c r="D3949" s="221" t="n">
        <v>47.76</v>
      </c>
      <c r="E3949" s="221" t="n">
        <f aca="false">TRUNC((C3949*D3949),2)</f>
        <v>0.01</v>
      </c>
    </row>
    <row r="3950" customFormat="false" ht="14.4" hidden="false" customHeight="false" outlineLevel="0" collapsed="false">
      <c r="A3950" s="223" t="s">
        <v>499</v>
      </c>
      <c r="B3950" s="0" t="s">
        <v>459</v>
      </c>
      <c r="C3950" s="0" t="n">
        <v>0.00014622</v>
      </c>
      <c r="D3950" s="221" t="n">
        <v>109.4</v>
      </c>
      <c r="E3950" s="221" t="n">
        <f aca="false">TRUNC((C3950*D3950),2)</f>
        <v>0.01</v>
      </c>
    </row>
    <row r="3951" customFormat="false" ht="14.4" hidden="false" customHeight="false" outlineLevel="0" collapsed="false">
      <c r="A3951" s="223" t="s">
        <v>502</v>
      </c>
      <c r="B3951" s="0" t="s">
        <v>459</v>
      </c>
      <c r="C3951" s="0" t="n">
        <v>0.0019952</v>
      </c>
      <c r="D3951" s="221" t="n">
        <v>6.04</v>
      </c>
      <c r="E3951" s="221" t="n">
        <f aca="false">TRUNC((C3951*D3951),2)</f>
        <v>0.01</v>
      </c>
    </row>
    <row r="3952" customFormat="false" ht="14.4" hidden="false" customHeight="false" outlineLevel="0" collapsed="false">
      <c r="A3952" s="223" t="s">
        <v>457</v>
      </c>
      <c r="B3952" s="0" t="s">
        <v>456</v>
      </c>
      <c r="C3952" s="0" t="n">
        <v>0.00302162</v>
      </c>
      <c r="D3952" s="221" t="n">
        <v>8.95</v>
      </c>
      <c r="E3952" s="221" t="n">
        <f aca="false">TRUNC((C3952*D3952),2)</f>
        <v>0.02</v>
      </c>
    </row>
    <row r="3953" customFormat="false" ht="14.4" hidden="false" customHeight="false" outlineLevel="0" collapsed="false">
      <c r="A3953" s="223" t="s">
        <v>510</v>
      </c>
      <c r="B3953" s="0" t="s">
        <v>511</v>
      </c>
      <c r="C3953" s="0" t="n">
        <v>0.00033254</v>
      </c>
      <c r="D3953" s="221" t="n">
        <v>14.25</v>
      </c>
      <c r="E3953" s="221" t="n">
        <f aca="false">TRUNC((C3953*D3953),2)</f>
        <v>0</v>
      </c>
    </row>
    <row r="3954" customFormat="false" ht="14.4" hidden="false" customHeight="false" outlineLevel="0" collapsed="false">
      <c r="A3954" s="223" t="s">
        <v>537</v>
      </c>
      <c r="B3954" s="0" t="s">
        <v>459</v>
      </c>
      <c r="C3954" s="0" t="n">
        <v>0.0124</v>
      </c>
      <c r="D3954" s="221" t="n">
        <v>41.73</v>
      </c>
      <c r="E3954" s="221" t="n">
        <f aca="false">TRUNC((C3954*D3954),2)</f>
        <v>0.51</v>
      </c>
    </row>
    <row r="3955" customFormat="false" ht="14.4" hidden="false" customHeight="false" outlineLevel="0" collapsed="false">
      <c r="A3955" s="223" t="s">
        <v>967</v>
      </c>
      <c r="B3955" s="0" t="s">
        <v>504</v>
      </c>
      <c r="C3955" s="0" t="n">
        <v>1.06380176</v>
      </c>
      <c r="D3955" s="221" t="n">
        <v>7.97</v>
      </c>
      <c r="E3955" s="221" t="n">
        <f aca="false">TRUNC((C3955*D3955),2)</f>
        <v>8.47</v>
      </c>
    </row>
    <row r="3956" customFormat="false" ht="14.4" hidden="false" customHeight="false" outlineLevel="0" collapsed="false">
      <c r="A3956" s="223" t="s">
        <v>512</v>
      </c>
      <c r="B3956" s="0" t="s">
        <v>493</v>
      </c>
      <c r="C3956" s="0" t="n">
        <v>0.22</v>
      </c>
      <c r="D3956" s="221" t="n">
        <v>1.87</v>
      </c>
      <c r="E3956" s="221" t="n">
        <f aca="false">TRUNC((C3956*D3956),2)</f>
        <v>0.41</v>
      </c>
    </row>
    <row r="3957" customFormat="false" ht="14.4" hidden="false" customHeight="false" outlineLevel="0" collapsed="false">
      <c r="A3957" s="223" t="s">
        <v>513</v>
      </c>
      <c r="B3957" s="0" t="s">
        <v>493</v>
      </c>
      <c r="C3957" s="0" t="n">
        <v>0.22</v>
      </c>
      <c r="D3957" s="221" t="n">
        <v>0.71</v>
      </c>
      <c r="E3957" s="221" t="n">
        <f aca="false">TRUNC((C3957*D3957),2)</f>
        <v>0.15</v>
      </c>
    </row>
    <row r="3958" customFormat="false" ht="14.4" hidden="false" customHeight="false" outlineLevel="0" collapsed="false">
      <c r="A3958" s="223" t="s">
        <v>514</v>
      </c>
      <c r="B3958" s="0" t="s">
        <v>493</v>
      </c>
      <c r="C3958" s="0" t="n">
        <v>0.22</v>
      </c>
      <c r="D3958" s="221" t="n">
        <v>0.34</v>
      </c>
      <c r="E3958" s="221" t="n">
        <f aca="false">TRUNC((C3958*D3958),2)</f>
        <v>0.07</v>
      </c>
    </row>
    <row r="3959" customFormat="false" ht="14.4" hidden="false" customHeight="false" outlineLevel="0" collapsed="false">
      <c r="A3959" s="223" t="s">
        <v>515</v>
      </c>
      <c r="B3959" s="0" t="s">
        <v>493</v>
      </c>
      <c r="C3959" s="0" t="n">
        <v>0.22</v>
      </c>
      <c r="D3959" s="221" t="n">
        <v>0.05</v>
      </c>
      <c r="E3959" s="221" t="n">
        <f aca="false">TRUNC((C3959*D3959),2)</f>
        <v>0.01</v>
      </c>
    </row>
    <row r="3960" customFormat="false" ht="14.4" hidden="false" customHeight="false" outlineLevel="0" collapsed="false">
      <c r="A3960" s="223" t="s">
        <v>458</v>
      </c>
      <c r="B3960" s="0" t="s">
        <v>459</v>
      </c>
      <c r="C3960" s="0" t="n">
        <v>0.00058218</v>
      </c>
      <c r="D3960" s="221" t="n">
        <v>29.55</v>
      </c>
      <c r="E3960" s="221" t="n">
        <f aca="false">TRUNC((C3960*D3960),2)</f>
        <v>0.01</v>
      </c>
    </row>
    <row r="3961" customFormat="false" ht="14.4" hidden="false" customHeight="false" outlineLevel="0" collapsed="false">
      <c r="A3961" s="223" t="s">
        <v>460</v>
      </c>
      <c r="B3961" s="0" t="s">
        <v>459</v>
      </c>
      <c r="C3961" s="0" t="n">
        <v>0.00027286</v>
      </c>
      <c r="D3961" s="221" t="n">
        <v>169.15</v>
      </c>
      <c r="E3961" s="221" t="n">
        <f aca="false">TRUNC((C3961*D3961),2)</f>
        <v>0.04</v>
      </c>
    </row>
    <row r="3962" customFormat="false" ht="14.4" hidden="false" customHeight="false" outlineLevel="0" collapsed="false">
      <c r="A3962" s="223" t="s">
        <v>461</v>
      </c>
      <c r="B3962" s="0" t="s">
        <v>459</v>
      </c>
      <c r="C3962" s="0" t="n">
        <v>0.02452718</v>
      </c>
      <c r="D3962" s="221" t="n">
        <v>1.11</v>
      </c>
      <c r="E3962" s="221" t="n">
        <f aca="false">TRUNC((C3962*D3962),2)</f>
        <v>0.02</v>
      </c>
    </row>
    <row r="3963" customFormat="false" ht="28.8" hidden="false" customHeight="false" outlineLevel="0" collapsed="false">
      <c r="A3963" s="223" t="s">
        <v>462</v>
      </c>
      <c r="B3963" s="0" t="s">
        <v>459</v>
      </c>
      <c r="C3963" s="0" t="n">
        <v>0.0002365</v>
      </c>
      <c r="D3963" s="221" t="n">
        <v>133.08</v>
      </c>
      <c r="E3963" s="221" t="n">
        <f aca="false">TRUNC((C3963*D3963),2)</f>
        <v>0.03</v>
      </c>
    </row>
    <row r="3964" customFormat="false" ht="28.8" hidden="false" customHeight="false" outlineLevel="0" collapsed="false">
      <c r="A3964" s="223" t="s">
        <v>463</v>
      </c>
      <c r="B3964" s="0" t="s">
        <v>459</v>
      </c>
      <c r="C3964" s="0" t="n">
        <v>0.0001584</v>
      </c>
      <c r="D3964" s="221" t="n">
        <v>116.91</v>
      </c>
      <c r="E3964" s="221" t="n">
        <f aca="false">TRUNC((C3964*D3964),2)</f>
        <v>0.01</v>
      </c>
    </row>
    <row r="3965" customFormat="false" ht="28.8" hidden="false" customHeight="false" outlineLevel="0" collapsed="false">
      <c r="A3965" s="223" t="s">
        <v>516</v>
      </c>
      <c r="B3965" s="0" t="s">
        <v>459</v>
      </c>
      <c r="C3965" s="0" t="n">
        <v>9.7E-006</v>
      </c>
      <c r="D3965" s="221" t="n">
        <v>597.97</v>
      </c>
      <c r="E3965" s="221" t="n">
        <f aca="false">TRUNC((C3965*D3965),2)</f>
        <v>0</v>
      </c>
    </row>
    <row r="3966" customFormat="false" ht="14.4" hidden="false" customHeight="false" outlineLevel="0" collapsed="false">
      <c r="A3966" s="223" t="s">
        <v>517</v>
      </c>
      <c r="B3966" s="0" t="s">
        <v>459</v>
      </c>
      <c r="C3966" s="0" t="n">
        <v>5.958E-005</v>
      </c>
      <c r="D3966" s="221" t="n">
        <v>135.18</v>
      </c>
      <c r="E3966" s="221" t="n">
        <f aca="false">TRUNC((C3966*D3966),2)</f>
        <v>0</v>
      </c>
    </row>
    <row r="3967" customFormat="false" ht="14.4" hidden="false" customHeight="false" outlineLevel="0" collapsed="false">
      <c r="A3967" s="223" t="s">
        <v>518</v>
      </c>
      <c r="B3967" s="0" t="s">
        <v>459</v>
      </c>
      <c r="C3967" s="0" t="n">
        <v>4.526E-005</v>
      </c>
      <c r="D3967" s="221" t="n">
        <v>203.68</v>
      </c>
      <c r="E3967" s="221" t="n">
        <f aca="false">TRUNC((C3967*D3967),2)</f>
        <v>0</v>
      </c>
    </row>
    <row r="3968" customFormat="false" ht="14.4" hidden="false" customHeight="false" outlineLevel="0" collapsed="false">
      <c r="A3968" s="223" t="s">
        <v>519</v>
      </c>
      <c r="B3968" s="0" t="s">
        <v>459</v>
      </c>
      <c r="C3968" s="0" t="n">
        <v>9.7E-006</v>
      </c>
      <c r="D3968" s="221" t="n">
        <v>576.84</v>
      </c>
      <c r="E3968" s="221" t="n">
        <f aca="false">TRUNC((C3968*D3968),2)</f>
        <v>0</v>
      </c>
    </row>
    <row r="3969" customFormat="false" ht="14.4" hidden="false" customHeight="false" outlineLevel="0" collapsed="false">
      <c r="A3969" s="223" t="s">
        <v>520</v>
      </c>
      <c r="B3969" s="0" t="s">
        <v>459</v>
      </c>
      <c r="C3969" s="0" t="n">
        <v>1.192E-005</v>
      </c>
      <c r="D3969" s="221" t="n">
        <v>281.79</v>
      </c>
      <c r="E3969" s="221" t="n">
        <f aca="false">TRUNC((C3969*D3969),2)</f>
        <v>0</v>
      </c>
    </row>
    <row r="3970" customFormat="false" ht="14.4" hidden="false" customHeight="false" outlineLevel="0" collapsed="false">
      <c r="A3970" s="223" t="s">
        <v>521</v>
      </c>
      <c r="B3970" s="0" t="s">
        <v>459</v>
      </c>
      <c r="C3970" s="0" t="n">
        <v>0.0006006</v>
      </c>
      <c r="D3970" s="221" t="n">
        <v>7.88</v>
      </c>
      <c r="E3970" s="221" t="n">
        <f aca="false">TRUNC((C3970*D3970),2)</f>
        <v>0</v>
      </c>
    </row>
    <row r="3971" customFormat="false" ht="14.4" hidden="false" customHeight="false" outlineLevel="0" collapsed="false">
      <c r="A3971" s="223" t="s">
        <v>962</v>
      </c>
      <c r="B3971" s="0" t="s">
        <v>459</v>
      </c>
      <c r="C3971" s="0" t="n">
        <v>0.037</v>
      </c>
      <c r="D3971" s="221" t="n">
        <v>1.47</v>
      </c>
      <c r="E3971" s="221" t="n">
        <f aca="false">TRUNC((C3971*D3971),2)</f>
        <v>0.05</v>
      </c>
    </row>
    <row r="3972" customFormat="false" ht="14.4" hidden="false" customHeight="false" outlineLevel="0" collapsed="false">
      <c r="A3972" s="223" t="s">
        <v>522</v>
      </c>
      <c r="B3972" s="0" t="s">
        <v>459</v>
      </c>
      <c r="C3972" s="0" t="n">
        <v>0.00033254</v>
      </c>
      <c r="D3972" s="221" t="n">
        <v>10.71</v>
      </c>
      <c r="E3972" s="221" t="n">
        <f aca="false">TRUNC((C3972*D3972),2)</f>
        <v>0</v>
      </c>
    </row>
    <row r="3973" customFormat="false" ht="14.4" hidden="false" customHeight="false" outlineLevel="0" collapsed="false">
      <c r="A3973" s="223" t="s">
        <v>523</v>
      </c>
      <c r="B3973" s="0" t="s">
        <v>459</v>
      </c>
      <c r="C3973" s="0" t="n">
        <v>0.00033254</v>
      </c>
      <c r="D3973" s="221" t="n">
        <v>23.75</v>
      </c>
      <c r="E3973" s="221" t="n">
        <f aca="false">TRUNC((C3973*D3973),2)</f>
        <v>0</v>
      </c>
    </row>
    <row r="3974" customFormat="false" ht="14.4" hidden="false" customHeight="false" outlineLevel="0" collapsed="false">
      <c r="A3974" s="223" t="s">
        <v>453</v>
      </c>
      <c r="B3974" s="0" t="s">
        <v>398</v>
      </c>
      <c r="C3974" s="0" t="s">
        <v>398</v>
      </c>
      <c r="D3974" s="221" t="s">
        <v>398</v>
      </c>
      <c r="E3974" s="221" t="n">
        <f aca="false">SUM(E3947:E3973)</f>
        <v>10.17</v>
      </c>
    </row>
    <row r="3975" customFormat="false" ht="14.4" hidden="false" customHeight="false" outlineLevel="0" collapsed="false">
      <c r="A3975" s="0"/>
      <c r="C3975" s="0"/>
      <c r="D3975" s="0"/>
      <c r="E3975" s="0"/>
    </row>
    <row r="3976" customFormat="false" ht="14.4" hidden="false" customHeight="false" outlineLevel="0" collapsed="false">
      <c r="A3976" s="223" t="s">
        <v>466</v>
      </c>
      <c r="B3976" s="0" t="s">
        <v>398</v>
      </c>
      <c r="C3976" s="0" t="s">
        <v>398</v>
      </c>
      <c r="D3976" s="221" t="s">
        <v>398</v>
      </c>
      <c r="E3976" s="221" t="n">
        <f aca="false">E3939+E3944+E3974</f>
        <v>12.7</v>
      </c>
    </row>
    <row r="3977" customFormat="false" ht="14.4" hidden="false" customHeight="false" outlineLevel="0" collapsed="false">
      <c r="A3977" s="0"/>
      <c r="C3977" s="0"/>
      <c r="D3977" s="0"/>
      <c r="E3977" s="0"/>
    </row>
    <row r="3978" customFormat="false" ht="14.4" hidden="false" customHeight="false" outlineLevel="0" collapsed="false">
      <c r="A3978" s="0"/>
      <c r="C3978" s="0"/>
      <c r="D3978" s="0"/>
      <c r="E3978" s="0"/>
    </row>
    <row r="3979" customFormat="false" ht="14.4" hidden="false" customHeight="false" outlineLevel="0" collapsed="false">
      <c r="A3979" s="0"/>
      <c r="C3979" s="0"/>
      <c r="D3979" s="0"/>
      <c r="E3979" s="0"/>
    </row>
    <row r="3980" customFormat="false" ht="14.4" hidden="false" customHeight="false" outlineLevel="0" collapsed="false">
      <c r="A3980" s="223" t="s">
        <v>968</v>
      </c>
      <c r="B3980" s="224" t="s">
        <v>969</v>
      </c>
      <c r="C3980" s="0" t="s">
        <v>970</v>
      </c>
      <c r="D3980" s="0"/>
      <c r="E3980" s="0"/>
    </row>
    <row r="3981" customFormat="false" ht="14.4" hidden="false" customHeight="false" outlineLevel="0" collapsed="false">
      <c r="A3981" s="223" t="s">
        <v>971</v>
      </c>
      <c r="C3981" s="0"/>
      <c r="D3981" s="0"/>
      <c r="E3981" s="0"/>
    </row>
    <row r="3982" customFormat="false" ht="14.4" hidden="false" customHeight="false" outlineLevel="0" collapsed="false">
      <c r="A3982" s="223" t="s">
        <v>478</v>
      </c>
      <c r="C3982" s="0"/>
      <c r="D3982" s="0"/>
      <c r="E3982" s="0"/>
    </row>
    <row r="3983" customFormat="false" ht="14.4" hidden="false" customHeight="false" outlineLevel="0" collapsed="false">
      <c r="A3983" s="0"/>
      <c r="C3983" s="0"/>
      <c r="D3983" s="0"/>
      <c r="E3983" s="0"/>
    </row>
    <row r="3984" customFormat="false" ht="14.4" hidden="false" customHeight="false" outlineLevel="0" collapsed="false">
      <c r="A3984" s="223" t="s">
        <v>489</v>
      </c>
      <c r="B3984" s="0" t="s">
        <v>447</v>
      </c>
      <c r="C3984" s="0" t="s">
        <v>448</v>
      </c>
      <c r="D3984" s="221" t="s">
        <v>449</v>
      </c>
      <c r="E3984" s="221" t="s">
        <v>450</v>
      </c>
    </row>
    <row r="3985" customFormat="false" ht="28.8" hidden="false" customHeight="false" outlineLevel="0" collapsed="false">
      <c r="A3985" s="223" t="s">
        <v>491</v>
      </c>
      <c r="B3985" s="0" t="s">
        <v>459</v>
      </c>
      <c r="C3985" s="0" t="n">
        <v>3.386E-005</v>
      </c>
      <c r="D3985" s="221" t="n">
        <v>580</v>
      </c>
      <c r="E3985" s="221" t="n">
        <f aca="false">TRUNC((C3985*D3985),2)</f>
        <v>0.01</v>
      </c>
    </row>
    <row r="3986" customFormat="false" ht="14.4" hidden="false" customHeight="false" outlineLevel="0" collapsed="false">
      <c r="A3986" s="223" t="s">
        <v>453</v>
      </c>
      <c r="B3986" s="0" t="s">
        <v>398</v>
      </c>
      <c r="C3986" s="0" t="s">
        <v>398</v>
      </c>
      <c r="D3986" s="221" t="s">
        <v>398</v>
      </c>
      <c r="E3986" s="221" t="n">
        <f aca="false">SUM(E3985:E3985)</f>
        <v>0.01</v>
      </c>
    </row>
    <row r="3987" customFormat="false" ht="14.4" hidden="false" customHeight="false" outlineLevel="0" collapsed="false">
      <c r="A3987" s="0"/>
      <c r="C3987" s="0"/>
      <c r="D3987" s="0"/>
      <c r="E3987" s="0"/>
    </row>
    <row r="3988" customFormat="false" ht="14.4" hidden="false" customHeight="false" outlineLevel="0" collapsed="false">
      <c r="A3988" s="223" t="s">
        <v>446</v>
      </c>
      <c r="B3988" s="0" t="s">
        <v>447</v>
      </c>
      <c r="C3988" s="0" t="s">
        <v>448</v>
      </c>
      <c r="D3988" s="221" t="s">
        <v>449</v>
      </c>
      <c r="E3988" s="221" t="s">
        <v>450</v>
      </c>
    </row>
    <row r="3989" customFormat="false" ht="14.4" hidden="false" customHeight="false" outlineLevel="0" collapsed="false">
      <c r="A3989" s="223" t="s">
        <v>552</v>
      </c>
      <c r="B3989" s="0" t="s">
        <v>493</v>
      </c>
      <c r="C3989" s="0" t="n">
        <v>0.253625</v>
      </c>
      <c r="D3989" s="221" t="n">
        <v>9.41</v>
      </c>
      <c r="E3989" s="221" t="n">
        <f aca="false">TRUNC((C3989*D3989),2)</f>
        <v>2.38</v>
      </c>
    </row>
    <row r="3990" customFormat="false" ht="14.4" hidden="false" customHeight="false" outlineLevel="0" collapsed="false">
      <c r="A3990" s="223" t="s">
        <v>553</v>
      </c>
      <c r="B3990" s="0" t="s">
        <v>493</v>
      </c>
      <c r="C3990" s="0" t="n">
        <v>0.253625</v>
      </c>
      <c r="D3990" s="221" t="n">
        <v>13.3</v>
      </c>
      <c r="E3990" s="221" t="n">
        <f aca="false">TRUNC((C3990*D3990),2)</f>
        <v>3.37</v>
      </c>
    </row>
    <row r="3991" customFormat="false" ht="14.4" hidden="false" customHeight="false" outlineLevel="0" collapsed="false">
      <c r="A3991" s="223" t="s">
        <v>453</v>
      </c>
      <c r="B3991" s="0" t="s">
        <v>398</v>
      </c>
      <c r="C3991" s="0" t="s">
        <v>398</v>
      </c>
      <c r="D3991" s="221" t="s">
        <v>398</v>
      </c>
      <c r="E3991" s="221" t="n">
        <f aca="false">SUM(E3989:E3990)</f>
        <v>5.75</v>
      </c>
    </row>
    <row r="3992" customFormat="false" ht="14.4" hidden="false" customHeight="false" outlineLevel="0" collapsed="false">
      <c r="A3992" s="0"/>
      <c r="C3992" s="0"/>
      <c r="D3992" s="0"/>
      <c r="E3992" s="0"/>
    </row>
    <row r="3993" customFormat="false" ht="14.4" hidden="false" customHeight="false" outlineLevel="0" collapsed="false">
      <c r="A3993" s="223" t="s">
        <v>454</v>
      </c>
      <c r="B3993" s="0" t="s">
        <v>447</v>
      </c>
      <c r="C3993" s="0" t="s">
        <v>448</v>
      </c>
      <c r="D3993" s="221" t="s">
        <v>449</v>
      </c>
      <c r="E3993" s="221" t="s">
        <v>450</v>
      </c>
    </row>
    <row r="3994" customFormat="false" ht="14.4" hidden="false" customHeight="false" outlineLevel="0" collapsed="false">
      <c r="A3994" s="223" t="s">
        <v>533</v>
      </c>
      <c r="B3994" s="0" t="s">
        <v>459</v>
      </c>
      <c r="C3994" s="0" t="n">
        <v>1.04458599</v>
      </c>
      <c r="D3994" s="221" t="n">
        <v>1.57</v>
      </c>
      <c r="E3994" s="221" t="n">
        <f aca="false">TRUNC((C3994*D3994),2)</f>
        <v>1.64</v>
      </c>
    </row>
    <row r="3995" customFormat="false" ht="14.4" hidden="false" customHeight="false" outlineLevel="0" collapsed="false">
      <c r="A3995" s="223" t="s">
        <v>498</v>
      </c>
      <c r="B3995" s="0" t="s">
        <v>459</v>
      </c>
      <c r="C3995" s="0" t="n">
        <v>0.0040086</v>
      </c>
      <c r="D3995" s="221" t="n">
        <v>9.79</v>
      </c>
      <c r="E3995" s="221" t="n">
        <f aca="false">TRUNC((C3995*D3995),2)</f>
        <v>0.03</v>
      </c>
    </row>
    <row r="3996" customFormat="false" ht="14.4" hidden="false" customHeight="false" outlineLevel="0" collapsed="false">
      <c r="A3996" s="223" t="s">
        <v>455</v>
      </c>
      <c r="B3996" s="0" t="s">
        <v>456</v>
      </c>
      <c r="C3996" s="0" t="n">
        <v>0.0008005</v>
      </c>
      <c r="D3996" s="221" t="n">
        <v>47.76</v>
      </c>
      <c r="E3996" s="221" t="n">
        <f aca="false">TRUNC((C3996*D3996),2)</f>
        <v>0.03</v>
      </c>
    </row>
    <row r="3997" customFormat="false" ht="14.4" hidden="false" customHeight="false" outlineLevel="0" collapsed="false">
      <c r="A3997" s="223" t="s">
        <v>499</v>
      </c>
      <c r="B3997" s="0" t="s">
        <v>459</v>
      </c>
      <c r="C3997" s="0" t="n">
        <v>0.0003323</v>
      </c>
      <c r="D3997" s="221" t="n">
        <v>109.4</v>
      </c>
      <c r="E3997" s="221" t="n">
        <f aca="false">TRUNC((C3997*D3997),2)</f>
        <v>0.03</v>
      </c>
    </row>
    <row r="3998" customFormat="false" ht="14.4" hidden="false" customHeight="false" outlineLevel="0" collapsed="false">
      <c r="A3998" s="223" t="s">
        <v>972</v>
      </c>
      <c r="B3998" s="0" t="s">
        <v>459</v>
      </c>
      <c r="C3998" s="0" t="n">
        <v>1</v>
      </c>
      <c r="D3998" s="221" t="n">
        <v>28.5</v>
      </c>
      <c r="E3998" s="221" t="n">
        <f aca="false">TRUNC((C3998*D3998),2)</f>
        <v>28.5</v>
      </c>
    </row>
    <row r="3999" customFormat="false" ht="14.4" hidden="false" customHeight="false" outlineLevel="0" collapsed="false">
      <c r="A3999" s="223" t="s">
        <v>502</v>
      </c>
      <c r="B3999" s="0" t="s">
        <v>459</v>
      </c>
      <c r="C3999" s="0" t="n">
        <v>0.00453456</v>
      </c>
      <c r="D3999" s="221" t="n">
        <v>6.04</v>
      </c>
      <c r="E3999" s="221" t="n">
        <f aca="false">TRUNC((C3999*D3999),2)</f>
        <v>0.02</v>
      </c>
    </row>
    <row r="4000" customFormat="false" ht="14.4" hidden="false" customHeight="false" outlineLevel="0" collapsed="false">
      <c r="A4000" s="223" t="s">
        <v>457</v>
      </c>
      <c r="B4000" s="0" t="s">
        <v>456</v>
      </c>
      <c r="C4000" s="0" t="n">
        <v>0.0068673</v>
      </c>
      <c r="D4000" s="221" t="n">
        <v>8.95</v>
      </c>
      <c r="E4000" s="221" t="n">
        <f aca="false">TRUNC((C4000*D4000),2)</f>
        <v>0.06</v>
      </c>
    </row>
    <row r="4001" customFormat="false" ht="28.8" hidden="false" customHeight="false" outlineLevel="0" collapsed="false">
      <c r="A4001" s="223" t="s">
        <v>973</v>
      </c>
      <c r="B4001" s="0" t="s">
        <v>459</v>
      </c>
      <c r="C4001" s="0" t="n">
        <v>0.046</v>
      </c>
      <c r="D4001" s="221" t="n">
        <v>17.59</v>
      </c>
      <c r="E4001" s="221" t="n">
        <f aca="false">TRUNC((C4001*D4001),2)</f>
        <v>0.8</v>
      </c>
    </row>
    <row r="4002" customFormat="false" ht="14.4" hidden="false" customHeight="false" outlineLevel="0" collapsed="false">
      <c r="A4002" s="223" t="s">
        <v>510</v>
      </c>
      <c r="B4002" s="0" t="s">
        <v>511</v>
      </c>
      <c r="C4002" s="0" t="n">
        <v>0.00075576</v>
      </c>
      <c r="D4002" s="221" t="n">
        <v>14.25</v>
      </c>
      <c r="E4002" s="221" t="n">
        <f aca="false">TRUNC((C4002*D4002),2)</f>
        <v>0.01</v>
      </c>
    </row>
    <row r="4003" customFormat="false" ht="14.4" hidden="false" customHeight="false" outlineLevel="0" collapsed="false">
      <c r="A4003" s="223" t="s">
        <v>512</v>
      </c>
      <c r="B4003" s="0" t="s">
        <v>493</v>
      </c>
      <c r="C4003" s="0" t="n">
        <v>0.5</v>
      </c>
      <c r="D4003" s="221" t="n">
        <v>1.87</v>
      </c>
      <c r="E4003" s="221" t="n">
        <f aca="false">TRUNC((C4003*D4003),2)</f>
        <v>0.93</v>
      </c>
    </row>
    <row r="4004" customFormat="false" ht="14.4" hidden="false" customHeight="false" outlineLevel="0" collapsed="false">
      <c r="A4004" s="223" t="s">
        <v>513</v>
      </c>
      <c r="B4004" s="0" t="s">
        <v>493</v>
      </c>
      <c r="C4004" s="0" t="n">
        <v>0.5</v>
      </c>
      <c r="D4004" s="221" t="n">
        <v>0.71</v>
      </c>
      <c r="E4004" s="221" t="n">
        <f aca="false">TRUNC((C4004*D4004),2)</f>
        <v>0.35</v>
      </c>
    </row>
    <row r="4005" customFormat="false" ht="14.4" hidden="false" customHeight="false" outlineLevel="0" collapsed="false">
      <c r="A4005" s="223" t="s">
        <v>514</v>
      </c>
      <c r="B4005" s="0" t="s">
        <v>493</v>
      </c>
      <c r="C4005" s="0" t="n">
        <v>0.5</v>
      </c>
      <c r="D4005" s="221" t="n">
        <v>0.34</v>
      </c>
      <c r="E4005" s="221" t="n">
        <f aca="false">TRUNC((C4005*D4005),2)</f>
        <v>0.17</v>
      </c>
    </row>
    <row r="4006" customFormat="false" ht="14.4" hidden="false" customHeight="false" outlineLevel="0" collapsed="false">
      <c r="A4006" s="223" t="s">
        <v>515</v>
      </c>
      <c r="B4006" s="0" t="s">
        <v>493</v>
      </c>
      <c r="C4006" s="0" t="n">
        <v>0.5</v>
      </c>
      <c r="D4006" s="221" t="n">
        <v>0.05</v>
      </c>
      <c r="E4006" s="221" t="n">
        <f aca="false">TRUNC((C4006*D4006),2)</f>
        <v>0.02</v>
      </c>
    </row>
    <row r="4007" customFormat="false" ht="14.4" hidden="false" customHeight="false" outlineLevel="0" collapsed="false">
      <c r="A4007" s="223" t="s">
        <v>458</v>
      </c>
      <c r="B4007" s="0" t="s">
        <v>459</v>
      </c>
      <c r="C4007" s="0" t="n">
        <v>0.00132316</v>
      </c>
      <c r="D4007" s="221" t="n">
        <v>29.55</v>
      </c>
      <c r="E4007" s="221" t="n">
        <f aca="false">TRUNC((C4007*D4007),2)</f>
        <v>0.03</v>
      </c>
    </row>
    <row r="4008" customFormat="false" ht="14.4" hidden="false" customHeight="false" outlineLevel="0" collapsed="false">
      <c r="A4008" s="223" t="s">
        <v>460</v>
      </c>
      <c r="B4008" s="0" t="s">
        <v>459</v>
      </c>
      <c r="C4008" s="0" t="n">
        <v>0.00062016</v>
      </c>
      <c r="D4008" s="221" t="n">
        <v>169.15</v>
      </c>
      <c r="E4008" s="221" t="n">
        <f aca="false">TRUNC((C4008*D4008),2)</f>
        <v>0.1</v>
      </c>
    </row>
    <row r="4009" customFormat="false" ht="14.4" hidden="false" customHeight="false" outlineLevel="0" collapsed="false">
      <c r="A4009" s="223" t="s">
        <v>461</v>
      </c>
      <c r="B4009" s="0" t="s">
        <v>459</v>
      </c>
      <c r="C4009" s="0" t="n">
        <v>0.0557436</v>
      </c>
      <c r="D4009" s="221" t="n">
        <v>1.11</v>
      </c>
      <c r="E4009" s="221" t="n">
        <f aca="false">TRUNC((C4009*D4009),2)</f>
        <v>0.06</v>
      </c>
    </row>
    <row r="4010" customFormat="false" ht="28.8" hidden="false" customHeight="false" outlineLevel="0" collapsed="false">
      <c r="A4010" s="223" t="s">
        <v>462</v>
      </c>
      <c r="B4010" s="0" t="s">
        <v>459</v>
      </c>
      <c r="C4010" s="0" t="n">
        <v>0.0005375</v>
      </c>
      <c r="D4010" s="221" t="n">
        <v>133.08</v>
      </c>
      <c r="E4010" s="221" t="n">
        <f aca="false">TRUNC((C4010*D4010),2)</f>
        <v>0.07</v>
      </c>
    </row>
    <row r="4011" customFormat="false" ht="28.8" hidden="false" customHeight="false" outlineLevel="0" collapsed="false">
      <c r="A4011" s="223" t="s">
        <v>463</v>
      </c>
      <c r="B4011" s="0" t="s">
        <v>459</v>
      </c>
      <c r="C4011" s="0" t="n">
        <v>0.00036</v>
      </c>
      <c r="D4011" s="221" t="n">
        <v>116.91</v>
      </c>
      <c r="E4011" s="221" t="n">
        <f aca="false">TRUNC((C4011*D4011),2)</f>
        <v>0.04</v>
      </c>
    </row>
    <row r="4012" customFormat="false" ht="28.8" hidden="false" customHeight="false" outlineLevel="0" collapsed="false">
      <c r="A4012" s="223" t="s">
        <v>516</v>
      </c>
      <c r="B4012" s="0" t="s">
        <v>459</v>
      </c>
      <c r="C4012" s="0" t="n">
        <v>2.206E-005</v>
      </c>
      <c r="D4012" s="221" t="n">
        <v>597.97</v>
      </c>
      <c r="E4012" s="221" t="n">
        <f aca="false">TRUNC((C4012*D4012),2)</f>
        <v>0.01</v>
      </c>
    </row>
    <row r="4013" customFormat="false" ht="14.4" hidden="false" customHeight="false" outlineLevel="0" collapsed="false">
      <c r="A4013" s="223" t="s">
        <v>517</v>
      </c>
      <c r="B4013" s="0" t="s">
        <v>459</v>
      </c>
      <c r="C4013" s="0" t="n">
        <v>0.0001354</v>
      </c>
      <c r="D4013" s="221" t="n">
        <v>135.18</v>
      </c>
      <c r="E4013" s="221" t="n">
        <f aca="false">TRUNC((C4013*D4013),2)</f>
        <v>0.01</v>
      </c>
    </row>
    <row r="4014" customFormat="false" ht="14.4" hidden="false" customHeight="false" outlineLevel="0" collapsed="false">
      <c r="A4014" s="223" t="s">
        <v>518</v>
      </c>
      <c r="B4014" s="0" t="s">
        <v>459</v>
      </c>
      <c r="C4014" s="0" t="n">
        <v>0.00010286</v>
      </c>
      <c r="D4014" s="221" t="n">
        <v>203.68</v>
      </c>
      <c r="E4014" s="221" t="n">
        <f aca="false">TRUNC((C4014*D4014),2)</f>
        <v>0.02</v>
      </c>
    </row>
    <row r="4015" customFormat="false" ht="14.4" hidden="false" customHeight="false" outlineLevel="0" collapsed="false">
      <c r="A4015" s="223" t="s">
        <v>519</v>
      </c>
      <c r="B4015" s="0" t="s">
        <v>459</v>
      </c>
      <c r="C4015" s="0" t="n">
        <v>2.206E-005</v>
      </c>
      <c r="D4015" s="221" t="n">
        <v>576.84</v>
      </c>
      <c r="E4015" s="221" t="n">
        <f aca="false">TRUNC((C4015*D4015),2)</f>
        <v>0.01</v>
      </c>
    </row>
    <row r="4016" customFormat="false" ht="14.4" hidden="false" customHeight="false" outlineLevel="0" collapsed="false">
      <c r="A4016" s="223" t="s">
        <v>520</v>
      </c>
      <c r="B4016" s="0" t="s">
        <v>459</v>
      </c>
      <c r="C4016" s="0" t="n">
        <v>2.71E-005</v>
      </c>
      <c r="D4016" s="221" t="n">
        <v>281.79</v>
      </c>
      <c r="E4016" s="221" t="n">
        <f aca="false">TRUNC((C4016*D4016),2)</f>
        <v>0</v>
      </c>
    </row>
    <row r="4017" customFormat="false" ht="14.4" hidden="false" customHeight="false" outlineLevel="0" collapsed="false">
      <c r="A4017" s="223" t="s">
        <v>521</v>
      </c>
      <c r="B4017" s="0" t="s">
        <v>459</v>
      </c>
      <c r="C4017" s="0" t="n">
        <v>0.001365</v>
      </c>
      <c r="D4017" s="221" t="n">
        <v>7.88</v>
      </c>
      <c r="E4017" s="221" t="n">
        <f aca="false">TRUNC((C4017*D4017),2)</f>
        <v>0.01</v>
      </c>
    </row>
    <row r="4018" customFormat="false" ht="14.4" hidden="false" customHeight="false" outlineLevel="0" collapsed="false">
      <c r="A4018" s="223" t="s">
        <v>522</v>
      </c>
      <c r="B4018" s="0" t="s">
        <v>459</v>
      </c>
      <c r="C4018" s="0" t="n">
        <v>0.00075576</v>
      </c>
      <c r="D4018" s="221" t="n">
        <v>10.71</v>
      </c>
      <c r="E4018" s="221" t="n">
        <f aca="false">TRUNC((C4018*D4018),2)</f>
        <v>0</v>
      </c>
    </row>
    <row r="4019" customFormat="false" ht="14.4" hidden="false" customHeight="false" outlineLevel="0" collapsed="false">
      <c r="A4019" s="223" t="s">
        <v>523</v>
      </c>
      <c r="B4019" s="0" t="s">
        <v>459</v>
      </c>
      <c r="C4019" s="0" t="n">
        <v>0.00075576</v>
      </c>
      <c r="D4019" s="221" t="n">
        <v>23.75</v>
      </c>
      <c r="E4019" s="221" t="n">
        <f aca="false">TRUNC((C4019*D4019),2)</f>
        <v>0.01</v>
      </c>
    </row>
    <row r="4020" customFormat="false" ht="14.4" hidden="false" customHeight="false" outlineLevel="0" collapsed="false">
      <c r="A4020" s="223" t="s">
        <v>453</v>
      </c>
      <c r="B4020" s="0" t="s">
        <v>398</v>
      </c>
      <c r="C4020" s="0" t="s">
        <v>398</v>
      </c>
      <c r="D4020" s="221" t="s">
        <v>398</v>
      </c>
      <c r="E4020" s="221" t="n">
        <f aca="false">SUM(E3994:E4019)</f>
        <v>32.96</v>
      </c>
    </row>
    <row r="4021" customFormat="false" ht="14.4" hidden="false" customHeight="false" outlineLevel="0" collapsed="false">
      <c r="A4021" s="0"/>
      <c r="C4021" s="0"/>
      <c r="D4021" s="0"/>
      <c r="E4021" s="0"/>
    </row>
    <row r="4022" customFormat="false" ht="14.4" hidden="false" customHeight="false" outlineLevel="0" collapsed="false">
      <c r="A4022" s="223" t="s">
        <v>466</v>
      </c>
      <c r="B4022" s="0" t="s">
        <v>398</v>
      </c>
      <c r="C4022" s="0" t="s">
        <v>398</v>
      </c>
      <c r="D4022" s="221" t="s">
        <v>398</v>
      </c>
      <c r="E4022" s="221" t="n">
        <f aca="false">E3986+E3991+E4020</f>
        <v>38.72</v>
      </c>
    </row>
    <row r="4023" customFormat="false" ht="14.4" hidden="false" customHeight="false" outlineLevel="0" collapsed="false">
      <c r="A4023" s="0"/>
      <c r="C4023" s="0"/>
      <c r="D4023" s="0"/>
      <c r="E4023" s="0"/>
    </row>
    <row r="4024" customFormat="false" ht="14.4" hidden="false" customHeight="false" outlineLevel="0" collapsed="false">
      <c r="A4024" s="0"/>
      <c r="C4024" s="0"/>
      <c r="D4024" s="0"/>
      <c r="E4024" s="0"/>
    </row>
    <row r="4025" customFormat="false" ht="14.4" hidden="false" customHeight="false" outlineLevel="0" collapsed="false">
      <c r="A4025" s="0"/>
      <c r="C4025" s="0"/>
      <c r="D4025" s="0"/>
      <c r="E4025" s="0"/>
    </row>
    <row r="4026" customFormat="false" ht="14.4" hidden="false" customHeight="false" outlineLevel="0" collapsed="false">
      <c r="A4026" s="223" t="s">
        <v>974</v>
      </c>
      <c r="B4026" s="224" t="s">
        <v>975</v>
      </c>
      <c r="C4026" s="0" t="s">
        <v>976</v>
      </c>
      <c r="D4026" s="0"/>
      <c r="E4026" s="0"/>
    </row>
    <row r="4027" customFormat="false" ht="14.4" hidden="false" customHeight="false" outlineLevel="0" collapsed="false">
      <c r="A4027" s="223" t="s">
        <v>977</v>
      </c>
      <c r="C4027" s="0"/>
      <c r="D4027" s="0"/>
      <c r="E4027" s="0"/>
    </row>
    <row r="4028" customFormat="false" ht="14.4" hidden="false" customHeight="false" outlineLevel="0" collapsed="false">
      <c r="A4028" s="223" t="s">
        <v>478</v>
      </c>
      <c r="C4028" s="0"/>
      <c r="D4028" s="0"/>
      <c r="E4028" s="0"/>
    </row>
    <row r="4029" customFormat="false" ht="14.4" hidden="false" customHeight="false" outlineLevel="0" collapsed="false">
      <c r="A4029" s="0"/>
      <c r="C4029" s="0"/>
      <c r="D4029" s="0"/>
      <c r="E4029" s="0"/>
    </row>
    <row r="4030" customFormat="false" ht="14.4" hidden="false" customHeight="false" outlineLevel="0" collapsed="false">
      <c r="A4030" s="223" t="s">
        <v>489</v>
      </c>
      <c r="B4030" s="0" t="s">
        <v>447</v>
      </c>
      <c r="C4030" s="0" t="s">
        <v>448</v>
      </c>
      <c r="D4030" s="221" t="s">
        <v>449</v>
      </c>
      <c r="E4030" s="221" t="s">
        <v>450</v>
      </c>
    </row>
    <row r="4031" customFormat="false" ht="28.8" hidden="false" customHeight="false" outlineLevel="0" collapsed="false">
      <c r="A4031" s="223" t="s">
        <v>491</v>
      </c>
      <c r="B4031" s="0" t="s">
        <v>459</v>
      </c>
      <c r="C4031" s="0" t="n">
        <v>2.572E-005</v>
      </c>
      <c r="D4031" s="221" t="n">
        <v>580</v>
      </c>
      <c r="E4031" s="221" t="n">
        <f aca="false">TRUNC((C4031*D4031),2)</f>
        <v>0.01</v>
      </c>
    </row>
    <row r="4032" customFormat="false" ht="14.4" hidden="false" customHeight="false" outlineLevel="0" collapsed="false">
      <c r="A4032" s="223" t="s">
        <v>453</v>
      </c>
      <c r="B4032" s="0" t="s">
        <v>398</v>
      </c>
      <c r="C4032" s="0" t="s">
        <v>398</v>
      </c>
      <c r="D4032" s="221" t="s">
        <v>398</v>
      </c>
      <c r="E4032" s="221" t="n">
        <f aca="false">SUM(E4031:E4031)</f>
        <v>0.01</v>
      </c>
    </row>
    <row r="4033" customFormat="false" ht="14.4" hidden="false" customHeight="false" outlineLevel="0" collapsed="false">
      <c r="A4033" s="0"/>
      <c r="C4033" s="0"/>
      <c r="D4033" s="0"/>
      <c r="E4033" s="0"/>
    </row>
    <row r="4034" customFormat="false" ht="14.4" hidden="false" customHeight="false" outlineLevel="0" collapsed="false">
      <c r="A4034" s="223" t="s">
        <v>446</v>
      </c>
      <c r="B4034" s="0" t="s">
        <v>447</v>
      </c>
      <c r="C4034" s="0" t="s">
        <v>448</v>
      </c>
      <c r="D4034" s="221" t="s">
        <v>449</v>
      </c>
      <c r="E4034" s="221" t="s">
        <v>450</v>
      </c>
    </row>
    <row r="4035" customFormat="false" ht="14.4" hidden="false" customHeight="false" outlineLevel="0" collapsed="false">
      <c r="A4035" s="223" t="s">
        <v>552</v>
      </c>
      <c r="B4035" s="0" t="s">
        <v>493</v>
      </c>
      <c r="C4035" s="0" t="n">
        <v>0.192755</v>
      </c>
      <c r="D4035" s="221" t="n">
        <v>9.41</v>
      </c>
      <c r="E4035" s="221" t="n">
        <f aca="false">TRUNC((C4035*D4035),2)</f>
        <v>1.81</v>
      </c>
    </row>
    <row r="4036" customFormat="false" ht="14.4" hidden="false" customHeight="false" outlineLevel="0" collapsed="false">
      <c r="A4036" s="223" t="s">
        <v>553</v>
      </c>
      <c r="B4036" s="0" t="s">
        <v>493</v>
      </c>
      <c r="C4036" s="0" t="n">
        <v>0.192755</v>
      </c>
      <c r="D4036" s="221" t="n">
        <v>13.3</v>
      </c>
      <c r="E4036" s="221" t="n">
        <f aca="false">TRUNC((C4036*D4036),2)</f>
        <v>2.56</v>
      </c>
    </row>
    <row r="4037" customFormat="false" ht="14.4" hidden="false" customHeight="false" outlineLevel="0" collapsed="false">
      <c r="A4037" s="223" t="s">
        <v>453</v>
      </c>
      <c r="B4037" s="0" t="s">
        <v>398</v>
      </c>
      <c r="C4037" s="0" t="s">
        <v>398</v>
      </c>
      <c r="D4037" s="221" t="s">
        <v>398</v>
      </c>
      <c r="E4037" s="221" t="n">
        <f aca="false">SUM(E4035:E4036)</f>
        <v>4.37</v>
      </c>
    </row>
    <row r="4038" customFormat="false" ht="14.4" hidden="false" customHeight="false" outlineLevel="0" collapsed="false">
      <c r="A4038" s="0"/>
      <c r="C4038" s="0"/>
      <c r="D4038" s="0"/>
      <c r="E4038" s="0"/>
    </row>
    <row r="4039" customFormat="false" ht="14.4" hidden="false" customHeight="false" outlineLevel="0" collapsed="false">
      <c r="A4039" s="223" t="s">
        <v>454</v>
      </c>
      <c r="B4039" s="0" t="s">
        <v>447</v>
      </c>
      <c r="C4039" s="0" t="s">
        <v>448</v>
      </c>
      <c r="D4039" s="221" t="s">
        <v>449</v>
      </c>
      <c r="E4039" s="221" t="s">
        <v>450</v>
      </c>
    </row>
    <row r="4040" customFormat="false" ht="14.4" hidden="false" customHeight="false" outlineLevel="0" collapsed="false">
      <c r="A4040" s="223" t="s">
        <v>978</v>
      </c>
      <c r="B4040" s="0" t="s">
        <v>459</v>
      </c>
      <c r="C4040" s="0" t="n">
        <v>1.08</v>
      </c>
      <c r="D4040" s="221" t="n">
        <v>1.25</v>
      </c>
      <c r="E4040" s="221" t="n">
        <f aca="false">TRUNC((C4040*D4040),2)</f>
        <v>1.35</v>
      </c>
    </row>
    <row r="4041" customFormat="false" ht="14.4" hidden="false" customHeight="false" outlineLevel="0" collapsed="false">
      <c r="A4041" s="223" t="s">
        <v>498</v>
      </c>
      <c r="B4041" s="0" t="s">
        <v>459</v>
      </c>
      <c r="C4041" s="0" t="n">
        <v>0.00304654</v>
      </c>
      <c r="D4041" s="221" t="n">
        <v>9.79</v>
      </c>
      <c r="E4041" s="221" t="n">
        <f aca="false">TRUNC((C4041*D4041),2)</f>
        <v>0.02</v>
      </c>
    </row>
    <row r="4042" customFormat="false" ht="14.4" hidden="false" customHeight="false" outlineLevel="0" collapsed="false">
      <c r="A4042" s="223" t="s">
        <v>455</v>
      </c>
      <c r="B4042" s="0" t="s">
        <v>456</v>
      </c>
      <c r="C4042" s="0" t="n">
        <v>0.00060838</v>
      </c>
      <c r="D4042" s="221" t="n">
        <v>47.76</v>
      </c>
      <c r="E4042" s="221" t="n">
        <f aca="false">TRUNC((C4042*D4042),2)</f>
        <v>0.02</v>
      </c>
    </row>
    <row r="4043" customFormat="false" ht="14.4" hidden="false" customHeight="false" outlineLevel="0" collapsed="false">
      <c r="A4043" s="223" t="s">
        <v>499</v>
      </c>
      <c r="B4043" s="0" t="s">
        <v>459</v>
      </c>
      <c r="C4043" s="0" t="n">
        <v>0.00025254</v>
      </c>
      <c r="D4043" s="221" t="n">
        <v>109.4</v>
      </c>
      <c r="E4043" s="221" t="n">
        <f aca="false">TRUNC((C4043*D4043),2)</f>
        <v>0.02</v>
      </c>
    </row>
    <row r="4044" customFormat="false" ht="14.4" hidden="false" customHeight="false" outlineLevel="0" collapsed="false">
      <c r="A4044" s="223" t="s">
        <v>979</v>
      </c>
      <c r="B4044" s="0" t="s">
        <v>459</v>
      </c>
      <c r="C4044" s="0" t="n">
        <v>1</v>
      </c>
      <c r="D4044" s="221" t="n">
        <v>19.55</v>
      </c>
      <c r="E4044" s="221" t="n">
        <f aca="false">TRUNC((C4044*D4044),2)</f>
        <v>19.55</v>
      </c>
    </row>
    <row r="4045" customFormat="false" ht="14.4" hidden="false" customHeight="false" outlineLevel="0" collapsed="false">
      <c r="A4045" s="223" t="s">
        <v>502</v>
      </c>
      <c r="B4045" s="0" t="s">
        <v>459</v>
      </c>
      <c r="C4045" s="0" t="n">
        <v>0.00344626</v>
      </c>
      <c r="D4045" s="221" t="n">
        <v>6.04</v>
      </c>
      <c r="E4045" s="221" t="n">
        <f aca="false">TRUNC((C4045*D4045),2)</f>
        <v>0.02</v>
      </c>
    </row>
    <row r="4046" customFormat="false" ht="14.4" hidden="false" customHeight="false" outlineLevel="0" collapsed="false">
      <c r="A4046" s="223" t="s">
        <v>457</v>
      </c>
      <c r="B4046" s="0" t="s">
        <v>456</v>
      </c>
      <c r="C4046" s="0" t="n">
        <v>0.00521914</v>
      </c>
      <c r="D4046" s="221" t="n">
        <v>8.95</v>
      </c>
      <c r="E4046" s="221" t="n">
        <f aca="false">TRUNC((C4046*D4046),2)</f>
        <v>0.04</v>
      </c>
    </row>
    <row r="4047" customFormat="false" ht="28.8" hidden="false" customHeight="false" outlineLevel="0" collapsed="false">
      <c r="A4047" s="223" t="s">
        <v>973</v>
      </c>
      <c r="B4047" s="0" t="s">
        <v>459</v>
      </c>
      <c r="C4047" s="0" t="n">
        <v>0.03</v>
      </c>
      <c r="D4047" s="221" t="n">
        <v>17.59</v>
      </c>
      <c r="E4047" s="221" t="n">
        <f aca="false">TRUNC((C4047*D4047),2)</f>
        <v>0.52</v>
      </c>
    </row>
    <row r="4048" customFormat="false" ht="14.4" hidden="false" customHeight="false" outlineLevel="0" collapsed="false">
      <c r="A4048" s="223" t="s">
        <v>510</v>
      </c>
      <c r="B4048" s="0" t="s">
        <v>511</v>
      </c>
      <c r="C4048" s="0" t="n">
        <v>0.00057438</v>
      </c>
      <c r="D4048" s="221" t="n">
        <v>14.25</v>
      </c>
      <c r="E4048" s="221" t="n">
        <f aca="false">TRUNC((C4048*D4048),2)</f>
        <v>0</v>
      </c>
    </row>
    <row r="4049" customFormat="false" ht="14.4" hidden="false" customHeight="false" outlineLevel="0" collapsed="false">
      <c r="A4049" s="223" t="s">
        <v>512</v>
      </c>
      <c r="B4049" s="0" t="s">
        <v>493</v>
      </c>
      <c r="C4049" s="0" t="n">
        <v>0.38</v>
      </c>
      <c r="D4049" s="221" t="n">
        <v>1.87</v>
      </c>
      <c r="E4049" s="221" t="n">
        <f aca="false">TRUNC((C4049*D4049),2)</f>
        <v>0.71</v>
      </c>
    </row>
    <row r="4050" customFormat="false" ht="14.4" hidden="false" customHeight="false" outlineLevel="0" collapsed="false">
      <c r="A4050" s="223" t="s">
        <v>513</v>
      </c>
      <c r="B4050" s="0" t="s">
        <v>493</v>
      </c>
      <c r="C4050" s="0" t="n">
        <v>0.38</v>
      </c>
      <c r="D4050" s="221" t="n">
        <v>0.71</v>
      </c>
      <c r="E4050" s="221" t="n">
        <f aca="false">TRUNC((C4050*D4050),2)</f>
        <v>0.26</v>
      </c>
    </row>
    <row r="4051" customFormat="false" ht="14.4" hidden="false" customHeight="false" outlineLevel="0" collapsed="false">
      <c r="A4051" s="223" t="s">
        <v>514</v>
      </c>
      <c r="B4051" s="0" t="s">
        <v>493</v>
      </c>
      <c r="C4051" s="0" t="n">
        <v>0.38</v>
      </c>
      <c r="D4051" s="221" t="n">
        <v>0.34</v>
      </c>
      <c r="E4051" s="221" t="n">
        <f aca="false">TRUNC((C4051*D4051),2)</f>
        <v>0.12</v>
      </c>
    </row>
    <row r="4052" customFormat="false" ht="14.4" hidden="false" customHeight="false" outlineLevel="0" collapsed="false">
      <c r="A4052" s="223" t="s">
        <v>515</v>
      </c>
      <c r="B4052" s="0" t="s">
        <v>493</v>
      </c>
      <c r="C4052" s="0" t="n">
        <v>0.38</v>
      </c>
      <c r="D4052" s="221" t="n">
        <v>0.05</v>
      </c>
      <c r="E4052" s="221" t="n">
        <f aca="false">TRUNC((C4052*D4052),2)</f>
        <v>0.01</v>
      </c>
    </row>
    <row r="4053" customFormat="false" ht="14.4" hidden="false" customHeight="false" outlineLevel="0" collapsed="false">
      <c r="A4053" s="223" t="s">
        <v>458</v>
      </c>
      <c r="B4053" s="0" t="s">
        <v>459</v>
      </c>
      <c r="C4053" s="0" t="n">
        <v>0.0010056</v>
      </c>
      <c r="D4053" s="221" t="n">
        <v>29.55</v>
      </c>
      <c r="E4053" s="221" t="n">
        <f aca="false">TRUNC((C4053*D4053),2)</f>
        <v>0.02</v>
      </c>
    </row>
    <row r="4054" customFormat="false" ht="14.4" hidden="false" customHeight="false" outlineLevel="0" collapsed="false">
      <c r="A4054" s="223" t="s">
        <v>460</v>
      </c>
      <c r="B4054" s="0" t="s">
        <v>459</v>
      </c>
      <c r="C4054" s="0" t="n">
        <v>0.00047132</v>
      </c>
      <c r="D4054" s="221" t="n">
        <v>169.15</v>
      </c>
      <c r="E4054" s="221" t="n">
        <f aca="false">TRUNC((C4054*D4054),2)</f>
        <v>0.07</v>
      </c>
    </row>
    <row r="4055" customFormat="false" ht="14.4" hidden="false" customHeight="false" outlineLevel="0" collapsed="false">
      <c r="A4055" s="223" t="s">
        <v>461</v>
      </c>
      <c r="B4055" s="0" t="s">
        <v>459</v>
      </c>
      <c r="C4055" s="0" t="n">
        <v>0.04236514</v>
      </c>
      <c r="D4055" s="221" t="n">
        <v>1.11</v>
      </c>
      <c r="E4055" s="221" t="n">
        <f aca="false">TRUNC((C4055*D4055),2)</f>
        <v>0.04</v>
      </c>
    </row>
    <row r="4056" customFormat="false" ht="28.8" hidden="false" customHeight="false" outlineLevel="0" collapsed="false">
      <c r="A4056" s="223" t="s">
        <v>462</v>
      </c>
      <c r="B4056" s="0" t="s">
        <v>459</v>
      </c>
      <c r="C4056" s="0" t="n">
        <v>0.0004085</v>
      </c>
      <c r="D4056" s="221" t="n">
        <v>133.08</v>
      </c>
      <c r="E4056" s="221" t="n">
        <f aca="false">TRUNC((C4056*D4056),2)</f>
        <v>0.05</v>
      </c>
    </row>
    <row r="4057" customFormat="false" ht="28.8" hidden="false" customHeight="false" outlineLevel="0" collapsed="false">
      <c r="A4057" s="223" t="s">
        <v>463</v>
      </c>
      <c r="B4057" s="0" t="s">
        <v>459</v>
      </c>
      <c r="C4057" s="0" t="n">
        <v>0.0002736</v>
      </c>
      <c r="D4057" s="221" t="n">
        <v>116.91</v>
      </c>
      <c r="E4057" s="221" t="n">
        <f aca="false">TRUNC((C4057*D4057),2)</f>
        <v>0.03</v>
      </c>
    </row>
    <row r="4058" customFormat="false" ht="28.8" hidden="false" customHeight="false" outlineLevel="0" collapsed="false">
      <c r="A4058" s="223" t="s">
        <v>516</v>
      </c>
      <c r="B4058" s="0" t="s">
        <v>459</v>
      </c>
      <c r="C4058" s="0" t="n">
        <v>1.676E-005</v>
      </c>
      <c r="D4058" s="221" t="n">
        <v>597.97</v>
      </c>
      <c r="E4058" s="221" t="n">
        <f aca="false">TRUNC((C4058*D4058),2)</f>
        <v>0.01</v>
      </c>
    </row>
    <row r="4059" customFormat="false" ht="14.4" hidden="false" customHeight="false" outlineLevel="0" collapsed="false">
      <c r="A4059" s="223" t="s">
        <v>517</v>
      </c>
      <c r="B4059" s="0" t="s">
        <v>459</v>
      </c>
      <c r="C4059" s="0" t="n">
        <v>0.0001029</v>
      </c>
      <c r="D4059" s="221" t="n">
        <v>135.18</v>
      </c>
      <c r="E4059" s="221" t="n">
        <f aca="false">TRUNC((C4059*D4059),2)</f>
        <v>0.01</v>
      </c>
    </row>
    <row r="4060" customFormat="false" ht="14.4" hidden="false" customHeight="false" outlineLevel="0" collapsed="false">
      <c r="A4060" s="223" t="s">
        <v>518</v>
      </c>
      <c r="B4060" s="0" t="s">
        <v>459</v>
      </c>
      <c r="C4060" s="0" t="n">
        <v>7.816E-005</v>
      </c>
      <c r="D4060" s="221" t="n">
        <v>203.68</v>
      </c>
      <c r="E4060" s="221" t="n">
        <f aca="false">TRUNC((C4060*D4060),2)</f>
        <v>0.01</v>
      </c>
    </row>
    <row r="4061" customFormat="false" ht="14.4" hidden="false" customHeight="false" outlineLevel="0" collapsed="false">
      <c r="A4061" s="223" t="s">
        <v>519</v>
      </c>
      <c r="B4061" s="0" t="s">
        <v>459</v>
      </c>
      <c r="C4061" s="0" t="n">
        <v>1.676E-005</v>
      </c>
      <c r="D4061" s="221" t="n">
        <v>576.84</v>
      </c>
      <c r="E4061" s="221" t="n">
        <f aca="false">TRUNC((C4061*D4061),2)</f>
        <v>0</v>
      </c>
    </row>
    <row r="4062" customFormat="false" ht="14.4" hidden="false" customHeight="false" outlineLevel="0" collapsed="false">
      <c r="A4062" s="223" t="s">
        <v>520</v>
      </c>
      <c r="B4062" s="0" t="s">
        <v>459</v>
      </c>
      <c r="C4062" s="0" t="n">
        <v>2.06E-005</v>
      </c>
      <c r="D4062" s="221" t="n">
        <v>281.79</v>
      </c>
      <c r="E4062" s="221" t="n">
        <f aca="false">TRUNC((C4062*D4062),2)</f>
        <v>0</v>
      </c>
    </row>
    <row r="4063" customFormat="false" ht="14.4" hidden="false" customHeight="false" outlineLevel="0" collapsed="false">
      <c r="A4063" s="223" t="s">
        <v>521</v>
      </c>
      <c r="B4063" s="0" t="s">
        <v>459</v>
      </c>
      <c r="C4063" s="0" t="n">
        <v>0.0010374</v>
      </c>
      <c r="D4063" s="221" t="n">
        <v>7.88</v>
      </c>
      <c r="E4063" s="221" t="n">
        <f aca="false">TRUNC((C4063*D4063),2)</f>
        <v>0</v>
      </c>
    </row>
    <row r="4064" customFormat="false" ht="14.4" hidden="false" customHeight="false" outlineLevel="0" collapsed="false">
      <c r="A4064" s="223" t="s">
        <v>522</v>
      </c>
      <c r="B4064" s="0" t="s">
        <v>459</v>
      </c>
      <c r="C4064" s="0" t="n">
        <v>0.00057438</v>
      </c>
      <c r="D4064" s="221" t="n">
        <v>10.71</v>
      </c>
      <c r="E4064" s="221" t="n">
        <f aca="false">TRUNC((C4064*D4064),2)</f>
        <v>0</v>
      </c>
    </row>
    <row r="4065" customFormat="false" ht="14.4" hidden="false" customHeight="false" outlineLevel="0" collapsed="false">
      <c r="A4065" s="223" t="s">
        <v>523</v>
      </c>
      <c r="B4065" s="0" t="s">
        <v>459</v>
      </c>
      <c r="C4065" s="0" t="n">
        <v>0.00057438</v>
      </c>
      <c r="D4065" s="221" t="n">
        <v>23.75</v>
      </c>
      <c r="E4065" s="221" t="n">
        <f aca="false">TRUNC((C4065*D4065),2)</f>
        <v>0.01</v>
      </c>
    </row>
    <row r="4066" customFormat="false" ht="14.4" hidden="false" customHeight="false" outlineLevel="0" collapsed="false">
      <c r="A4066" s="223" t="s">
        <v>453</v>
      </c>
      <c r="B4066" s="0" t="s">
        <v>398</v>
      </c>
      <c r="C4066" s="0" t="s">
        <v>398</v>
      </c>
      <c r="D4066" s="221" t="s">
        <v>398</v>
      </c>
      <c r="E4066" s="221" t="n">
        <f aca="false">SUM(E4040:E4065)</f>
        <v>22.89</v>
      </c>
    </row>
    <row r="4067" customFormat="false" ht="14.4" hidden="false" customHeight="false" outlineLevel="0" collapsed="false">
      <c r="A4067" s="0"/>
      <c r="C4067" s="0"/>
      <c r="D4067" s="0"/>
      <c r="E4067" s="0"/>
    </row>
    <row r="4068" customFormat="false" ht="14.4" hidden="false" customHeight="false" outlineLevel="0" collapsed="false">
      <c r="A4068" s="223" t="s">
        <v>466</v>
      </c>
      <c r="B4068" s="0" t="s">
        <v>398</v>
      </c>
      <c r="C4068" s="0" t="s">
        <v>398</v>
      </c>
      <c r="D4068" s="221" t="s">
        <v>398</v>
      </c>
      <c r="E4068" s="221" t="n">
        <f aca="false">E4032+E4037+E4066</f>
        <v>27.27</v>
      </c>
    </row>
    <row r="4069" customFormat="false" ht="14.4" hidden="false" customHeight="false" outlineLevel="0" collapsed="false">
      <c r="A4069" s="0"/>
      <c r="C4069" s="0"/>
      <c r="D4069" s="0"/>
      <c r="E4069" s="0"/>
    </row>
    <row r="4070" customFormat="false" ht="14.4" hidden="false" customHeight="false" outlineLevel="0" collapsed="false">
      <c r="A4070" s="0"/>
      <c r="C4070" s="0"/>
      <c r="D4070" s="0"/>
      <c r="E4070" s="0"/>
    </row>
    <row r="4071" customFormat="false" ht="14.4" hidden="false" customHeight="false" outlineLevel="0" collapsed="false">
      <c r="A4071" s="0"/>
      <c r="C4071" s="0"/>
      <c r="D4071" s="0"/>
      <c r="E4071" s="0"/>
    </row>
    <row r="4072" customFormat="false" ht="14.4" hidden="false" customHeight="false" outlineLevel="0" collapsed="false">
      <c r="A4072" s="223" t="s">
        <v>980</v>
      </c>
      <c r="B4072" s="224" t="s">
        <v>981</v>
      </c>
      <c r="C4072" s="0" t="s">
        <v>982</v>
      </c>
      <c r="D4072" s="0"/>
      <c r="E4072" s="0"/>
    </row>
    <row r="4073" customFormat="false" ht="14.4" hidden="false" customHeight="false" outlineLevel="0" collapsed="false">
      <c r="A4073" s="223" t="s">
        <v>983</v>
      </c>
      <c r="C4073" s="0"/>
      <c r="D4073" s="0"/>
      <c r="E4073" s="0"/>
    </row>
    <row r="4074" customFormat="false" ht="14.4" hidden="false" customHeight="false" outlineLevel="0" collapsed="false">
      <c r="A4074" s="223" t="s">
        <v>478</v>
      </c>
      <c r="C4074" s="0"/>
      <c r="D4074" s="0"/>
      <c r="E4074" s="0"/>
    </row>
    <row r="4075" customFormat="false" ht="14.4" hidden="false" customHeight="false" outlineLevel="0" collapsed="false">
      <c r="A4075" s="0"/>
      <c r="C4075" s="0"/>
      <c r="D4075" s="0"/>
      <c r="E4075" s="0"/>
    </row>
    <row r="4076" customFormat="false" ht="14.4" hidden="false" customHeight="false" outlineLevel="0" collapsed="false">
      <c r="A4076" s="223" t="s">
        <v>489</v>
      </c>
      <c r="B4076" s="0" t="s">
        <v>447</v>
      </c>
      <c r="C4076" s="0" t="s">
        <v>448</v>
      </c>
      <c r="D4076" s="221" t="s">
        <v>449</v>
      </c>
      <c r="E4076" s="221" t="s">
        <v>450</v>
      </c>
    </row>
    <row r="4077" customFormat="false" ht="28.8" hidden="false" customHeight="false" outlineLevel="0" collapsed="false">
      <c r="A4077" s="223" t="s">
        <v>491</v>
      </c>
      <c r="B4077" s="0" t="s">
        <v>459</v>
      </c>
      <c r="C4077" s="0" t="n">
        <v>3.386E-005</v>
      </c>
      <c r="D4077" s="221" t="n">
        <v>580</v>
      </c>
      <c r="E4077" s="221" t="n">
        <f aca="false">TRUNC((C4077*D4077),2)</f>
        <v>0.01</v>
      </c>
    </row>
    <row r="4078" customFormat="false" ht="14.4" hidden="false" customHeight="false" outlineLevel="0" collapsed="false">
      <c r="A4078" s="223" t="s">
        <v>453</v>
      </c>
      <c r="B4078" s="0" t="s">
        <v>398</v>
      </c>
      <c r="C4078" s="0" t="s">
        <v>398</v>
      </c>
      <c r="D4078" s="221" t="s">
        <v>398</v>
      </c>
      <c r="E4078" s="221" t="n">
        <f aca="false">SUM(E4077:E4077)</f>
        <v>0.01</v>
      </c>
    </row>
    <row r="4079" customFormat="false" ht="14.4" hidden="false" customHeight="false" outlineLevel="0" collapsed="false">
      <c r="A4079" s="0"/>
      <c r="C4079" s="0"/>
      <c r="D4079" s="0"/>
      <c r="E4079" s="0"/>
    </row>
    <row r="4080" customFormat="false" ht="14.4" hidden="false" customHeight="false" outlineLevel="0" collapsed="false">
      <c r="A4080" s="223" t="s">
        <v>446</v>
      </c>
      <c r="B4080" s="0" t="s">
        <v>447</v>
      </c>
      <c r="C4080" s="0" t="s">
        <v>448</v>
      </c>
      <c r="D4080" s="221" t="s">
        <v>449</v>
      </c>
      <c r="E4080" s="221" t="s">
        <v>450</v>
      </c>
    </row>
    <row r="4081" customFormat="false" ht="14.4" hidden="false" customHeight="false" outlineLevel="0" collapsed="false">
      <c r="A4081" s="223" t="s">
        <v>552</v>
      </c>
      <c r="B4081" s="0" t="s">
        <v>493</v>
      </c>
      <c r="C4081" s="0" t="n">
        <v>0.253625</v>
      </c>
      <c r="D4081" s="221" t="n">
        <v>9.41</v>
      </c>
      <c r="E4081" s="221" t="n">
        <f aca="false">TRUNC((C4081*D4081),2)</f>
        <v>2.38</v>
      </c>
    </row>
    <row r="4082" customFormat="false" ht="14.4" hidden="false" customHeight="false" outlineLevel="0" collapsed="false">
      <c r="A4082" s="223" t="s">
        <v>553</v>
      </c>
      <c r="B4082" s="0" t="s">
        <v>493</v>
      </c>
      <c r="C4082" s="0" t="n">
        <v>0.253625</v>
      </c>
      <c r="D4082" s="221" t="n">
        <v>13.3</v>
      </c>
      <c r="E4082" s="221" t="n">
        <f aca="false">TRUNC((C4082*D4082),2)</f>
        <v>3.37</v>
      </c>
    </row>
    <row r="4083" customFormat="false" ht="14.4" hidden="false" customHeight="false" outlineLevel="0" collapsed="false">
      <c r="A4083" s="223" t="s">
        <v>453</v>
      </c>
      <c r="B4083" s="0" t="s">
        <v>398</v>
      </c>
      <c r="C4083" s="0" t="s">
        <v>398</v>
      </c>
      <c r="D4083" s="221" t="s">
        <v>398</v>
      </c>
      <c r="E4083" s="221" t="n">
        <f aca="false">SUM(E4081:E4082)</f>
        <v>5.75</v>
      </c>
    </row>
    <row r="4084" customFormat="false" ht="14.4" hidden="false" customHeight="false" outlineLevel="0" collapsed="false">
      <c r="A4084" s="0"/>
      <c r="C4084" s="0"/>
      <c r="D4084" s="0"/>
      <c r="E4084" s="0"/>
    </row>
    <row r="4085" customFormat="false" ht="14.4" hidden="false" customHeight="false" outlineLevel="0" collapsed="false">
      <c r="A4085" s="223" t="s">
        <v>454</v>
      </c>
      <c r="B4085" s="0" t="s">
        <v>447</v>
      </c>
      <c r="C4085" s="0" t="s">
        <v>448</v>
      </c>
      <c r="D4085" s="221" t="s">
        <v>449</v>
      </c>
      <c r="E4085" s="221" t="s">
        <v>450</v>
      </c>
    </row>
    <row r="4086" customFormat="false" ht="14.4" hidden="false" customHeight="false" outlineLevel="0" collapsed="false">
      <c r="A4086" s="223" t="s">
        <v>533</v>
      </c>
      <c r="B4086" s="0" t="s">
        <v>459</v>
      </c>
      <c r="C4086" s="0" t="n">
        <v>1.04458599</v>
      </c>
      <c r="D4086" s="221" t="n">
        <v>1.57</v>
      </c>
      <c r="E4086" s="221" t="n">
        <f aca="false">TRUNC((C4086*D4086),2)</f>
        <v>1.64</v>
      </c>
    </row>
    <row r="4087" customFormat="false" ht="14.4" hidden="false" customHeight="false" outlineLevel="0" collapsed="false">
      <c r="A4087" s="223" t="s">
        <v>498</v>
      </c>
      <c r="B4087" s="0" t="s">
        <v>459</v>
      </c>
      <c r="C4087" s="0" t="n">
        <v>0.0040086</v>
      </c>
      <c r="D4087" s="221" t="n">
        <v>9.79</v>
      </c>
      <c r="E4087" s="221" t="n">
        <f aca="false">TRUNC((C4087*D4087),2)</f>
        <v>0.03</v>
      </c>
    </row>
    <row r="4088" customFormat="false" ht="14.4" hidden="false" customHeight="false" outlineLevel="0" collapsed="false">
      <c r="A4088" s="223" t="s">
        <v>455</v>
      </c>
      <c r="B4088" s="0" t="s">
        <v>456</v>
      </c>
      <c r="C4088" s="0" t="n">
        <v>0.0008005</v>
      </c>
      <c r="D4088" s="221" t="n">
        <v>47.76</v>
      </c>
      <c r="E4088" s="221" t="n">
        <f aca="false">TRUNC((C4088*D4088),2)</f>
        <v>0.03</v>
      </c>
    </row>
    <row r="4089" customFormat="false" ht="14.4" hidden="false" customHeight="false" outlineLevel="0" collapsed="false">
      <c r="A4089" s="223" t="s">
        <v>499</v>
      </c>
      <c r="B4089" s="0" t="s">
        <v>459</v>
      </c>
      <c r="C4089" s="0" t="n">
        <v>0.0003323</v>
      </c>
      <c r="D4089" s="221" t="n">
        <v>109.4</v>
      </c>
      <c r="E4089" s="221" t="n">
        <f aca="false">TRUNC((C4089*D4089),2)</f>
        <v>0.03</v>
      </c>
    </row>
    <row r="4090" customFormat="false" ht="14.4" hidden="false" customHeight="false" outlineLevel="0" collapsed="false">
      <c r="A4090" s="223" t="s">
        <v>502</v>
      </c>
      <c r="B4090" s="0" t="s">
        <v>459</v>
      </c>
      <c r="C4090" s="0" t="n">
        <v>0.00453456</v>
      </c>
      <c r="D4090" s="221" t="n">
        <v>6.04</v>
      </c>
      <c r="E4090" s="221" t="n">
        <f aca="false">TRUNC((C4090*D4090),2)</f>
        <v>0.02</v>
      </c>
    </row>
    <row r="4091" customFormat="false" ht="14.4" hidden="false" customHeight="false" outlineLevel="0" collapsed="false">
      <c r="A4091" s="223" t="s">
        <v>984</v>
      </c>
      <c r="B4091" s="0" t="s">
        <v>459</v>
      </c>
      <c r="C4091" s="0" t="n">
        <v>1</v>
      </c>
      <c r="D4091" s="221" t="n">
        <v>5.08</v>
      </c>
      <c r="E4091" s="221" t="n">
        <f aca="false">TRUNC((C4091*D4091),2)</f>
        <v>5.08</v>
      </c>
    </row>
    <row r="4092" customFormat="false" ht="14.4" hidden="false" customHeight="false" outlineLevel="0" collapsed="false">
      <c r="A4092" s="223" t="s">
        <v>457</v>
      </c>
      <c r="B4092" s="0" t="s">
        <v>456</v>
      </c>
      <c r="C4092" s="0" t="n">
        <v>0.0068673</v>
      </c>
      <c r="D4092" s="221" t="n">
        <v>8.95</v>
      </c>
      <c r="E4092" s="221" t="n">
        <f aca="false">TRUNC((C4092*D4092),2)</f>
        <v>0.06</v>
      </c>
    </row>
    <row r="4093" customFormat="false" ht="28.8" hidden="false" customHeight="false" outlineLevel="0" collapsed="false">
      <c r="A4093" s="223" t="s">
        <v>973</v>
      </c>
      <c r="B4093" s="0" t="s">
        <v>459</v>
      </c>
      <c r="C4093" s="0" t="n">
        <v>0.046</v>
      </c>
      <c r="D4093" s="221" t="n">
        <v>17.59</v>
      </c>
      <c r="E4093" s="221" t="n">
        <f aca="false">TRUNC((C4093*D4093),2)</f>
        <v>0.8</v>
      </c>
    </row>
    <row r="4094" customFormat="false" ht="14.4" hidden="false" customHeight="false" outlineLevel="0" collapsed="false">
      <c r="A4094" s="223" t="s">
        <v>510</v>
      </c>
      <c r="B4094" s="0" t="s">
        <v>511</v>
      </c>
      <c r="C4094" s="0" t="n">
        <v>0.00075576</v>
      </c>
      <c r="D4094" s="221" t="n">
        <v>14.25</v>
      </c>
      <c r="E4094" s="221" t="n">
        <f aca="false">TRUNC((C4094*D4094),2)</f>
        <v>0.01</v>
      </c>
    </row>
    <row r="4095" customFormat="false" ht="14.4" hidden="false" customHeight="false" outlineLevel="0" collapsed="false">
      <c r="A4095" s="223" t="s">
        <v>512</v>
      </c>
      <c r="B4095" s="0" t="s">
        <v>493</v>
      </c>
      <c r="C4095" s="0" t="n">
        <v>0.5</v>
      </c>
      <c r="D4095" s="221" t="n">
        <v>1.87</v>
      </c>
      <c r="E4095" s="221" t="n">
        <f aca="false">TRUNC((C4095*D4095),2)</f>
        <v>0.93</v>
      </c>
    </row>
    <row r="4096" customFormat="false" ht="14.4" hidden="false" customHeight="false" outlineLevel="0" collapsed="false">
      <c r="A4096" s="223" t="s">
        <v>513</v>
      </c>
      <c r="B4096" s="0" t="s">
        <v>493</v>
      </c>
      <c r="C4096" s="0" t="n">
        <v>0.5</v>
      </c>
      <c r="D4096" s="221" t="n">
        <v>0.71</v>
      </c>
      <c r="E4096" s="221" t="n">
        <f aca="false">TRUNC((C4096*D4096),2)</f>
        <v>0.35</v>
      </c>
    </row>
    <row r="4097" customFormat="false" ht="14.4" hidden="false" customHeight="false" outlineLevel="0" collapsed="false">
      <c r="A4097" s="223" t="s">
        <v>514</v>
      </c>
      <c r="B4097" s="0" t="s">
        <v>493</v>
      </c>
      <c r="C4097" s="0" t="n">
        <v>0.5</v>
      </c>
      <c r="D4097" s="221" t="n">
        <v>0.34</v>
      </c>
      <c r="E4097" s="221" t="n">
        <f aca="false">TRUNC((C4097*D4097),2)</f>
        <v>0.17</v>
      </c>
    </row>
    <row r="4098" customFormat="false" ht="14.4" hidden="false" customHeight="false" outlineLevel="0" collapsed="false">
      <c r="A4098" s="223" t="s">
        <v>515</v>
      </c>
      <c r="B4098" s="0" t="s">
        <v>493</v>
      </c>
      <c r="C4098" s="0" t="n">
        <v>0.5</v>
      </c>
      <c r="D4098" s="221" t="n">
        <v>0.05</v>
      </c>
      <c r="E4098" s="221" t="n">
        <f aca="false">TRUNC((C4098*D4098),2)</f>
        <v>0.02</v>
      </c>
    </row>
    <row r="4099" customFormat="false" ht="14.4" hidden="false" customHeight="false" outlineLevel="0" collapsed="false">
      <c r="A4099" s="223" t="s">
        <v>458</v>
      </c>
      <c r="B4099" s="0" t="s">
        <v>459</v>
      </c>
      <c r="C4099" s="0" t="n">
        <v>0.00132316</v>
      </c>
      <c r="D4099" s="221" t="n">
        <v>29.55</v>
      </c>
      <c r="E4099" s="221" t="n">
        <f aca="false">TRUNC((C4099*D4099),2)</f>
        <v>0.03</v>
      </c>
    </row>
    <row r="4100" customFormat="false" ht="14.4" hidden="false" customHeight="false" outlineLevel="0" collapsed="false">
      <c r="A4100" s="223" t="s">
        <v>460</v>
      </c>
      <c r="B4100" s="0" t="s">
        <v>459</v>
      </c>
      <c r="C4100" s="0" t="n">
        <v>0.00062016</v>
      </c>
      <c r="D4100" s="221" t="n">
        <v>169.15</v>
      </c>
      <c r="E4100" s="221" t="n">
        <f aca="false">TRUNC((C4100*D4100),2)</f>
        <v>0.1</v>
      </c>
    </row>
    <row r="4101" customFormat="false" ht="14.4" hidden="false" customHeight="false" outlineLevel="0" collapsed="false">
      <c r="A4101" s="223" t="s">
        <v>461</v>
      </c>
      <c r="B4101" s="0" t="s">
        <v>459</v>
      </c>
      <c r="C4101" s="0" t="n">
        <v>0.0557436</v>
      </c>
      <c r="D4101" s="221" t="n">
        <v>1.11</v>
      </c>
      <c r="E4101" s="221" t="n">
        <f aca="false">TRUNC((C4101*D4101),2)</f>
        <v>0.06</v>
      </c>
    </row>
    <row r="4102" customFormat="false" ht="28.8" hidden="false" customHeight="false" outlineLevel="0" collapsed="false">
      <c r="A4102" s="223" t="s">
        <v>462</v>
      </c>
      <c r="B4102" s="0" t="s">
        <v>459</v>
      </c>
      <c r="C4102" s="0" t="n">
        <v>0.0005375</v>
      </c>
      <c r="D4102" s="221" t="n">
        <v>133.08</v>
      </c>
      <c r="E4102" s="221" t="n">
        <f aca="false">TRUNC((C4102*D4102),2)</f>
        <v>0.07</v>
      </c>
    </row>
    <row r="4103" customFormat="false" ht="28.8" hidden="false" customHeight="false" outlineLevel="0" collapsed="false">
      <c r="A4103" s="223" t="s">
        <v>463</v>
      </c>
      <c r="B4103" s="0" t="s">
        <v>459</v>
      </c>
      <c r="C4103" s="0" t="n">
        <v>0.00036</v>
      </c>
      <c r="D4103" s="221" t="n">
        <v>116.91</v>
      </c>
      <c r="E4103" s="221" t="n">
        <f aca="false">TRUNC((C4103*D4103),2)</f>
        <v>0.04</v>
      </c>
    </row>
    <row r="4104" customFormat="false" ht="28.8" hidden="false" customHeight="false" outlineLevel="0" collapsed="false">
      <c r="A4104" s="223" t="s">
        <v>516</v>
      </c>
      <c r="B4104" s="0" t="s">
        <v>459</v>
      </c>
      <c r="C4104" s="0" t="n">
        <v>2.206E-005</v>
      </c>
      <c r="D4104" s="221" t="n">
        <v>597.97</v>
      </c>
      <c r="E4104" s="221" t="n">
        <f aca="false">TRUNC((C4104*D4104),2)</f>
        <v>0.01</v>
      </c>
    </row>
    <row r="4105" customFormat="false" ht="14.4" hidden="false" customHeight="false" outlineLevel="0" collapsed="false">
      <c r="A4105" s="223" t="s">
        <v>517</v>
      </c>
      <c r="B4105" s="0" t="s">
        <v>459</v>
      </c>
      <c r="C4105" s="0" t="n">
        <v>0.0001354</v>
      </c>
      <c r="D4105" s="221" t="n">
        <v>135.18</v>
      </c>
      <c r="E4105" s="221" t="n">
        <f aca="false">TRUNC((C4105*D4105),2)</f>
        <v>0.01</v>
      </c>
    </row>
    <row r="4106" customFormat="false" ht="14.4" hidden="false" customHeight="false" outlineLevel="0" collapsed="false">
      <c r="A4106" s="223" t="s">
        <v>518</v>
      </c>
      <c r="B4106" s="0" t="s">
        <v>459</v>
      </c>
      <c r="C4106" s="0" t="n">
        <v>0.00010286</v>
      </c>
      <c r="D4106" s="221" t="n">
        <v>203.68</v>
      </c>
      <c r="E4106" s="221" t="n">
        <f aca="false">TRUNC((C4106*D4106),2)</f>
        <v>0.02</v>
      </c>
    </row>
    <row r="4107" customFormat="false" ht="14.4" hidden="false" customHeight="false" outlineLevel="0" collapsed="false">
      <c r="A4107" s="223" t="s">
        <v>519</v>
      </c>
      <c r="B4107" s="0" t="s">
        <v>459</v>
      </c>
      <c r="C4107" s="0" t="n">
        <v>2.206E-005</v>
      </c>
      <c r="D4107" s="221" t="n">
        <v>576.84</v>
      </c>
      <c r="E4107" s="221" t="n">
        <f aca="false">TRUNC((C4107*D4107),2)</f>
        <v>0.01</v>
      </c>
    </row>
    <row r="4108" customFormat="false" ht="14.4" hidden="false" customHeight="false" outlineLevel="0" collapsed="false">
      <c r="A4108" s="223" t="s">
        <v>520</v>
      </c>
      <c r="B4108" s="0" t="s">
        <v>459</v>
      </c>
      <c r="C4108" s="0" t="n">
        <v>2.71E-005</v>
      </c>
      <c r="D4108" s="221" t="n">
        <v>281.79</v>
      </c>
      <c r="E4108" s="221" t="n">
        <f aca="false">TRUNC((C4108*D4108),2)</f>
        <v>0</v>
      </c>
    </row>
    <row r="4109" customFormat="false" ht="14.4" hidden="false" customHeight="false" outlineLevel="0" collapsed="false">
      <c r="A4109" s="223" t="s">
        <v>521</v>
      </c>
      <c r="B4109" s="0" t="s">
        <v>459</v>
      </c>
      <c r="C4109" s="0" t="n">
        <v>0.001365</v>
      </c>
      <c r="D4109" s="221" t="n">
        <v>7.88</v>
      </c>
      <c r="E4109" s="221" t="n">
        <f aca="false">TRUNC((C4109*D4109),2)</f>
        <v>0.01</v>
      </c>
    </row>
    <row r="4110" customFormat="false" ht="14.4" hidden="false" customHeight="false" outlineLevel="0" collapsed="false">
      <c r="A4110" s="223" t="s">
        <v>522</v>
      </c>
      <c r="B4110" s="0" t="s">
        <v>459</v>
      </c>
      <c r="C4110" s="0" t="n">
        <v>0.00075576</v>
      </c>
      <c r="D4110" s="221" t="n">
        <v>10.71</v>
      </c>
      <c r="E4110" s="221" t="n">
        <f aca="false">TRUNC((C4110*D4110),2)</f>
        <v>0</v>
      </c>
    </row>
    <row r="4111" customFormat="false" ht="14.4" hidden="false" customHeight="false" outlineLevel="0" collapsed="false">
      <c r="A4111" s="223" t="s">
        <v>523</v>
      </c>
      <c r="B4111" s="0" t="s">
        <v>459</v>
      </c>
      <c r="C4111" s="0" t="n">
        <v>0.00075576</v>
      </c>
      <c r="D4111" s="221" t="n">
        <v>23.75</v>
      </c>
      <c r="E4111" s="221" t="n">
        <f aca="false">TRUNC((C4111*D4111),2)</f>
        <v>0.01</v>
      </c>
    </row>
    <row r="4112" customFormat="false" ht="14.4" hidden="false" customHeight="false" outlineLevel="0" collapsed="false">
      <c r="A4112" s="223" t="s">
        <v>453</v>
      </c>
      <c r="B4112" s="0" t="s">
        <v>398</v>
      </c>
      <c r="C4112" s="0" t="s">
        <v>398</v>
      </c>
      <c r="D4112" s="221" t="s">
        <v>398</v>
      </c>
      <c r="E4112" s="221" t="n">
        <f aca="false">SUM(E4086:E4111)</f>
        <v>9.54</v>
      </c>
    </row>
    <row r="4113" customFormat="false" ht="14.4" hidden="false" customHeight="false" outlineLevel="0" collapsed="false">
      <c r="A4113" s="0"/>
      <c r="C4113" s="0"/>
      <c r="D4113" s="0"/>
      <c r="E4113" s="0"/>
    </row>
    <row r="4114" customFormat="false" ht="14.4" hidden="false" customHeight="false" outlineLevel="0" collapsed="false">
      <c r="A4114" s="223" t="s">
        <v>466</v>
      </c>
      <c r="B4114" s="0" t="s">
        <v>398</v>
      </c>
      <c r="C4114" s="0" t="s">
        <v>398</v>
      </c>
      <c r="D4114" s="221" t="s">
        <v>398</v>
      </c>
      <c r="E4114" s="221" t="n">
        <f aca="false">E4078+E4083+E4112</f>
        <v>15.3</v>
      </c>
    </row>
    <row r="4115" customFormat="false" ht="14.4" hidden="false" customHeight="false" outlineLevel="0" collapsed="false">
      <c r="A4115" s="0"/>
      <c r="C4115" s="0"/>
      <c r="D4115" s="0"/>
      <c r="E4115" s="0"/>
    </row>
    <row r="4116" customFormat="false" ht="14.4" hidden="false" customHeight="false" outlineLevel="0" collapsed="false">
      <c r="A4116" s="0"/>
      <c r="C4116" s="0"/>
      <c r="D4116" s="0"/>
      <c r="E4116" s="0"/>
    </row>
    <row r="4117" customFormat="false" ht="14.4" hidden="false" customHeight="false" outlineLevel="0" collapsed="false">
      <c r="A4117" s="0"/>
      <c r="C4117" s="0"/>
      <c r="D4117" s="0"/>
      <c r="E4117" s="0"/>
    </row>
    <row r="4118" customFormat="false" ht="14.4" hidden="false" customHeight="false" outlineLevel="0" collapsed="false">
      <c r="A4118" s="223" t="s">
        <v>985</v>
      </c>
      <c r="B4118" s="224" t="s">
        <v>986</v>
      </c>
      <c r="C4118" s="0" t="s">
        <v>987</v>
      </c>
      <c r="D4118" s="0"/>
      <c r="E4118" s="0"/>
    </row>
    <row r="4119" customFormat="false" ht="14.4" hidden="false" customHeight="false" outlineLevel="0" collapsed="false">
      <c r="A4119" s="223" t="s">
        <v>988</v>
      </c>
      <c r="C4119" s="0"/>
      <c r="D4119" s="0"/>
      <c r="E4119" s="0"/>
    </row>
    <row r="4120" customFormat="false" ht="14.4" hidden="false" customHeight="false" outlineLevel="0" collapsed="false">
      <c r="A4120" s="223" t="s">
        <v>478</v>
      </c>
      <c r="C4120" s="0"/>
      <c r="D4120" s="0"/>
      <c r="E4120" s="0"/>
    </row>
    <row r="4121" customFormat="false" ht="14.4" hidden="false" customHeight="false" outlineLevel="0" collapsed="false">
      <c r="A4121" s="0"/>
      <c r="C4121" s="0"/>
      <c r="D4121" s="0"/>
      <c r="E4121" s="0"/>
    </row>
    <row r="4122" customFormat="false" ht="14.4" hidden="false" customHeight="false" outlineLevel="0" collapsed="false">
      <c r="A4122" s="223" t="s">
        <v>489</v>
      </c>
      <c r="B4122" s="0" t="s">
        <v>447</v>
      </c>
      <c r="C4122" s="0" t="s">
        <v>448</v>
      </c>
      <c r="D4122" s="221" t="s">
        <v>449</v>
      </c>
      <c r="E4122" s="221" t="s">
        <v>450</v>
      </c>
    </row>
    <row r="4123" customFormat="false" ht="28.8" hidden="false" customHeight="false" outlineLevel="0" collapsed="false">
      <c r="A4123" s="223" t="s">
        <v>491</v>
      </c>
      <c r="B4123" s="0" t="s">
        <v>459</v>
      </c>
      <c r="C4123" s="0" t="n">
        <v>2.572E-005</v>
      </c>
      <c r="D4123" s="221" t="n">
        <v>580</v>
      </c>
      <c r="E4123" s="221" t="n">
        <f aca="false">TRUNC((C4123*D4123),2)</f>
        <v>0.01</v>
      </c>
    </row>
    <row r="4124" customFormat="false" ht="14.4" hidden="false" customHeight="false" outlineLevel="0" collapsed="false">
      <c r="A4124" s="223" t="s">
        <v>453</v>
      </c>
      <c r="B4124" s="0" t="s">
        <v>398</v>
      </c>
      <c r="C4124" s="0" t="s">
        <v>398</v>
      </c>
      <c r="D4124" s="221" t="s">
        <v>398</v>
      </c>
      <c r="E4124" s="221" t="n">
        <f aca="false">SUM(E4123:E4123)</f>
        <v>0.01</v>
      </c>
    </row>
    <row r="4125" customFormat="false" ht="14.4" hidden="false" customHeight="false" outlineLevel="0" collapsed="false">
      <c r="A4125" s="0"/>
      <c r="C4125" s="0"/>
      <c r="D4125" s="0"/>
      <c r="E4125" s="0"/>
    </row>
    <row r="4126" customFormat="false" ht="14.4" hidden="false" customHeight="false" outlineLevel="0" collapsed="false">
      <c r="A4126" s="223" t="s">
        <v>446</v>
      </c>
      <c r="B4126" s="0" t="s">
        <v>447</v>
      </c>
      <c r="C4126" s="0" t="s">
        <v>448</v>
      </c>
      <c r="D4126" s="221" t="s">
        <v>449</v>
      </c>
      <c r="E4126" s="221" t="s">
        <v>450</v>
      </c>
    </row>
    <row r="4127" customFormat="false" ht="14.4" hidden="false" customHeight="false" outlineLevel="0" collapsed="false">
      <c r="A4127" s="223" t="s">
        <v>552</v>
      </c>
      <c r="B4127" s="0" t="s">
        <v>493</v>
      </c>
      <c r="C4127" s="0" t="n">
        <v>0.192755</v>
      </c>
      <c r="D4127" s="221" t="n">
        <v>9.41</v>
      </c>
      <c r="E4127" s="221" t="n">
        <f aca="false">TRUNC((C4127*D4127),2)</f>
        <v>1.81</v>
      </c>
    </row>
    <row r="4128" customFormat="false" ht="14.4" hidden="false" customHeight="false" outlineLevel="0" collapsed="false">
      <c r="A4128" s="223" t="s">
        <v>553</v>
      </c>
      <c r="B4128" s="0" t="s">
        <v>493</v>
      </c>
      <c r="C4128" s="0" t="n">
        <v>0.192755</v>
      </c>
      <c r="D4128" s="221" t="n">
        <v>13.3</v>
      </c>
      <c r="E4128" s="221" t="n">
        <f aca="false">TRUNC((C4128*D4128),2)</f>
        <v>2.56</v>
      </c>
    </row>
    <row r="4129" customFormat="false" ht="14.4" hidden="false" customHeight="false" outlineLevel="0" collapsed="false">
      <c r="A4129" s="223" t="s">
        <v>453</v>
      </c>
      <c r="B4129" s="0" t="s">
        <v>398</v>
      </c>
      <c r="C4129" s="0" t="s">
        <v>398</v>
      </c>
      <c r="D4129" s="221" t="s">
        <v>398</v>
      </c>
      <c r="E4129" s="221" t="n">
        <f aca="false">SUM(E4127:E4128)</f>
        <v>4.37</v>
      </c>
    </row>
    <row r="4130" customFormat="false" ht="14.4" hidden="false" customHeight="false" outlineLevel="0" collapsed="false">
      <c r="A4130" s="0"/>
      <c r="C4130" s="0"/>
      <c r="D4130" s="0"/>
      <c r="E4130" s="0"/>
    </row>
    <row r="4131" customFormat="false" ht="14.4" hidden="false" customHeight="false" outlineLevel="0" collapsed="false">
      <c r="A4131" s="223" t="s">
        <v>454</v>
      </c>
      <c r="B4131" s="0" t="s">
        <v>447</v>
      </c>
      <c r="C4131" s="0" t="s">
        <v>448</v>
      </c>
      <c r="D4131" s="221" t="s">
        <v>449</v>
      </c>
      <c r="E4131" s="221" t="s">
        <v>450</v>
      </c>
    </row>
    <row r="4132" customFormat="false" ht="14.4" hidden="false" customHeight="false" outlineLevel="0" collapsed="false">
      <c r="A4132" s="223" t="s">
        <v>978</v>
      </c>
      <c r="B4132" s="0" t="s">
        <v>459</v>
      </c>
      <c r="C4132" s="0" t="n">
        <v>1.08</v>
      </c>
      <c r="D4132" s="221" t="n">
        <v>1.25</v>
      </c>
      <c r="E4132" s="221" t="n">
        <f aca="false">TRUNC((C4132*D4132),2)</f>
        <v>1.35</v>
      </c>
    </row>
    <row r="4133" customFormat="false" ht="14.4" hidden="false" customHeight="false" outlineLevel="0" collapsed="false">
      <c r="A4133" s="223" t="s">
        <v>498</v>
      </c>
      <c r="B4133" s="0" t="s">
        <v>459</v>
      </c>
      <c r="C4133" s="0" t="n">
        <v>0.00304654</v>
      </c>
      <c r="D4133" s="221" t="n">
        <v>9.79</v>
      </c>
      <c r="E4133" s="221" t="n">
        <f aca="false">TRUNC((C4133*D4133),2)</f>
        <v>0.02</v>
      </c>
    </row>
    <row r="4134" customFormat="false" ht="14.4" hidden="false" customHeight="false" outlineLevel="0" collapsed="false">
      <c r="A4134" s="223" t="s">
        <v>455</v>
      </c>
      <c r="B4134" s="0" t="s">
        <v>456</v>
      </c>
      <c r="C4134" s="0" t="n">
        <v>0.00060838</v>
      </c>
      <c r="D4134" s="221" t="n">
        <v>47.76</v>
      </c>
      <c r="E4134" s="221" t="n">
        <f aca="false">TRUNC((C4134*D4134),2)</f>
        <v>0.02</v>
      </c>
    </row>
    <row r="4135" customFormat="false" ht="14.4" hidden="false" customHeight="false" outlineLevel="0" collapsed="false">
      <c r="A4135" s="223" t="s">
        <v>499</v>
      </c>
      <c r="B4135" s="0" t="s">
        <v>459</v>
      </c>
      <c r="C4135" s="0" t="n">
        <v>0.00025254</v>
      </c>
      <c r="D4135" s="221" t="n">
        <v>109.4</v>
      </c>
      <c r="E4135" s="221" t="n">
        <f aca="false">TRUNC((C4135*D4135),2)</f>
        <v>0.02</v>
      </c>
    </row>
    <row r="4136" customFormat="false" ht="14.4" hidden="false" customHeight="false" outlineLevel="0" collapsed="false">
      <c r="A4136" s="223" t="s">
        <v>502</v>
      </c>
      <c r="B4136" s="0" t="s">
        <v>459</v>
      </c>
      <c r="C4136" s="0" t="n">
        <v>0.00344626</v>
      </c>
      <c r="D4136" s="221" t="n">
        <v>6.04</v>
      </c>
      <c r="E4136" s="221" t="n">
        <f aca="false">TRUNC((C4136*D4136),2)</f>
        <v>0.02</v>
      </c>
    </row>
    <row r="4137" customFormat="false" ht="14.4" hidden="false" customHeight="false" outlineLevel="0" collapsed="false">
      <c r="A4137" s="223" t="s">
        <v>989</v>
      </c>
      <c r="B4137" s="0" t="s">
        <v>459</v>
      </c>
      <c r="C4137" s="0" t="n">
        <v>1</v>
      </c>
      <c r="D4137" s="221" t="n">
        <v>4.02</v>
      </c>
      <c r="E4137" s="221" t="n">
        <f aca="false">TRUNC((C4137*D4137),2)</f>
        <v>4.02</v>
      </c>
    </row>
    <row r="4138" customFormat="false" ht="14.4" hidden="false" customHeight="false" outlineLevel="0" collapsed="false">
      <c r="A4138" s="223" t="s">
        <v>457</v>
      </c>
      <c r="B4138" s="0" t="s">
        <v>456</v>
      </c>
      <c r="C4138" s="0" t="n">
        <v>0.00521914</v>
      </c>
      <c r="D4138" s="221" t="n">
        <v>8.95</v>
      </c>
      <c r="E4138" s="221" t="n">
        <f aca="false">TRUNC((C4138*D4138),2)</f>
        <v>0.04</v>
      </c>
    </row>
    <row r="4139" customFormat="false" ht="28.8" hidden="false" customHeight="false" outlineLevel="0" collapsed="false">
      <c r="A4139" s="223" t="s">
        <v>973</v>
      </c>
      <c r="B4139" s="0" t="s">
        <v>459</v>
      </c>
      <c r="C4139" s="0" t="n">
        <v>0.03</v>
      </c>
      <c r="D4139" s="221" t="n">
        <v>17.59</v>
      </c>
      <c r="E4139" s="221" t="n">
        <f aca="false">TRUNC((C4139*D4139),2)</f>
        <v>0.52</v>
      </c>
    </row>
    <row r="4140" customFormat="false" ht="14.4" hidden="false" customHeight="false" outlineLevel="0" collapsed="false">
      <c r="A4140" s="223" t="s">
        <v>510</v>
      </c>
      <c r="B4140" s="0" t="s">
        <v>511</v>
      </c>
      <c r="C4140" s="0" t="n">
        <v>0.00057438</v>
      </c>
      <c r="D4140" s="221" t="n">
        <v>14.25</v>
      </c>
      <c r="E4140" s="221" t="n">
        <f aca="false">TRUNC((C4140*D4140),2)</f>
        <v>0</v>
      </c>
    </row>
    <row r="4141" customFormat="false" ht="14.4" hidden="false" customHeight="false" outlineLevel="0" collapsed="false">
      <c r="A4141" s="223" t="s">
        <v>512</v>
      </c>
      <c r="B4141" s="0" t="s">
        <v>493</v>
      </c>
      <c r="C4141" s="0" t="n">
        <v>0.38</v>
      </c>
      <c r="D4141" s="221" t="n">
        <v>1.87</v>
      </c>
      <c r="E4141" s="221" t="n">
        <f aca="false">TRUNC((C4141*D4141),2)</f>
        <v>0.71</v>
      </c>
    </row>
    <row r="4142" customFormat="false" ht="14.4" hidden="false" customHeight="false" outlineLevel="0" collapsed="false">
      <c r="A4142" s="223" t="s">
        <v>513</v>
      </c>
      <c r="B4142" s="0" t="s">
        <v>493</v>
      </c>
      <c r="C4142" s="0" t="n">
        <v>0.38</v>
      </c>
      <c r="D4142" s="221" t="n">
        <v>0.71</v>
      </c>
      <c r="E4142" s="221" t="n">
        <f aca="false">TRUNC((C4142*D4142),2)</f>
        <v>0.26</v>
      </c>
    </row>
    <row r="4143" customFormat="false" ht="14.4" hidden="false" customHeight="false" outlineLevel="0" collapsed="false">
      <c r="A4143" s="223" t="s">
        <v>514</v>
      </c>
      <c r="B4143" s="0" t="s">
        <v>493</v>
      </c>
      <c r="C4143" s="0" t="n">
        <v>0.38</v>
      </c>
      <c r="D4143" s="221" t="n">
        <v>0.34</v>
      </c>
      <c r="E4143" s="221" t="n">
        <f aca="false">TRUNC((C4143*D4143),2)</f>
        <v>0.12</v>
      </c>
    </row>
    <row r="4144" customFormat="false" ht="14.4" hidden="false" customHeight="false" outlineLevel="0" collapsed="false">
      <c r="A4144" s="223" t="s">
        <v>515</v>
      </c>
      <c r="B4144" s="0" t="s">
        <v>493</v>
      </c>
      <c r="C4144" s="0" t="n">
        <v>0.38</v>
      </c>
      <c r="D4144" s="221" t="n">
        <v>0.05</v>
      </c>
      <c r="E4144" s="221" t="n">
        <f aca="false">TRUNC((C4144*D4144),2)</f>
        <v>0.01</v>
      </c>
    </row>
    <row r="4145" customFormat="false" ht="14.4" hidden="false" customHeight="false" outlineLevel="0" collapsed="false">
      <c r="A4145" s="223" t="s">
        <v>458</v>
      </c>
      <c r="B4145" s="0" t="s">
        <v>459</v>
      </c>
      <c r="C4145" s="0" t="n">
        <v>0.0010056</v>
      </c>
      <c r="D4145" s="221" t="n">
        <v>29.55</v>
      </c>
      <c r="E4145" s="221" t="n">
        <f aca="false">TRUNC((C4145*D4145),2)</f>
        <v>0.02</v>
      </c>
    </row>
    <row r="4146" customFormat="false" ht="14.4" hidden="false" customHeight="false" outlineLevel="0" collapsed="false">
      <c r="A4146" s="223" t="s">
        <v>460</v>
      </c>
      <c r="B4146" s="0" t="s">
        <v>459</v>
      </c>
      <c r="C4146" s="0" t="n">
        <v>0.00047132</v>
      </c>
      <c r="D4146" s="221" t="n">
        <v>169.15</v>
      </c>
      <c r="E4146" s="221" t="n">
        <f aca="false">TRUNC((C4146*D4146),2)</f>
        <v>0.07</v>
      </c>
    </row>
    <row r="4147" customFormat="false" ht="14.4" hidden="false" customHeight="false" outlineLevel="0" collapsed="false">
      <c r="A4147" s="223" t="s">
        <v>461</v>
      </c>
      <c r="B4147" s="0" t="s">
        <v>459</v>
      </c>
      <c r="C4147" s="0" t="n">
        <v>0.04236514</v>
      </c>
      <c r="D4147" s="221" t="n">
        <v>1.11</v>
      </c>
      <c r="E4147" s="221" t="n">
        <f aca="false">TRUNC((C4147*D4147),2)</f>
        <v>0.04</v>
      </c>
    </row>
    <row r="4148" customFormat="false" ht="28.8" hidden="false" customHeight="false" outlineLevel="0" collapsed="false">
      <c r="A4148" s="223" t="s">
        <v>462</v>
      </c>
      <c r="B4148" s="0" t="s">
        <v>459</v>
      </c>
      <c r="C4148" s="0" t="n">
        <v>0.0004085</v>
      </c>
      <c r="D4148" s="221" t="n">
        <v>133.08</v>
      </c>
      <c r="E4148" s="221" t="n">
        <f aca="false">TRUNC((C4148*D4148),2)</f>
        <v>0.05</v>
      </c>
    </row>
    <row r="4149" customFormat="false" ht="28.8" hidden="false" customHeight="false" outlineLevel="0" collapsed="false">
      <c r="A4149" s="223" t="s">
        <v>463</v>
      </c>
      <c r="B4149" s="0" t="s">
        <v>459</v>
      </c>
      <c r="C4149" s="0" t="n">
        <v>0.0002736</v>
      </c>
      <c r="D4149" s="221" t="n">
        <v>116.91</v>
      </c>
      <c r="E4149" s="221" t="n">
        <f aca="false">TRUNC((C4149*D4149),2)</f>
        <v>0.03</v>
      </c>
    </row>
    <row r="4150" customFormat="false" ht="28.8" hidden="false" customHeight="false" outlineLevel="0" collapsed="false">
      <c r="A4150" s="223" t="s">
        <v>516</v>
      </c>
      <c r="B4150" s="0" t="s">
        <v>459</v>
      </c>
      <c r="C4150" s="0" t="n">
        <v>1.676E-005</v>
      </c>
      <c r="D4150" s="221" t="n">
        <v>597.97</v>
      </c>
      <c r="E4150" s="221" t="n">
        <f aca="false">TRUNC((C4150*D4150),2)</f>
        <v>0.01</v>
      </c>
    </row>
    <row r="4151" customFormat="false" ht="14.4" hidden="false" customHeight="false" outlineLevel="0" collapsed="false">
      <c r="A4151" s="223" t="s">
        <v>517</v>
      </c>
      <c r="B4151" s="0" t="s">
        <v>459</v>
      </c>
      <c r="C4151" s="0" t="n">
        <v>0.0001029</v>
      </c>
      <c r="D4151" s="221" t="n">
        <v>135.18</v>
      </c>
      <c r="E4151" s="221" t="n">
        <f aca="false">TRUNC((C4151*D4151),2)</f>
        <v>0.01</v>
      </c>
    </row>
    <row r="4152" customFormat="false" ht="14.4" hidden="false" customHeight="false" outlineLevel="0" collapsed="false">
      <c r="A4152" s="223" t="s">
        <v>518</v>
      </c>
      <c r="B4152" s="0" t="s">
        <v>459</v>
      </c>
      <c r="C4152" s="0" t="n">
        <v>7.816E-005</v>
      </c>
      <c r="D4152" s="221" t="n">
        <v>203.68</v>
      </c>
      <c r="E4152" s="221" t="n">
        <f aca="false">TRUNC((C4152*D4152),2)</f>
        <v>0.01</v>
      </c>
    </row>
    <row r="4153" customFormat="false" ht="14.4" hidden="false" customHeight="false" outlineLevel="0" collapsed="false">
      <c r="A4153" s="223" t="s">
        <v>519</v>
      </c>
      <c r="B4153" s="0" t="s">
        <v>459</v>
      </c>
      <c r="C4153" s="0" t="n">
        <v>1.676E-005</v>
      </c>
      <c r="D4153" s="221" t="n">
        <v>576.84</v>
      </c>
      <c r="E4153" s="221" t="n">
        <f aca="false">TRUNC((C4153*D4153),2)</f>
        <v>0</v>
      </c>
    </row>
    <row r="4154" customFormat="false" ht="14.4" hidden="false" customHeight="false" outlineLevel="0" collapsed="false">
      <c r="A4154" s="223" t="s">
        <v>520</v>
      </c>
      <c r="B4154" s="0" t="s">
        <v>459</v>
      </c>
      <c r="C4154" s="0" t="n">
        <v>2.06E-005</v>
      </c>
      <c r="D4154" s="221" t="n">
        <v>281.79</v>
      </c>
      <c r="E4154" s="221" t="n">
        <f aca="false">TRUNC((C4154*D4154),2)</f>
        <v>0</v>
      </c>
    </row>
    <row r="4155" customFormat="false" ht="14.4" hidden="false" customHeight="false" outlineLevel="0" collapsed="false">
      <c r="A4155" s="223" t="s">
        <v>521</v>
      </c>
      <c r="B4155" s="0" t="s">
        <v>459</v>
      </c>
      <c r="C4155" s="0" t="n">
        <v>0.0010374</v>
      </c>
      <c r="D4155" s="221" t="n">
        <v>7.88</v>
      </c>
      <c r="E4155" s="221" t="n">
        <f aca="false">TRUNC((C4155*D4155),2)</f>
        <v>0</v>
      </c>
    </row>
    <row r="4156" customFormat="false" ht="14.4" hidden="false" customHeight="false" outlineLevel="0" collapsed="false">
      <c r="A4156" s="223" t="s">
        <v>522</v>
      </c>
      <c r="B4156" s="0" t="s">
        <v>459</v>
      </c>
      <c r="C4156" s="0" t="n">
        <v>0.00057438</v>
      </c>
      <c r="D4156" s="221" t="n">
        <v>10.71</v>
      </c>
      <c r="E4156" s="221" t="n">
        <f aca="false">TRUNC((C4156*D4156),2)</f>
        <v>0</v>
      </c>
    </row>
    <row r="4157" customFormat="false" ht="14.4" hidden="false" customHeight="false" outlineLevel="0" collapsed="false">
      <c r="A4157" s="223" t="s">
        <v>523</v>
      </c>
      <c r="B4157" s="0" t="s">
        <v>459</v>
      </c>
      <c r="C4157" s="0" t="n">
        <v>0.00057438</v>
      </c>
      <c r="D4157" s="221" t="n">
        <v>23.75</v>
      </c>
      <c r="E4157" s="221" t="n">
        <f aca="false">TRUNC((C4157*D4157),2)</f>
        <v>0.01</v>
      </c>
    </row>
    <row r="4158" customFormat="false" ht="14.4" hidden="false" customHeight="false" outlineLevel="0" collapsed="false">
      <c r="A4158" s="223" t="s">
        <v>453</v>
      </c>
      <c r="B4158" s="0" t="s">
        <v>398</v>
      </c>
      <c r="C4158" s="0" t="s">
        <v>398</v>
      </c>
      <c r="D4158" s="221" t="s">
        <v>398</v>
      </c>
      <c r="E4158" s="221" t="n">
        <f aca="false">SUM(E4132:E4157)</f>
        <v>7.36</v>
      </c>
    </row>
    <row r="4159" customFormat="false" ht="14.4" hidden="false" customHeight="false" outlineLevel="0" collapsed="false">
      <c r="A4159" s="0"/>
      <c r="C4159" s="0"/>
      <c r="D4159" s="0"/>
      <c r="E4159" s="0"/>
    </row>
    <row r="4160" customFormat="false" ht="14.4" hidden="false" customHeight="false" outlineLevel="0" collapsed="false">
      <c r="A4160" s="223" t="s">
        <v>466</v>
      </c>
      <c r="B4160" s="0" t="s">
        <v>398</v>
      </c>
      <c r="C4160" s="0" t="s">
        <v>398</v>
      </c>
      <c r="D4160" s="221" t="s">
        <v>398</v>
      </c>
      <c r="E4160" s="221" t="n">
        <f aca="false">E4124+E4129+E4158</f>
        <v>11.74</v>
      </c>
    </row>
    <row r="4161" customFormat="false" ht="14.4" hidden="false" customHeight="false" outlineLevel="0" collapsed="false">
      <c r="A4161" s="0"/>
      <c r="C4161" s="0"/>
      <c r="D4161" s="0"/>
      <c r="E4161" s="0"/>
    </row>
    <row r="4162" customFormat="false" ht="14.4" hidden="false" customHeight="false" outlineLevel="0" collapsed="false">
      <c r="A4162" s="0"/>
      <c r="C4162" s="0"/>
      <c r="D4162" s="0"/>
      <c r="E4162" s="0"/>
    </row>
    <row r="4163" customFormat="false" ht="14.4" hidden="false" customHeight="false" outlineLevel="0" collapsed="false">
      <c r="A4163" s="0"/>
      <c r="C4163" s="0"/>
      <c r="D4163" s="0"/>
      <c r="E4163" s="0"/>
    </row>
    <row r="4164" customFormat="false" ht="14.4" hidden="false" customHeight="false" outlineLevel="0" collapsed="false">
      <c r="A4164" s="223" t="s">
        <v>990</v>
      </c>
      <c r="B4164" s="224" t="s">
        <v>991</v>
      </c>
      <c r="C4164" s="0" t="s">
        <v>992</v>
      </c>
      <c r="D4164" s="0"/>
      <c r="E4164" s="0"/>
    </row>
    <row r="4165" customFormat="false" ht="14.4" hidden="false" customHeight="false" outlineLevel="0" collapsed="false">
      <c r="A4165" s="223" t="s">
        <v>993</v>
      </c>
      <c r="C4165" s="0"/>
      <c r="D4165" s="0"/>
      <c r="E4165" s="0"/>
    </row>
    <row r="4166" customFormat="false" ht="14.4" hidden="false" customHeight="false" outlineLevel="0" collapsed="false">
      <c r="A4166" s="223" t="s">
        <v>478</v>
      </c>
      <c r="C4166" s="0"/>
      <c r="D4166" s="0"/>
      <c r="E4166" s="0"/>
    </row>
    <row r="4167" customFormat="false" ht="14.4" hidden="false" customHeight="false" outlineLevel="0" collapsed="false">
      <c r="A4167" s="0"/>
      <c r="C4167" s="0"/>
      <c r="D4167" s="0"/>
      <c r="E4167" s="0"/>
    </row>
    <row r="4168" customFormat="false" ht="14.4" hidden="false" customHeight="false" outlineLevel="0" collapsed="false">
      <c r="A4168" s="223" t="s">
        <v>489</v>
      </c>
      <c r="B4168" s="0" t="s">
        <v>447</v>
      </c>
      <c r="C4168" s="0" t="s">
        <v>448</v>
      </c>
      <c r="D4168" s="221" t="s">
        <v>449</v>
      </c>
      <c r="E4168" s="221" t="s">
        <v>450</v>
      </c>
    </row>
    <row r="4169" customFormat="false" ht="28.8" hidden="false" customHeight="false" outlineLevel="0" collapsed="false">
      <c r="A4169" s="223" t="s">
        <v>491</v>
      </c>
      <c r="B4169" s="0" t="s">
        <v>459</v>
      </c>
      <c r="C4169" s="0" t="n">
        <v>2.302E-005</v>
      </c>
      <c r="D4169" s="221" t="n">
        <v>580</v>
      </c>
      <c r="E4169" s="221" t="n">
        <f aca="false">TRUNC((C4169*D4169),2)</f>
        <v>0.01</v>
      </c>
    </row>
    <row r="4170" customFormat="false" ht="14.4" hidden="false" customHeight="false" outlineLevel="0" collapsed="false">
      <c r="A4170" s="223" t="s">
        <v>453</v>
      </c>
      <c r="B4170" s="0" t="s">
        <v>398</v>
      </c>
      <c r="C4170" s="0" t="s">
        <v>398</v>
      </c>
      <c r="D4170" s="221" t="s">
        <v>398</v>
      </c>
      <c r="E4170" s="221" t="n">
        <f aca="false">SUM(E4169:E4169)</f>
        <v>0.01</v>
      </c>
    </row>
    <row r="4171" customFormat="false" ht="14.4" hidden="false" customHeight="false" outlineLevel="0" collapsed="false">
      <c r="A4171" s="0"/>
      <c r="C4171" s="0"/>
      <c r="D4171" s="0"/>
      <c r="E4171" s="0"/>
    </row>
    <row r="4172" customFormat="false" ht="14.4" hidden="false" customHeight="false" outlineLevel="0" collapsed="false">
      <c r="A4172" s="223" t="s">
        <v>446</v>
      </c>
      <c r="B4172" s="0" t="s">
        <v>447</v>
      </c>
      <c r="C4172" s="0" t="s">
        <v>448</v>
      </c>
      <c r="D4172" s="221" t="s">
        <v>449</v>
      </c>
      <c r="E4172" s="221" t="s">
        <v>450</v>
      </c>
    </row>
    <row r="4173" customFormat="false" ht="14.4" hidden="false" customHeight="false" outlineLevel="0" collapsed="false">
      <c r="A4173" s="223" t="s">
        <v>552</v>
      </c>
      <c r="B4173" s="0" t="s">
        <v>493</v>
      </c>
      <c r="C4173" s="0" t="n">
        <v>0.172465</v>
      </c>
      <c r="D4173" s="221" t="n">
        <v>9.41</v>
      </c>
      <c r="E4173" s="221" t="n">
        <f aca="false">TRUNC((C4173*D4173),2)</f>
        <v>1.62</v>
      </c>
    </row>
    <row r="4174" customFormat="false" ht="14.4" hidden="false" customHeight="false" outlineLevel="0" collapsed="false">
      <c r="A4174" s="223" t="s">
        <v>553</v>
      </c>
      <c r="B4174" s="0" t="s">
        <v>493</v>
      </c>
      <c r="C4174" s="0" t="n">
        <v>0.172465</v>
      </c>
      <c r="D4174" s="221" t="n">
        <v>13.3</v>
      </c>
      <c r="E4174" s="221" t="n">
        <f aca="false">TRUNC((C4174*D4174),2)</f>
        <v>2.29</v>
      </c>
    </row>
    <row r="4175" customFormat="false" ht="14.4" hidden="false" customHeight="false" outlineLevel="0" collapsed="false">
      <c r="A4175" s="223" t="s">
        <v>453</v>
      </c>
      <c r="B4175" s="0" t="s">
        <v>398</v>
      </c>
      <c r="C4175" s="0" t="s">
        <v>398</v>
      </c>
      <c r="D4175" s="221" t="s">
        <v>398</v>
      </c>
      <c r="E4175" s="221" t="n">
        <f aca="false">SUM(E4173:E4174)</f>
        <v>3.91</v>
      </c>
    </row>
    <row r="4176" customFormat="false" ht="14.4" hidden="false" customHeight="false" outlineLevel="0" collapsed="false">
      <c r="A4176" s="0"/>
      <c r="C4176" s="0"/>
      <c r="D4176" s="0"/>
      <c r="E4176" s="0"/>
    </row>
    <row r="4177" customFormat="false" ht="14.4" hidden="false" customHeight="false" outlineLevel="0" collapsed="false">
      <c r="A4177" s="223" t="s">
        <v>454</v>
      </c>
      <c r="B4177" s="0" t="s">
        <v>447</v>
      </c>
      <c r="C4177" s="0" t="s">
        <v>448</v>
      </c>
      <c r="D4177" s="221" t="s">
        <v>449</v>
      </c>
      <c r="E4177" s="221" t="s">
        <v>450</v>
      </c>
    </row>
    <row r="4178" customFormat="false" ht="14.4" hidden="false" customHeight="false" outlineLevel="0" collapsed="false">
      <c r="A4178" s="223" t="s">
        <v>533</v>
      </c>
      <c r="B4178" s="0" t="s">
        <v>459</v>
      </c>
      <c r="C4178" s="0" t="n">
        <v>1.06369427</v>
      </c>
      <c r="D4178" s="221" t="n">
        <v>1.57</v>
      </c>
      <c r="E4178" s="221" t="n">
        <f aca="false">TRUNC((C4178*D4178),2)</f>
        <v>1.67</v>
      </c>
    </row>
    <row r="4179" customFormat="false" ht="14.4" hidden="false" customHeight="false" outlineLevel="0" collapsed="false">
      <c r="A4179" s="223" t="s">
        <v>498</v>
      </c>
      <c r="B4179" s="0" t="s">
        <v>459</v>
      </c>
      <c r="C4179" s="0" t="n">
        <v>0.00272584</v>
      </c>
      <c r="D4179" s="221" t="n">
        <v>9.79</v>
      </c>
      <c r="E4179" s="221" t="n">
        <f aca="false">TRUNC((C4179*D4179),2)</f>
        <v>0.02</v>
      </c>
    </row>
    <row r="4180" customFormat="false" ht="14.4" hidden="false" customHeight="false" outlineLevel="0" collapsed="false">
      <c r="A4180" s="223" t="s">
        <v>455</v>
      </c>
      <c r="B4180" s="0" t="s">
        <v>456</v>
      </c>
      <c r="C4180" s="0" t="n">
        <v>0.00054434</v>
      </c>
      <c r="D4180" s="221" t="n">
        <v>47.76</v>
      </c>
      <c r="E4180" s="221" t="n">
        <f aca="false">TRUNC((C4180*D4180),2)</f>
        <v>0.02</v>
      </c>
    </row>
    <row r="4181" customFormat="false" ht="14.4" hidden="false" customHeight="false" outlineLevel="0" collapsed="false">
      <c r="A4181" s="223" t="s">
        <v>499</v>
      </c>
      <c r="B4181" s="0" t="s">
        <v>459</v>
      </c>
      <c r="C4181" s="0" t="n">
        <v>0.00022596</v>
      </c>
      <c r="D4181" s="221" t="n">
        <v>109.4</v>
      </c>
      <c r="E4181" s="221" t="n">
        <f aca="false">TRUNC((C4181*D4181),2)</f>
        <v>0.02</v>
      </c>
    </row>
    <row r="4182" customFormat="false" ht="14.4" hidden="false" customHeight="false" outlineLevel="0" collapsed="false">
      <c r="A4182" s="223" t="s">
        <v>502</v>
      </c>
      <c r="B4182" s="0" t="s">
        <v>459</v>
      </c>
      <c r="C4182" s="0" t="n">
        <v>0.0030835</v>
      </c>
      <c r="D4182" s="221" t="n">
        <v>6.04</v>
      </c>
      <c r="E4182" s="221" t="n">
        <f aca="false">TRUNC((C4182*D4182),2)</f>
        <v>0.01</v>
      </c>
    </row>
    <row r="4183" customFormat="false" ht="14.4" hidden="false" customHeight="false" outlineLevel="0" collapsed="false">
      <c r="A4183" s="223" t="s">
        <v>457</v>
      </c>
      <c r="B4183" s="0" t="s">
        <v>456</v>
      </c>
      <c r="C4183" s="0" t="n">
        <v>0.00466976</v>
      </c>
      <c r="D4183" s="221" t="n">
        <v>8.95</v>
      </c>
      <c r="E4183" s="221" t="n">
        <f aca="false">TRUNC((C4183*D4183),2)</f>
        <v>0.04</v>
      </c>
    </row>
    <row r="4184" customFormat="false" ht="28.8" hidden="false" customHeight="false" outlineLevel="0" collapsed="false">
      <c r="A4184" s="223" t="s">
        <v>973</v>
      </c>
      <c r="B4184" s="0" t="s">
        <v>459</v>
      </c>
      <c r="C4184" s="0" t="n">
        <v>0.046</v>
      </c>
      <c r="D4184" s="221" t="n">
        <v>17.59</v>
      </c>
      <c r="E4184" s="221" t="n">
        <f aca="false">TRUNC((C4184*D4184),2)</f>
        <v>0.8</v>
      </c>
    </row>
    <row r="4185" customFormat="false" ht="14.4" hidden="false" customHeight="false" outlineLevel="0" collapsed="false">
      <c r="A4185" s="223" t="s">
        <v>994</v>
      </c>
      <c r="B4185" s="0" t="s">
        <v>459</v>
      </c>
      <c r="C4185" s="0" t="n">
        <v>0.99812383</v>
      </c>
      <c r="D4185" s="221" t="n">
        <v>5.33</v>
      </c>
      <c r="E4185" s="221" t="n">
        <f aca="false">TRUNC((C4185*D4185),2)</f>
        <v>5.32</v>
      </c>
    </row>
    <row r="4186" customFormat="false" ht="14.4" hidden="false" customHeight="false" outlineLevel="0" collapsed="false">
      <c r="A4186" s="223" t="s">
        <v>510</v>
      </c>
      <c r="B4186" s="0" t="s">
        <v>511</v>
      </c>
      <c r="C4186" s="0" t="n">
        <v>0.00051392</v>
      </c>
      <c r="D4186" s="221" t="n">
        <v>14.25</v>
      </c>
      <c r="E4186" s="221" t="n">
        <f aca="false">TRUNC((C4186*D4186),2)</f>
        <v>0</v>
      </c>
    </row>
    <row r="4187" customFormat="false" ht="14.4" hidden="false" customHeight="false" outlineLevel="0" collapsed="false">
      <c r="A4187" s="223" t="s">
        <v>512</v>
      </c>
      <c r="B4187" s="0" t="s">
        <v>493</v>
      </c>
      <c r="C4187" s="0" t="n">
        <v>0.34</v>
      </c>
      <c r="D4187" s="221" t="n">
        <v>1.87</v>
      </c>
      <c r="E4187" s="221" t="n">
        <f aca="false">TRUNC((C4187*D4187),2)</f>
        <v>0.63</v>
      </c>
    </row>
    <row r="4188" customFormat="false" ht="14.4" hidden="false" customHeight="false" outlineLevel="0" collapsed="false">
      <c r="A4188" s="223" t="s">
        <v>513</v>
      </c>
      <c r="B4188" s="0" t="s">
        <v>493</v>
      </c>
      <c r="C4188" s="0" t="n">
        <v>0.34</v>
      </c>
      <c r="D4188" s="221" t="n">
        <v>0.71</v>
      </c>
      <c r="E4188" s="221" t="n">
        <f aca="false">TRUNC((C4188*D4188),2)</f>
        <v>0.24</v>
      </c>
    </row>
    <row r="4189" customFormat="false" ht="14.4" hidden="false" customHeight="false" outlineLevel="0" collapsed="false">
      <c r="A4189" s="223" t="s">
        <v>514</v>
      </c>
      <c r="B4189" s="0" t="s">
        <v>493</v>
      </c>
      <c r="C4189" s="0" t="n">
        <v>0.34</v>
      </c>
      <c r="D4189" s="221" t="n">
        <v>0.34</v>
      </c>
      <c r="E4189" s="221" t="n">
        <f aca="false">TRUNC((C4189*D4189),2)</f>
        <v>0.11</v>
      </c>
    </row>
    <row r="4190" customFormat="false" ht="14.4" hidden="false" customHeight="false" outlineLevel="0" collapsed="false">
      <c r="A4190" s="223" t="s">
        <v>515</v>
      </c>
      <c r="B4190" s="0" t="s">
        <v>493</v>
      </c>
      <c r="C4190" s="0" t="n">
        <v>0.34</v>
      </c>
      <c r="D4190" s="221" t="n">
        <v>0.05</v>
      </c>
      <c r="E4190" s="221" t="n">
        <f aca="false">TRUNC((C4190*D4190),2)</f>
        <v>0.01</v>
      </c>
    </row>
    <row r="4191" customFormat="false" ht="14.4" hidden="false" customHeight="false" outlineLevel="0" collapsed="false">
      <c r="A4191" s="223" t="s">
        <v>458</v>
      </c>
      <c r="B4191" s="0" t="s">
        <v>459</v>
      </c>
      <c r="C4191" s="0" t="n">
        <v>0.00089974</v>
      </c>
      <c r="D4191" s="221" t="n">
        <v>29.55</v>
      </c>
      <c r="E4191" s="221" t="n">
        <f aca="false">TRUNC((C4191*D4191),2)</f>
        <v>0.02</v>
      </c>
    </row>
    <row r="4192" customFormat="false" ht="14.4" hidden="false" customHeight="false" outlineLevel="0" collapsed="false">
      <c r="A4192" s="223" t="s">
        <v>460</v>
      </c>
      <c r="B4192" s="0" t="s">
        <v>459</v>
      </c>
      <c r="C4192" s="0" t="n">
        <v>0.0004217</v>
      </c>
      <c r="D4192" s="221" t="n">
        <v>169.15</v>
      </c>
      <c r="E4192" s="221" t="n">
        <f aca="false">TRUNC((C4192*D4192),2)</f>
        <v>0.07</v>
      </c>
    </row>
    <row r="4193" customFormat="false" ht="14.4" hidden="false" customHeight="false" outlineLevel="0" collapsed="false">
      <c r="A4193" s="223" t="s">
        <v>461</v>
      </c>
      <c r="B4193" s="0" t="s">
        <v>459</v>
      </c>
      <c r="C4193" s="0" t="n">
        <v>0.03790564</v>
      </c>
      <c r="D4193" s="221" t="n">
        <v>1.11</v>
      </c>
      <c r="E4193" s="221" t="n">
        <f aca="false">TRUNC((C4193*D4193),2)</f>
        <v>0.04</v>
      </c>
    </row>
    <row r="4194" customFormat="false" ht="28.8" hidden="false" customHeight="false" outlineLevel="0" collapsed="false">
      <c r="A4194" s="223" t="s">
        <v>462</v>
      </c>
      <c r="B4194" s="0" t="s">
        <v>459</v>
      </c>
      <c r="C4194" s="0" t="n">
        <v>0.0003655</v>
      </c>
      <c r="D4194" s="221" t="n">
        <v>133.08</v>
      </c>
      <c r="E4194" s="221" t="n">
        <f aca="false">TRUNC((C4194*D4194),2)</f>
        <v>0.04</v>
      </c>
    </row>
    <row r="4195" customFormat="false" ht="28.8" hidden="false" customHeight="false" outlineLevel="0" collapsed="false">
      <c r="A4195" s="223" t="s">
        <v>463</v>
      </c>
      <c r="B4195" s="0" t="s">
        <v>459</v>
      </c>
      <c r="C4195" s="0" t="n">
        <v>0.0002448</v>
      </c>
      <c r="D4195" s="221" t="n">
        <v>116.91</v>
      </c>
      <c r="E4195" s="221" t="n">
        <f aca="false">TRUNC((C4195*D4195),2)</f>
        <v>0.02</v>
      </c>
    </row>
    <row r="4196" customFormat="false" ht="28.8" hidden="false" customHeight="false" outlineLevel="0" collapsed="false">
      <c r="A4196" s="223" t="s">
        <v>516</v>
      </c>
      <c r="B4196" s="0" t="s">
        <v>459</v>
      </c>
      <c r="C4196" s="0" t="n">
        <v>1.5E-005</v>
      </c>
      <c r="D4196" s="221" t="n">
        <v>597.97</v>
      </c>
      <c r="E4196" s="221" t="n">
        <f aca="false">TRUNC((C4196*D4196),2)</f>
        <v>0</v>
      </c>
    </row>
    <row r="4197" customFormat="false" ht="14.4" hidden="false" customHeight="false" outlineLevel="0" collapsed="false">
      <c r="A4197" s="223" t="s">
        <v>517</v>
      </c>
      <c r="B4197" s="0" t="s">
        <v>459</v>
      </c>
      <c r="C4197" s="0" t="n">
        <v>9.208E-005</v>
      </c>
      <c r="D4197" s="221" t="n">
        <v>135.18</v>
      </c>
      <c r="E4197" s="221" t="n">
        <f aca="false">TRUNC((C4197*D4197),2)</f>
        <v>0.01</v>
      </c>
    </row>
    <row r="4198" customFormat="false" ht="14.4" hidden="false" customHeight="false" outlineLevel="0" collapsed="false">
      <c r="A4198" s="223" t="s">
        <v>518</v>
      </c>
      <c r="B4198" s="0" t="s">
        <v>459</v>
      </c>
      <c r="C4198" s="0" t="n">
        <v>6.994E-005</v>
      </c>
      <c r="D4198" s="221" t="n">
        <v>203.68</v>
      </c>
      <c r="E4198" s="221" t="n">
        <f aca="false">TRUNC((C4198*D4198),2)</f>
        <v>0.01</v>
      </c>
    </row>
    <row r="4199" customFormat="false" ht="14.4" hidden="false" customHeight="false" outlineLevel="0" collapsed="false">
      <c r="A4199" s="223" t="s">
        <v>519</v>
      </c>
      <c r="B4199" s="0" t="s">
        <v>459</v>
      </c>
      <c r="C4199" s="0" t="n">
        <v>1.5E-005</v>
      </c>
      <c r="D4199" s="221" t="n">
        <v>576.84</v>
      </c>
      <c r="E4199" s="221" t="n">
        <f aca="false">TRUNC((C4199*D4199),2)</f>
        <v>0</v>
      </c>
    </row>
    <row r="4200" customFormat="false" ht="14.4" hidden="false" customHeight="false" outlineLevel="0" collapsed="false">
      <c r="A4200" s="223" t="s">
        <v>520</v>
      </c>
      <c r="B4200" s="0" t="s">
        <v>459</v>
      </c>
      <c r="C4200" s="0" t="n">
        <v>1.842E-005</v>
      </c>
      <c r="D4200" s="221" t="n">
        <v>281.79</v>
      </c>
      <c r="E4200" s="221" t="n">
        <f aca="false">TRUNC((C4200*D4200),2)</f>
        <v>0</v>
      </c>
    </row>
    <row r="4201" customFormat="false" ht="14.4" hidden="false" customHeight="false" outlineLevel="0" collapsed="false">
      <c r="A4201" s="223" t="s">
        <v>521</v>
      </c>
      <c r="B4201" s="0" t="s">
        <v>459</v>
      </c>
      <c r="C4201" s="0" t="n">
        <v>0.0009282</v>
      </c>
      <c r="D4201" s="221" t="n">
        <v>7.88</v>
      </c>
      <c r="E4201" s="221" t="n">
        <f aca="false">TRUNC((C4201*D4201),2)</f>
        <v>0</v>
      </c>
    </row>
    <row r="4202" customFormat="false" ht="14.4" hidden="false" customHeight="false" outlineLevel="0" collapsed="false">
      <c r="A4202" s="223" t="s">
        <v>522</v>
      </c>
      <c r="B4202" s="0" t="s">
        <v>459</v>
      </c>
      <c r="C4202" s="0" t="n">
        <v>0.00051392</v>
      </c>
      <c r="D4202" s="221" t="n">
        <v>10.71</v>
      </c>
      <c r="E4202" s="221" t="n">
        <f aca="false">TRUNC((C4202*D4202),2)</f>
        <v>0</v>
      </c>
    </row>
    <row r="4203" customFormat="false" ht="14.4" hidden="false" customHeight="false" outlineLevel="0" collapsed="false">
      <c r="A4203" s="223" t="s">
        <v>523</v>
      </c>
      <c r="B4203" s="0" t="s">
        <v>459</v>
      </c>
      <c r="C4203" s="0" t="n">
        <v>0.00051392</v>
      </c>
      <c r="D4203" s="221" t="n">
        <v>23.75</v>
      </c>
      <c r="E4203" s="221" t="n">
        <f aca="false">TRUNC((C4203*D4203),2)</f>
        <v>0.01</v>
      </c>
    </row>
    <row r="4204" customFormat="false" ht="14.4" hidden="false" customHeight="false" outlineLevel="0" collapsed="false">
      <c r="A4204" s="223" t="s">
        <v>453</v>
      </c>
      <c r="B4204" s="0" t="s">
        <v>398</v>
      </c>
      <c r="C4204" s="0" t="s">
        <v>398</v>
      </c>
      <c r="D4204" s="221" t="s">
        <v>398</v>
      </c>
      <c r="E4204" s="221" t="n">
        <f aca="false">SUM(E4178:E4203)</f>
        <v>9.11</v>
      </c>
    </row>
    <row r="4205" customFormat="false" ht="14.4" hidden="false" customHeight="false" outlineLevel="0" collapsed="false">
      <c r="A4205" s="0"/>
      <c r="C4205" s="0"/>
      <c r="D4205" s="0"/>
      <c r="E4205" s="0"/>
    </row>
    <row r="4206" customFormat="false" ht="14.4" hidden="false" customHeight="false" outlineLevel="0" collapsed="false">
      <c r="A4206" s="223" t="s">
        <v>466</v>
      </c>
      <c r="B4206" s="0" t="s">
        <v>398</v>
      </c>
      <c r="C4206" s="0" t="s">
        <v>398</v>
      </c>
      <c r="D4206" s="221" t="s">
        <v>398</v>
      </c>
      <c r="E4206" s="221" t="n">
        <f aca="false">E4170+E4175+E4204</f>
        <v>13.03</v>
      </c>
    </row>
    <row r="4207" customFormat="false" ht="14.4" hidden="false" customHeight="false" outlineLevel="0" collapsed="false">
      <c r="A4207" s="0"/>
      <c r="C4207" s="0"/>
      <c r="D4207" s="0"/>
      <c r="E4207" s="0"/>
    </row>
    <row r="4208" customFormat="false" ht="14.4" hidden="false" customHeight="false" outlineLevel="0" collapsed="false">
      <c r="A4208" s="0"/>
      <c r="C4208" s="0"/>
      <c r="D4208" s="0"/>
      <c r="E4208" s="0"/>
    </row>
    <row r="4209" customFormat="false" ht="14.4" hidden="false" customHeight="false" outlineLevel="0" collapsed="false">
      <c r="A4209" s="0"/>
      <c r="C4209" s="0"/>
      <c r="D4209" s="0"/>
      <c r="E4209" s="0"/>
    </row>
    <row r="4210" customFormat="false" ht="14.4" hidden="false" customHeight="false" outlineLevel="0" collapsed="false">
      <c r="A4210" s="223" t="s">
        <v>995</v>
      </c>
      <c r="B4210" s="224" t="s">
        <v>996</v>
      </c>
      <c r="C4210" s="0" t="s">
        <v>997</v>
      </c>
      <c r="D4210" s="0"/>
      <c r="E4210" s="0"/>
    </row>
    <row r="4211" customFormat="false" ht="14.4" hidden="false" customHeight="false" outlineLevel="0" collapsed="false">
      <c r="A4211" s="223" t="s">
        <v>998</v>
      </c>
      <c r="C4211" s="0"/>
      <c r="D4211" s="0"/>
      <c r="E4211" s="0"/>
    </row>
    <row r="4212" customFormat="false" ht="14.4" hidden="false" customHeight="false" outlineLevel="0" collapsed="false">
      <c r="A4212" s="223" t="s">
        <v>478</v>
      </c>
      <c r="C4212" s="0"/>
      <c r="D4212" s="0"/>
      <c r="E4212" s="0"/>
    </row>
    <row r="4213" customFormat="false" ht="14.4" hidden="false" customHeight="false" outlineLevel="0" collapsed="false">
      <c r="A4213" s="0"/>
      <c r="C4213" s="0"/>
      <c r="D4213" s="0"/>
      <c r="E4213" s="0"/>
    </row>
    <row r="4214" customFormat="false" ht="14.4" hidden="false" customHeight="false" outlineLevel="0" collapsed="false">
      <c r="A4214" s="223" t="s">
        <v>489</v>
      </c>
      <c r="B4214" s="0" t="s">
        <v>447</v>
      </c>
      <c r="C4214" s="0" t="s">
        <v>448</v>
      </c>
      <c r="D4214" s="221" t="s">
        <v>449</v>
      </c>
      <c r="E4214" s="221" t="s">
        <v>450</v>
      </c>
    </row>
    <row r="4215" customFormat="false" ht="28.8" hidden="false" customHeight="false" outlineLevel="0" collapsed="false">
      <c r="A4215" s="223" t="s">
        <v>491</v>
      </c>
      <c r="B4215" s="0" t="s">
        <v>459</v>
      </c>
      <c r="C4215" s="0" t="n">
        <v>2.302E-005</v>
      </c>
      <c r="D4215" s="221" t="n">
        <v>580</v>
      </c>
      <c r="E4215" s="221" t="n">
        <f aca="false">TRUNC((C4215*D4215),2)</f>
        <v>0.01</v>
      </c>
    </row>
    <row r="4216" customFormat="false" ht="14.4" hidden="false" customHeight="false" outlineLevel="0" collapsed="false">
      <c r="A4216" s="223" t="s">
        <v>453</v>
      </c>
      <c r="B4216" s="0" t="s">
        <v>398</v>
      </c>
      <c r="C4216" s="0" t="s">
        <v>398</v>
      </c>
      <c r="D4216" s="221" t="s">
        <v>398</v>
      </c>
      <c r="E4216" s="221" t="n">
        <f aca="false">SUM(E4215:E4215)</f>
        <v>0.01</v>
      </c>
    </row>
    <row r="4217" customFormat="false" ht="14.4" hidden="false" customHeight="false" outlineLevel="0" collapsed="false">
      <c r="A4217" s="0"/>
      <c r="C4217" s="0"/>
      <c r="D4217" s="0"/>
      <c r="E4217" s="0"/>
    </row>
    <row r="4218" customFormat="false" ht="14.4" hidden="false" customHeight="false" outlineLevel="0" collapsed="false">
      <c r="A4218" s="223" t="s">
        <v>446</v>
      </c>
      <c r="B4218" s="0" t="s">
        <v>447</v>
      </c>
      <c r="C4218" s="0" t="s">
        <v>448</v>
      </c>
      <c r="D4218" s="221" t="s">
        <v>449</v>
      </c>
      <c r="E4218" s="221" t="s">
        <v>450</v>
      </c>
    </row>
    <row r="4219" customFormat="false" ht="14.4" hidden="false" customHeight="false" outlineLevel="0" collapsed="false">
      <c r="A4219" s="223" t="s">
        <v>552</v>
      </c>
      <c r="B4219" s="0" t="s">
        <v>493</v>
      </c>
      <c r="C4219" s="0" t="n">
        <v>0.172465</v>
      </c>
      <c r="D4219" s="221" t="n">
        <v>9.41</v>
      </c>
      <c r="E4219" s="221" t="n">
        <f aca="false">TRUNC((C4219*D4219),2)</f>
        <v>1.62</v>
      </c>
    </row>
    <row r="4220" customFormat="false" ht="14.4" hidden="false" customHeight="false" outlineLevel="0" collapsed="false">
      <c r="A4220" s="223" t="s">
        <v>553</v>
      </c>
      <c r="B4220" s="0" t="s">
        <v>493</v>
      </c>
      <c r="C4220" s="0" t="n">
        <v>0.172465</v>
      </c>
      <c r="D4220" s="221" t="n">
        <v>13.3</v>
      </c>
      <c r="E4220" s="221" t="n">
        <f aca="false">TRUNC((C4220*D4220),2)</f>
        <v>2.29</v>
      </c>
    </row>
    <row r="4221" customFormat="false" ht="14.4" hidden="false" customHeight="false" outlineLevel="0" collapsed="false">
      <c r="A4221" s="223" t="s">
        <v>453</v>
      </c>
      <c r="B4221" s="0" t="s">
        <v>398</v>
      </c>
      <c r="C4221" s="0" t="s">
        <v>398</v>
      </c>
      <c r="D4221" s="221" t="s">
        <v>398</v>
      </c>
      <c r="E4221" s="221" t="n">
        <f aca="false">SUM(E4219:E4220)</f>
        <v>3.91</v>
      </c>
    </row>
    <row r="4222" customFormat="false" ht="14.4" hidden="false" customHeight="false" outlineLevel="0" collapsed="false">
      <c r="A4222" s="0"/>
      <c r="C4222" s="0"/>
      <c r="D4222" s="0"/>
      <c r="E4222" s="0"/>
    </row>
    <row r="4223" customFormat="false" ht="14.4" hidden="false" customHeight="false" outlineLevel="0" collapsed="false">
      <c r="A4223" s="223" t="s">
        <v>454</v>
      </c>
      <c r="B4223" s="0" t="s">
        <v>447</v>
      </c>
      <c r="C4223" s="0" t="s">
        <v>448</v>
      </c>
      <c r="D4223" s="221" t="s">
        <v>449</v>
      </c>
      <c r="E4223" s="221" t="s">
        <v>450</v>
      </c>
    </row>
    <row r="4224" customFormat="false" ht="14.4" hidden="false" customHeight="false" outlineLevel="0" collapsed="false">
      <c r="A4224" s="223" t="s">
        <v>533</v>
      </c>
      <c r="B4224" s="0" t="s">
        <v>459</v>
      </c>
      <c r="C4224" s="0" t="n">
        <v>1.06369427</v>
      </c>
      <c r="D4224" s="221" t="n">
        <v>1.57</v>
      </c>
      <c r="E4224" s="221" t="n">
        <f aca="false">TRUNC((C4224*D4224),2)</f>
        <v>1.67</v>
      </c>
    </row>
    <row r="4225" customFormat="false" ht="14.4" hidden="false" customHeight="false" outlineLevel="0" collapsed="false">
      <c r="A4225" s="223" t="s">
        <v>498</v>
      </c>
      <c r="B4225" s="0" t="s">
        <v>459</v>
      </c>
      <c r="C4225" s="0" t="n">
        <v>0.00272584</v>
      </c>
      <c r="D4225" s="221" t="n">
        <v>9.79</v>
      </c>
      <c r="E4225" s="221" t="n">
        <f aca="false">TRUNC((C4225*D4225),2)</f>
        <v>0.02</v>
      </c>
    </row>
    <row r="4226" customFormat="false" ht="14.4" hidden="false" customHeight="false" outlineLevel="0" collapsed="false">
      <c r="A4226" s="223" t="s">
        <v>455</v>
      </c>
      <c r="B4226" s="0" t="s">
        <v>456</v>
      </c>
      <c r="C4226" s="0" t="n">
        <v>0.00054434</v>
      </c>
      <c r="D4226" s="221" t="n">
        <v>47.76</v>
      </c>
      <c r="E4226" s="221" t="n">
        <f aca="false">TRUNC((C4226*D4226),2)</f>
        <v>0.02</v>
      </c>
    </row>
    <row r="4227" customFormat="false" ht="14.4" hidden="false" customHeight="false" outlineLevel="0" collapsed="false">
      <c r="A4227" s="223" t="s">
        <v>499</v>
      </c>
      <c r="B4227" s="0" t="s">
        <v>459</v>
      </c>
      <c r="C4227" s="0" t="n">
        <v>0.00022596</v>
      </c>
      <c r="D4227" s="221" t="n">
        <v>109.4</v>
      </c>
      <c r="E4227" s="221" t="n">
        <f aca="false">TRUNC((C4227*D4227),2)</f>
        <v>0.02</v>
      </c>
    </row>
    <row r="4228" customFormat="false" ht="14.4" hidden="false" customHeight="false" outlineLevel="0" collapsed="false">
      <c r="A4228" s="223" t="s">
        <v>502</v>
      </c>
      <c r="B4228" s="0" t="s">
        <v>459</v>
      </c>
      <c r="C4228" s="0" t="n">
        <v>0.0030835</v>
      </c>
      <c r="D4228" s="221" t="n">
        <v>6.04</v>
      </c>
      <c r="E4228" s="221" t="n">
        <f aca="false">TRUNC((C4228*D4228),2)</f>
        <v>0.01</v>
      </c>
    </row>
    <row r="4229" customFormat="false" ht="14.4" hidden="false" customHeight="false" outlineLevel="0" collapsed="false">
      <c r="A4229" s="223" t="s">
        <v>457</v>
      </c>
      <c r="B4229" s="0" t="s">
        <v>456</v>
      </c>
      <c r="C4229" s="0" t="n">
        <v>0.00466976</v>
      </c>
      <c r="D4229" s="221" t="n">
        <v>8.95</v>
      </c>
      <c r="E4229" s="221" t="n">
        <f aca="false">TRUNC((C4229*D4229),2)</f>
        <v>0.04</v>
      </c>
    </row>
    <row r="4230" customFormat="false" ht="14.4" hidden="false" customHeight="false" outlineLevel="0" collapsed="false">
      <c r="A4230" s="223" t="s">
        <v>999</v>
      </c>
      <c r="B4230" s="0" t="s">
        <v>459</v>
      </c>
      <c r="C4230" s="0" t="n">
        <v>0.9974359</v>
      </c>
      <c r="D4230" s="221" t="n">
        <v>3.9</v>
      </c>
      <c r="E4230" s="221" t="n">
        <f aca="false">TRUNC((C4230*D4230),2)</f>
        <v>3.89</v>
      </c>
    </row>
    <row r="4231" customFormat="false" ht="28.8" hidden="false" customHeight="false" outlineLevel="0" collapsed="false">
      <c r="A4231" s="223" t="s">
        <v>973</v>
      </c>
      <c r="B4231" s="0" t="s">
        <v>459</v>
      </c>
      <c r="C4231" s="0" t="n">
        <v>0.046</v>
      </c>
      <c r="D4231" s="221" t="n">
        <v>17.59</v>
      </c>
      <c r="E4231" s="221" t="n">
        <f aca="false">TRUNC((C4231*D4231),2)</f>
        <v>0.8</v>
      </c>
    </row>
    <row r="4232" customFormat="false" ht="14.4" hidden="false" customHeight="false" outlineLevel="0" collapsed="false">
      <c r="A4232" s="223" t="s">
        <v>510</v>
      </c>
      <c r="B4232" s="0" t="s">
        <v>511</v>
      </c>
      <c r="C4232" s="0" t="n">
        <v>0.00051392</v>
      </c>
      <c r="D4232" s="221" t="n">
        <v>14.25</v>
      </c>
      <c r="E4232" s="221" t="n">
        <f aca="false">TRUNC((C4232*D4232),2)</f>
        <v>0</v>
      </c>
    </row>
    <row r="4233" customFormat="false" ht="14.4" hidden="false" customHeight="false" outlineLevel="0" collapsed="false">
      <c r="A4233" s="223" t="s">
        <v>512</v>
      </c>
      <c r="B4233" s="0" t="s">
        <v>493</v>
      </c>
      <c r="C4233" s="0" t="n">
        <v>0.34</v>
      </c>
      <c r="D4233" s="221" t="n">
        <v>1.87</v>
      </c>
      <c r="E4233" s="221" t="n">
        <f aca="false">TRUNC((C4233*D4233),2)</f>
        <v>0.63</v>
      </c>
    </row>
    <row r="4234" customFormat="false" ht="14.4" hidden="false" customHeight="false" outlineLevel="0" collapsed="false">
      <c r="A4234" s="223" t="s">
        <v>513</v>
      </c>
      <c r="B4234" s="0" t="s">
        <v>493</v>
      </c>
      <c r="C4234" s="0" t="n">
        <v>0.34</v>
      </c>
      <c r="D4234" s="221" t="n">
        <v>0.71</v>
      </c>
      <c r="E4234" s="221" t="n">
        <f aca="false">TRUNC((C4234*D4234),2)</f>
        <v>0.24</v>
      </c>
    </row>
    <row r="4235" customFormat="false" ht="14.4" hidden="false" customHeight="false" outlineLevel="0" collapsed="false">
      <c r="A4235" s="223" t="s">
        <v>514</v>
      </c>
      <c r="B4235" s="0" t="s">
        <v>493</v>
      </c>
      <c r="C4235" s="0" t="n">
        <v>0.34</v>
      </c>
      <c r="D4235" s="221" t="n">
        <v>0.34</v>
      </c>
      <c r="E4235" s="221" t="n">
        <f aca="false">TRUNC((C4235*D4235),2)</f>
        <v>0.11</v>
      </c>
    </row>
    <row r="4236" customFormat="false" ht="14.4" hidden="false" customHeight="false" outlineLevel="0" collapsed="false">
      <c r="A4236" s="223" t="s">
        <v>515</v>
      </c>
      <c r="B4236" s="0" t="s">
        <v>493</v>
      </c>
      <c r="C4236" s="0" t="n">
        <v>0.34</v>
      </c>
      <c r="D4236" s="221" t="n">
        <v>0.05</v>
      </c>
      <c r="E4236" s="221" t="n">
        <f aca="false">TRUNC((C4236*D4236),2)</f>
        <v>0.01</v>
      </c>
    </row>
    <row r="4237" customFormat="false" ht="14.4" hidden="false" customHeight="false" outlineLevel="0" collapsed="false">
      <c r="A4237" s="223" t="s">
        <v>458</v>
      </c>
      <c r="B4237" s="0" t="s">
        <v>459</v>
      </c>
      <c r="C4237" s="0" t="n">
        <v>0.00089974</v>
      </c>
      <c r="D4237" s="221" t="n">
        <v>29.55</v>
      </c>
      <c r="E4237" s="221" t="n">
        <f aca="false">TRUNC((C4237*D4237),2)</f>
        <v>0.02</v>
      </c>
    </row>
    <row r="4238" customFormat="false" ht="14.4" hidden="false" customHeight="false" outlineLevel="0" collapsed="false">
      <c r="A4238" s="223" t="s">
        <v>460</v>
      </c>
      <c r="B4238" s="0" t="s">
        <v>459</v>
      </c>
      <c r="C4238" s="0" t="n">
        <v>0.0004217</v>
      </c>
      <c r="D4238" s="221" t="n">
        <v>169.15</v>
      </c>
      <c r="E4238" s="221" t="n">
        <f aca="false">TRUNC((C4238*D4238),2)</f>
        <v>0.07</v>
      </c>
    </row>
    <row r="4239" customFormat="false" ht="14.4" hidden="false" customHeight="false" outlineLevel="0" collapsed="false">
      <c r="A4239" s="223" t="s">
        <v>461</v>
      </c>
      <c r="B4239" s="0" t="s">
        <v>459</v>
      </c>
      <c r="C4239" s="0" t="n">
        <v>0.03790564</v>
      </c>
      <c r="D4239" s="221" t="n">
        <v>1.11</v>
      </c>
      <c r="E4239" s="221" t="n">
        <f aca="false">TRUNC((C4239*D4239),2)</f>
        <v>0.04</v>
      </c>
    </row>
    <row r="4240" customFormat="false" ht="28.8" hidden="false" customHeight="false" outlineLevel="0" collapsed="false">
      <c r="A4240" s="223" t="s">
        <v>462</v>
      </c>
      <c r="B4240" s="0" t="s">
        <v>459</v>
      </c>
      <c r="C4240" s="0" t="n">
        <v>0.0003655</v>
      </c>
      <c r="D4240" s="221" t="n">
        <v>133.08</v>
      </c>
      <c r="E4240" s="221" t="n">
        <f aca="false">TRUNC((C4240*D4240),2)</f>
        <v>0.04</v>
      </c>
    </row>
    <row r="4241" customFormat="false" ht="28.8" hidden="false" customHeight="false" outlineLevel="0" collapsed="false">
      <c r="A4241" s="223" t="s">
        <v>463</v>
      </c>
      <c r="B4241" s="0" t="s">
        <v>459</v>
      </c>
      <c r="C4241" s="0" t="n">
        <v>0.0002448</v>
      </c>
      <c r="D4241" s="221" t="n">
        <v>116.91</v>
      </c>
      <c r="E4241" s="221" t="n">
        <f aca="false">TRUNC((C4241*D4241),2)</f>
        <v>0.02</v>
      </c>
    </row>
    <row r="4242" customFormat="false" ht="28.8" hidden="false" customHeight="false" outlineLevel="0" collapsed="false">
      <c r="A4242" s="223" t="s">
        <v>516</v>
      </c>
      <c r="B4242" s="0" t="s">
        <v>459</v>
      </c>
      <c r="C4242" s="0" t="n">
        <v>1.5E-005</v>
      </c>
      <c r="D4242" s="221" t="n">
        <v>597.97</v>
      </c>
      <c r="E4242" s="221" t="n">
        <f aca="false">TRUNC((C4242*D4242),2)</f>
        <v>0</v>
      </c>
    </row>
    <row r="4243" customFormat="false" ht="14.4" hidden="false" customHeight="false" outlineLevel="0" collapsed="false">
      <c r="A4243" s="223" t="s">
        <v>517</v>
      </c>
      <c r="B4243" s="0" t="s">
        <v>459</v>
      </c>
      <c r="C4243" s="0" t="n">
        <v>9.208E-005</v>
      </c>
      <c r="D4243" s="221" t="n">
        <v>135.18</v>
      </c>
      <c r="E4243" s="221" t="n">
        <f aca="false">TRUNC((C4243*D4243),2)</f>
        <v>0.01</v>
      </c>
    </row>
    <row r="4244" customFormat="false" ht="14.4" hidden="false" customHeight="false" outlineLevel="0" collapsed="false">
      <c r="A4244" s="223" t="s">
        <v>518</v>
      </c>
      <c r="B4244" s="0" t="s">
        <v>459</v>
      </c>
      <c r="C4244" s="0" t="n">
        <v>6.994E-005</v>
      </c>
      <c r="D4244" s="221" t="n">
        <v>203.68</v>
      </c>
      <c r="E4244" s="221" t="n">
        <f aca="false">TRUNC((C4244*D4244),2)</f>
        <v>0.01</v>
      </c>
    </row>
    <row r="4245" customFormat="false" ht="14.4" hidden="false" customHeight="false" outlineLevel="0" collapsed="false">
      <c r="A4245" s="223" t="s">
        <v>519</v>
      </c>
      <c r="B4245" s="0" t="s">
        <v>459</v>
      </c>
      <c r="C4245" s="0" t="n">
        <v>1.5E-005</v>
      </c>
      <c r="D4245" s="221" t="n">
        <v>576.84</v>
      </c>
      <c r="E4245" s="221" t="n">
        <f aca="false">TRUNC((C4245*D4245),2)</f>
        <v>0</v>
      </c>
    </row>
    <row r="4246" customFormat="false" ht="14.4" hidden="false" customHeight="false" outlineLevel="0" collapsed="false">
      <c r="A4246" s="223" t="s">
        <v>520</v>
      </c>
      <c r="B4246" s="0" t="s">
        <v>459</v>
      </c>
      <c r="C4246" s="0" t="n">
        <v>1.842E-005</v>
      </c>
      <c r="D4246" s="221" t="n">
        <v>281.79</v>
      </c>
      <c r="E4246" s="221" t="n">
        <f aca="false">TRUNC((C4246*D4246),2)</f>
        <v>0</v>
      </c>
    </row>
    <row r="4247" customFormat="false" ht="14.4" hidden="false" customHeight="false" outlineLevel="0" collapsed="false">
      <c r="A4247" s="223" t="s">
        <v>521</v>
      </c>
      <c r="B4247" s="0" t="s">
        <v>459</v>
      </c>
      <c r="C4247" s="0" t="n">
        <v>0.0009282</v>
      </c>
      <c r="D4247" s="221" t="n">
        <v>7.88</v>
      </c>
      <c r="E4247" s="221" t="n">
        <f aca="false">TRUNC((C4247*D4247),2)</f>
        <v>0</v>
      </c>
    </row>
    <row r="4248" customFormat="false" ht="14.4" hidden="false" customHeight="false" outlineLevel="0" collapsed="false">
      <c r="A4248" s="223" t="s">
        <v>522</v>
      </c>
      <c r="B4248" s="0" t="s">
        <v>459</v>
      </c>
      <c r="C4248" s="0" t="n">
        <v>0.00051392</v>
      </c>
      <c r="D4248" s="221" t="n">
        <v>10.71</v>
      </c>
      <c r="E4248" s="221" t="n">
        <f aca="false">TRUNC((C4248*D4248),2)</f>
        <v>0</v>
      </c>
    </row>
    <row r="4249" customFormat="false" ht="14.4" hidden="false" customHeight="false" outlineLevel="0" collapsed="false">
      <c r="A4249" s="223" t="s">
        <v>523</v>
      </c>
      <c r="B4249" s="0" t="s">
        <v>459</v>
      </c>
      <c r="C4249" s="0" t="n">
        <v>0.00051392</v>
      </c>
      <c r="D4249" s="221" t="n">
        <v>23.75</v>
      </c>
      <c r="E4249" s="221" t="n">
        <f aca="false">TRUNC((C4249*D4249),2)</f>
        <v>0.01</v>
      </c>
    </row>
    <row r="4250" customFormat="false" ht="14.4" hidden="false" customHeight="false" outlineLevel="0" collapsed="false">
      <c r="A4250" s="223" t="s">
        <v>453</v>
      </c>
      <c r="B4250" s="0" t="s">
        <v>398</v>
      </c>
      <c r="C4250" s="0" t="s">
        <v>398</v>
      </c>
      <c r="D4250" s="221" t="s">
        <v>398</v>
      </c>
      <c r="E4250" s="221" t="n">
        <f aca="false">SUM(E4224:E4249)</f>
        <v>7.68</v>
      </c>
    </row>
    <row r="4251" customFormat="false" ht="14.4" hidden="false" customHeight="false" outlineLevel="0" collapsed="false">
      <c r="A4251" s="0"/>
      <c r="C4251" s="0"/>
      <c r="D4251" s="0"/>
      <c r="E4251" s="0"/>
    </row>
    <row r="4252" customFormat="false" ht="14.4" hidden="false" customHeight="false" outlineLevel="0" collapsed="false">
      <c r="A4252" s="223" t="s">
        <v>466</v>
      </c>
      <c r="B4252" s="0" t="s">
        <v>398</v>
      </c>
      <c r="C4252" s="0" t="s">
        <v>398</v>
      </c>
      <c r="D4252" s="221" t="s">
        <v>398</v>
      </c>
      <c r="E4252" s="221" t="n">
        <f aca="false">E4216+E4221+E4250</f>
        <v>11.6</v>
      </c>
    </row>
    <row r="4253" customFormat="false" ht="14.4" hidden="false" customHeight="false" outlineLevel="0" collapsed="false">
      <c r="A4253" s="0"/>
      <c r="C4253" s="0"/>
      <c r="D4253" s="0"/>
      <c r="E4253" s="0"/>
    </row>
    <row r="4254" customFormat="false" ht="14.4" hidden="false" customHeight="false" outlineLevel="0" collapsed="false">
      <c r="A4254" s="0"/>
      <c r="C4254" s="0"/>
      <c r="D4254" s="0"/>
      <c r="E4254" s="0"/>
    </row>
    <row r="4255" customFormat="false" ht="14.4" hidden="false" customHeight="false" outlineLevel="0" collapsed="false">
      <c r="A4255" s="0"/>
      <c r="C4255" s="0"/>
      <c r="D4255" s="0"/>
      <c r="E4255" s="0"/>
    </row>
    <row r="4256" customFormat="false" ht="14.4" hidden="false" customHeight="false" outlineLevel="0" collapsed="false">
      <c r="A4256" s="223" t="s">
        <v>1000</v>
      </c>
      <c r="B4256" s="224" t="s">
        <v>1001</v>
      </c>
      <c r="C4256" s="0" t="s">
        <v>1002</v>
      </c>
      <c r="D4256" s="0"/>
      <c r="E4256" s="0"/>
    </row>
    <row r="4257" customFormat="false" ht="14.4" hidden="false" customHeight="false" outlineLevel="0" collapsed="false">
      <c r="A4257" s="223" t="s">
        <v>1003</v>
      </c>
      <c r="C4257" s="0"/>
      <c r="D4257" s="0"/>
      <c r="E4257" s="0"/>
    </row>
    <row r="4258" customFormat="false" ht="14.4" hidden="false" customHeight="false" outlineLevel="0" collapsed="false">
      <c r="A4258" s="223" t="s">
        <v>478</v>
      </c>
      <c r="C4258" s="0"/>
      <c r="D4258" s="0"/>
      <c r="E4258" s="0"/>
    </row>
    <row r="4259" customFormat="false" ht="14.4" hidden="false" customHeight="false" outlineLevel="0" collapsed="false">
      <c r="A4259" s="0"/>
      <c r="C4259" s="0"/>
      <c r="D4259" s="0"/>
      <c r="E4259" s="0"/>
    </row>
    <row r="4260" customFormat="false" ht="14.4" hidden="false" customHeight="false" outlineLevel="0" collapsed="false">
      <c r="A4260" s="223" t="s">
        <v>489</v>
      </c>
      <c r="B4260" s="0" t="s">
        <v>447</v>
      </c>
      <c r="C4260" s="0" t="s">
        <v>448</v>
      </c>
      <c r="D4260" s="221" t="s">
        <v>449</v>
      </c>
      <c r="E4260" s="221" t="s">
        <v>450</v>
      </c>
    </row>
    <row r="4261" customFormat="false" ht="28.8" hidden="false" customHeight="false" outlineLevel="0" collapsed="false">
      <c r="A4261" s="223" t="s">
        <v>491</v>
      </c>
      <c r="B4261" s="0" t="s">
        <v>459</v>
      </c>
      <c r="C4261" s="0" t="n">
        <v>1.76E-005</v>
      </c>
      <c r="D4261" s="221" t="n">
        <v>580</v>
      </c>
      <c r="E4261" s="221" t="n">
        <f aca="false">TRUNC((C4261*D4261),2)</f>
        <v>0.01</v>
      </c>
    </row>
    <row r="4262" customFormat="false" ht="14.4" hidden="false" customHeight="false" outlineLevel="0" collapsed="false">
      <c r="A4262" s="223" t="s">
        <v>453</v>
      </c>
      <c r="B4262" s="0" t="s">
        <v>398</v>
      </c>
      <c r="C4262" s="0" t="s">
        <v>398</v>
      </c>
      <c r="D4262" s="221" t="s">
        <v>398</v>
      </c>
      <c r="E4262" s="221" t="n">
        <f aca="false">SUM(E4261:E4261)</f>
        <v>0.01</v>
      </c>
    </row>
    <row r="4263" customFormat="false" ht="14.4" hidden="false" customHeight="false" outlineLevel="0" collapsed="false">
      <c r="A4263" s="0"/>
      <c r="C4263" s="0"/>
      <c r="D4263" s="0"/>
      <c r="E4263" s="0"/>
    </row>
    <row r="4264" customFormat="false" ht="14.4" hidden="false" customHeight="false" outlineLevel="0" collapsed="false">
      <c r="A4264" s="223" t="s">
        <v>446</v>
      </c>
      <c r="B4264" s="0" t="s">
        <v>447</v>
      </c>
      <c r="C4264" s="0" t="s">
        <v>448</v>
      </c>
      <c r="D4264" s="221" t="s">
        <v>449</v>
      </c>
      <c r="E4264" s="221" t="s">
        <v>450</v>
      </c>
    </row>
    <row r="4265" customFormat="false" ht="14.4" hidden="false" customHeight="false" outlineLevel="0" collapsed="false">
      <c r="A4265" s="223" t="s">
        <v>552</v>
      </c>
      <c r="B4265" s="0" t="s">
        <v>493</v>
      </c>
      <c r="C4265" s="0" t="n">
        <v>0.131885</v>
      </c>
      <c r="D4265" s="221" t="n">
        <v>9.41</v>
      </c>
      <c r="E4265" s="221" t="n">
        <f aca="false">TRUNC((C4265*D4265),2)</f>
        <v>1.24</v>
      </c>
    </row>
    <row r="4266" customFormat="false" ht="14.4" hidden="false" customHeight="false" outlineLevel="0" collapsed="false">
      <c r="A4266" s="223" t="s">
        <v>553</v>
      </c>
      <c r="B4266" s="0" t="s">
        <v>493</v>
      </c>
      <c r="C4266" s="0" t="n">
        <v>0.131885</v>
      </c>
      <c r="D4266" s="221" t="n">
        <v>13.3</v>
      </c>
      <c r="E4266" s="221" t="n">
        <f aca="false">TRUNC((C4266*D4266),2)</f>
        <v>1.75</v>
      </c>
    </row>
    <row r="4267" customFormat="false" ht="14.4" hidden="false" customHeight="false" outlineLevel="0" collapsed="false">
      <c r="A4267" s="223" t="s">
        <v>453</v>
      </c>
      <c r="B4267" s="0" t="s">
        <v>398</v>
      </c>
      <c r="C4267" s="0" t="s">
        <v>398</v>
      </c>
      <c r="D4267" s="221" t="s">
        <v>398</v>
      </c>
      <c r="E4267" s="221" t="n">
        <f aca="false">SUM(E4265:E4266)</f>
        <v>2.99</v>
      </c>
    </row>
    <row r="4268" customFormat="false" ht="14.4" hidden="false" customHeight="false" outlineLevel="0" collapsed="false">
      <c r="A4268" s="0"/>
      <c r="C4268" s="0"/>
      <c r="D4268" s="0"/>
      <c r="E4268" s="0"/>
    </row>
    <row r="4269" customFormat="false" ht="14.4" hidden="false" customHeight="false" outlineLevel="0" collapsed="false">
      <c r="A4269" s="223" t="s">
        <v>454</v>
      </c>
      <c r="B4269" s="0" t="s">
        <v>447</v>
      </c>
      <c r="C4269" s="0" t="s">
        <v>448</v>
      </c>
      <c r="D4269" s="221" t="s">
        <v>449</v>
      </c>
      <c r="E4269" s="221" t="s">
        <v>450</v>
      </c>
    </row>
    <row r="4270" customFormat="false" ht="14.4" hidden="false" customHeight="false" outlineLevel="0" collapsed="false">
      <c r="A4270" s="223" t="s">
        <v>978</v>
      </c>
      <c r="B4270" s="0" t="s">
        <v>459</v>
      </c>
      <c r="C4270" s="0" t="n">
        <v>1.064</v>
      </c>
      <c r="D4270" s="221" t="n">
        <v>1.25</v>
      </c>
      <c r="E4270" s="221" t="n">
        <f aca="false">TRUNC((C4270*D4270),2)</f>
        <v>1.33</v>
      </c>
    </row>
    <row r="4271" customFormat="false" ht="14.4" hidden="false" customHeight="false" outlineLevel="0" collapsed="false">
      <c r="A4271" s="223" t="s">
        <v>498</v>
      </c>
      <c r="B4271" s="0" t="s">
        <v>459</v>
      </c>
      <c r="C4271" s="0" t="n">
        <v>0.00208448</v>
      </c>
      <c r="D4271" s="221" t="n">
        <v>9.79</v>
      </c>
      <c r="E4271" s="221" t="n">
        <f aca="false">TRUNC((C4271*D4271),2)</f>
        <v>0.02</v>
      </c>
    </row>
    <row r="4272" customFormat="false" ht="14.4" hidden="false" customHeight="false" outlineLevel="0" collapsed="false">
      <c r="A4272" s="223" t="s">
        <v>455</v>
      </c>
      <c r="B4272" s="0" t="s">
        <v>456</v>
      </c>
      <c r="C4272" s="0" t="n">
        <v>0.00041626</v>
      </c>
      <c r="D4272" s="221" t="n">
        <v>47.76</v>
      </c>
      <c r="E4272" s="221" t="n">
        <f aca="false">TRUNC((C4272*D4272),2)</f>
        <v>0.01</v>
      </c>
    </row>
    <row r="4273" customFormat="false" ht="14.4" hidden="false" customHeight="false" outlineLevel="0" collapsed="false">
      <c r="A4273" s="223" t="s">
        <v>499</v>
      </c>
      <c r="B4273" s="0" t="s">
        <v>459</v>
      </c>
      <c r="C4273" s="0" t="n">
        <v>0.0001728</v>
      </c>
      <c r="D4273" s="221" t="n">
        <v>109.4</v>
      </c>
      <c r="E4273" s="221" t="n">
        <f aca="false">TRUNC((C4273*D4273),2)</f>
        <v>0.01</v>
      </c>
    </row>
    <row r="4274" customFormat="false" ht="14.4" hidden="false" customHeight="false" outlineLevel="0" collapsed="false">
      <c r="A4274" s="223" t="s">
        <v>502</v>
      </c>
      <c r="B4274" s="0" t="s">
        <v>459</v>
      </c>
      <c r="C4274" s="0" t="n">
        <v>0.00235796</v>
      </c>
      <c r="D4274" s="221" t="n">
        <v>6.04</v>
      </c>
      <c r="E4274" s="221" t="n">
        <f aca="false">TRUNC((C4274*D4274),2)</f>
        <v>0.01</v>
      </c>
    </row>
    <row r="4275" customFormat="false" ht="14.4" hidden="false" customHeight="false" outlineLevel="0" collapsed="false">
      <c r="A4275" s="223" t="s">
        <v>457</v>
      </c>
      <c r="B4275" s="0" t="s">
        <v>456</v>
      </c>
      <c r="C4275" s="0" t="n">
        <v>0.003571</v>
      </c>
      <c r="D4275" s="221" t="n">
        <v>8.95</v>
      </c>
      <c r="E4275" s="221" t="n">
        <f aca="false">TRUNC((C4275*D4275),2)</f>
        <v>0.03</v>
      </c>
    </row>
    <row r="4276" customFormat="false" ht="14.4" hidden="false" customHeight="false" outlineLevel="0" collapsed="false">
      <c r="A4276" s="223" t="s">
        <v>1004</v>
      </c>
      <c r="B4276" s="0" t="s">
        <v>459</v>
      </c>
      <c r="C4276" s="0" t="n">
        <v>1</v>
      </c>
      <c r="D4276" s="221" t="n">
        <v>3.36</v>
      </c>
      <c r="E4276" s="221" t="n">
        <f aca="false">TRUNC((C4276*D4276),2)</f>
        <v>3.36</v>
      </c>
    </row>
    <row r="4277" customFormat="false" ht="28.8" hidden="false" customHeight="false" outlineLevel="0" collapsed="false">
      <c r="A4277" s="223" t="s">
        <v>973</v>
      </c>
      <c r="B4277" s="0" t="s">
        <v>459</v>
      </c>
      <c r="C4277" s="0" t="n">
        <v>0.03</v>
      </c>
      <c r="D4277" s="221" t="n">
        <v>17.59</v>
      </c>
      <c r="E4277" s="221" t="n">
        <f aca="false">TRUNC((C4277*D4277),2)</f>
        <v>0.52</v>
      </c>
    </row>
    <row r="4278" customFormat="false" ht="14.4" hidden="false" customHeight="false" outlineLevel="0" collapsed="false">
      <c r="A4278" s="223" t="s">
        <v>510</v>
      </c>
      <c r="B4278" s="0" t="s">
        <v>511</v>
      </c>
      <c r="C4278" s="0" t="n">
        <v>0.000393</v>
      </c>
      <c r="D4278" s="221" t="n">
        <v>14.25</v>
      </c>
      <c r="E4278" s="221" t="n">
        <f aca="false">TRUNC((C4278*D4278),2)</f>
        <v>0</v>
      </c>
    </row>
    <row r="4279" customFormat="false" ht="14.4" hidden="false" customHeight="false" outlineLevel="0" collapsed="false">
      <c r="A4279" s="223" t="s">
        <v>512</v>
      </c>
      <c r="B4279" s="0" t="s">
        <v>493</v>
      </c>
      <c r="C4279" s="0" t="n">
        <v>0.26</v>
      </c>
      <c r="D4279" s="221" t="n">
        <v>1.87</v>
      </c>
      <c r="E4279" s="221" t="n">
        <f aca="false">TRUNC((C4279*D4279),2)</f>
        <v>0.48</v>
      </c>
    </row>
    <row r="4280" customFormat="false" ht="14.4" hidden="false" customHeight="false" outlineLevel="0" collapsed="false">
      <c r="A4280" s="223" t="s">
        <v>513</v>
      </c>
      <c r="B4280" s="0" t="s">
        <v>493</v>
      </c>
      <c r="C4280" s="0" t="n">
        <v>0.26</v>
      </c>
      <c r="D4280" s="221" t="n">
        <v>0.71</v>
      </c>
      <c r="E4280" s="221" t="n">
        <f aca="false">TRUNC((C4280*D4280),2)</f>
        <v>0.18</v>
      </c>
    </row>
    <row r="4281" customFormat="false" ht="14.4" hidden="false" customHeight="false" outlineLevel="0" collapsed="false">
      <c r="A4281" s="223" t="s">
        <v>514</v>
      </c>
      <c r="B4281" s="0" t="s">
        <v>493</v>
      </c>
      <c r="C4281" s="0" t="n">
        <v>0.26</v>
      </c>
      <c r="D4281" s="221" t="n">
        <v>0.34</v>
      </c>
      <c r="E4281" s="221" t="n">
        <f aca="false">TRUNC((C4281*D4281),2)</f>
        <v>0.08</v>
      </c>
    </row>
    <row r="4282" customFormat="false" ht="14.4" hidden="false" customHeight="false" outlineLevel="0" collapsed="false">
      <c r="A4282" s="223" t="s">
        <v>515</v>
      </c>
      <c r="B4282" s="0" t="s">
        <v>493</v>
      </c>
      <c r="C4282" s="0" t="n">
        <v>0.26</v>
      </c>
      <c r="D4282" s="221" t="n">
        <v>0.05</v>
      </c>
      <c r="E4282" s="221" t="n">
        <f aca="false">TRUNC((C4282*D4282),2)</f>
        <v>0.01</v>
      </c>
    </row>
    <row r="4283" customFormat="false" ht="14.4" hidden="false" customHeight="false" outlineLevel="0" collapsed="false">
      <c r="A4283" s="223" t="s">
        <v>458</v>
      </c>
      <c r="B4283" s="0" t="s">
        <v>459</v>
      </c>
      <c r="C4283" s="0" t="n">
        <v>0.00068804</v>
      </c>
      <c r="D4283" s="221" t="n">
        <v>29.55</v>
      </c>
      <c r="E4283" s="221" t="n">
        <f aca="false">TRUNC((C4283*D4283),2)</f>
        <v>0.02</v>
      </c>
    </row>
    <row r="4284" customFormat="false" ht="14.4" hidden="false" customHeight="false" outlineLevel="0" collapsed="false">
      <c r="A4284" s="223" t="s">
        <v>460</v>
      </c>
      <c r="B4284" s="0" t="s">
        <v>459</v>
      </c>
      <c r="C4284" s="0" t="n">
        <v>0.00032248</v>
      </c>
      <c r="D4284" s="221" t="n">
        <v>169.15</v>
      </c>
      <c r="E4284" s="221" t="n">
        <f aca="false">TRUNC((C4284*D4284),2)</f>
        <v>0.05</v>
      </c>
    </row>
    <row r="4285" customFormat="false" ht="14.4" hidden="false" customHeight="false" outlineLevel="0" collapsed="false">
      <c r="A4285" s="223" t="s">
        <v>461</v>
      </c>
      <c r="B4285" s="0" t="s">
        <v>459</v>
      </c>
      <c r="C4285" s="0" t="n">
        <v>0.02898668</v>
      </c>
      <c r="D4285" s="221" t="n">
        <v>1.11</v>
      </c>
      <c r="E4285" s="221" t="n">
        <f aca="false">TRUNC((C4285*D4285),2)</f>
        <v>0.03</v>
      </c>
    </row>
    <row r="4286" customFormat="false" ht="28.8" hidden="false" customHeight="false" outlineLevel="0" collapsed="false">
      <c r="A4286" s="223" t="s">
        <v>462</v>
      </c>
      <c r="B4286" s="0" t="s">
        <v>459</v>
      </c>
      <c r="C4286" s="0" t="n">
        <v>0.0002795</v>
      </c>
      <c r="D4286" s="221" t="n">
        <v>133.08</v>
      </c>
      <c r="E4286" s="221" t="n">
        <f aca="false">TRUNC((C4286*D4286),2)</f>
        <v>0.03</v>
      </c>
    </row>
    <row r="4287" customFormat="false" ht="28.8" hidden="false" customHeight="false" outlineLevel="0" collapsed="false">
      <c r="A4287" s="223" t="s">
        <v>463</v>
      </c>
      <c r="B4287" s="0" t="s">
        <v>459</v>
      </c>
      <c r="C4287" s="0" t="n">
        <v>0.0001872</v>
      </c>
      <c r="D4287" s="221" t="n">
        <v>116.91</v>
      </c>
      <c r="E4287" s="221" t="n">
        <f aca="false">TRUNC((C4287*D4287),2)</f>
        <v>0.02</v>
      </c>
    </row>
    <row r="4288" customFormat="false" ht="28.8" hidden="false" customHeight="false" outlineLevel="0" collapsed="false">
      <c r="A4288" s="223" t="s">
        <v>516</v>
      </c>
      <c r="B4288" s="0" t="s">
        <v>459</v>
      </c>
      <c r="C4288" s="0" t="n">
        <v>1.146E-005</v>
      </c>
      <c r="D4288" s="221" t="n">
        <v>597.97</v>
      </c>
      <c r="E4288" s="221" t="n">
        <f aca="false">TRUNC((C4288*D4288),2)</f>
        <v>0</v>
      </c>
    </row>
    <row r="4289" customFormat="false" ht="14.4" hidden="false" customHeight="false" outlineLevel="0" collapsed="false">
      <c r="A4289" s="223" t="s">
        <v>517</v>
      </c>
      <c r="B4289" s="0" t="s">
        <v>459</v>
      </c>
      <c r="C4289" s="0" t="n">
        <v>7.04E-005</v>
      </c>
      <c r="D4289" s="221" t="n">
        <v>135.18</v>
      </c>
      <c r="E4289" s="221" t="n">
        <f aca="false">TRUNC((C4289*D4289),2)</f>
        <v>0</v>
      </c>
    </row>
    <row r="4290" customFormat="false" ht="14.4" hidden="false" customHeight="false" outlineLevel="0" collapsed="false">
      <c r="A4290" s="223" t="s">
        <v>518</v>
      </c>
      <c r="B4290" s="0" t="s">
        <v>459</v>
      </c>
      <c r="C4290" s="0" t="n">
        <v>5.348E-005</v>
      </c>
      <c r="D4290" s="221" t="n">
        <v>203.68</v>
      </c>
      <c r="E4290" s="221" t="n">
        <f aca="false">TRUNC((C4290*D4290),2)</f>
        <v>0.01</v>
      </c>
    </row>
    <row r="4291" customFormat="false" ht="14.4" hidden="false" customHeight="false" outlineLevel="0" collapsed="false">
      <c r="A4291" s="223" t="s">
        <v>519</v>
      </c>
      <c r="B4291" s="0" t="s">
        <v>459</v>
      </c>
      <c r="C4291" s="0" t="n">
        <v>1.146E-005</v>
      </c>
      <c r="D4291" s="221" t="n">
        <v>576.84</v>
      </c>
      <c r="E4291" s="221" t="n">
        <f aca="false">TRUNC((C4291*D4291),2)</f>
        <v>0</v>
      </c>
    </row>
    <row r="4292" customFormat="false" ht="14.4" hidden="false" customHeight="false" outlineLevel="0" collapsed="false">
      <c r="A4292" s="223" t="s">
        <v>520</v>
      </c>
      <c r="B4292" s="0" t="s">
        <v>459</v>
      </c>
      <c r="C4292" s="0" t="n">
        <v>1.41E-005</v>
      </c>
      <c r="D4292" s="221" t="n">
        <v>281.79</v>
      </c>
      <c r="E4292" s="221" t="n">
        <f aca="false">TRUNC((C4292*D4292),2)</f>
        <v>0</v>
      </c>
    </row>
    <row r="4293" customFormat="false" ht="14.4" hidden="false" customHeight="false" outlineLevel="0" collapsed="false">
      <c r="A4293" s="223" t="s">
        <v>521</v>
      </c>
      <c r="B4293" s="0" t="s">
        <v>459</v>
      </c>
      <c r="C4293" s="0" t="n">
        <v>0.0007098</v>
      </c>
      <c r="D4293" s="221" t="n">
        <v>7.88</v>
      </c>
      <c r="E4293" s="221" t="n">
        <f aca="false">TRUNC((C4293*D4293),2)</f>
        <v>0</v>
      </c>
    </row>
    <row r="4294" customFormat="false" ht="14.4" hidden="false" customHeight="false" outlineLevel="0" collapsed="false">
      <c r="A4294" s="223" t="s">
        <v>522</v>
      </c>
      <c r="B4294" s="0" t="s">
        <v>459</v>
      </c>
      <c r="C4294" s="0" t="n">
        <v>0.000393</v>
      </c>
      <c r="D4294" s="221" t="n">
        <v>10.71</v>
      </c>
      <c r="E4294" s="221" t="n">
        <f aca="false">TRUNC((C4294*D4294),2)</f>
        <v>0</v>
      </c>
    </row>
    <row r="4295" customFormat="false" ht="14.4" hidden="false" customHeight="false" outlineLevel="0" collapsed="false">
      <c r="A4295" s="223" t="s">
        <v>523</v>
      </c>
      <c r="B4295" s="0" t="s">
        <v>459</v>
      </c>
      <c r="C4295" s="0" t="n">
        <v>0.000393</v>
      </c>
      <c r="D4295" s="221" t="n">
        <v>23.75</v>
      </c>
      <c r="E4295" s="221" t="n">
        <f aca="false">TRUNC((C4295*D4295),2)</f>
        <v>0</v>
      </c>
    </row>
    <row r="4296" customFormat="false" ht="14.4" hidden="false" customHeight="false" outlineLevel="0" collapsed="false">
      <c r="A4296" s="223" t="s">
        <v>453</v>
      </c>
      <c r="B4296" s="0" t="s">
        <v>398</v>
      </c>
      <c r="C4296" s="0" t="s">
        <v>398</v>
      </c>
      <c r="D4296" s="221" t="s">
        <v>398</v>
      </c>
      <c r="E4296" s="221" t="n">
        <f aca="false">SUM(E4270:E4295)</f>
        <v>6.2</v>
      </c>
    </row>
    <row r="4297" customFormat="false" ht="14.4" hidden="false" customHeight="false" outlineLevel="0" collapsed="false">
      <c r="A4297" s="0"/>
      <c r="C4297" s="0"/>
      <c r="D4297" s="0"/>
      <c r="E4297" s="0"/>
    </row>
    <row r="4298" customFormat="false" ht="14.4" hidden="false" customHeight="false" outlineLevel="0" collapsed="false">
      <c r="A4298" s="223" t="s">
        <v>466</v>
      </c>
      <c r="B4298" s="0" t="s">
        <v>398</v>
      </c>
      <c r="C4298" s="0" t="s">
        <v>398</v>
      </c>
      <c r="D4298" s="221" t="s">
        <v>398</v>
      </c>
      <c r="E4298" s="221" t="n">
        <f aca="false">E4262+E4267+E4296</f>
        <v>9.2</v>
      </c>
    </row>
    <row r="4299" customFormat="false" ht="14.4" hidden="false" customHeight="false" outlineLevel="0" collapsed="false">
      <c r="A4299" s="0"/>
      <c r="C4299" s="0"/>
      <c r="D4299" s="0"/>
      <c r="E4299" s="0"/>
    </row>
    <row r="4300" customFormat="false" ht="14.4" hidden="false" customHeight="false" outlineLevel="0" collapsed="false">
      <c r="A4300" s="0"/>
      <c r="C4300" s="0"/>
      <c r="D4300" s="0"/>
      <c r="E4300" s="0"/>
    </row>
    <row r="4301" customFormat="false" ht="14.4" hidden="false" customHeight="false" outlineLevel="0" collapsed="false">
      <c r="A4301" s="0"/>
      <c r="C4301" s="0"/>
      <c r="D4301" s="0"/>
      <c r="E4301" s="0"/>
    </row>
    <row r="4302" customFormat="false" ht="14.4" hidden="false" customHeight="false" outlineLevel="0" collapsed="false">
      <c r="A4302" s="223" t="s">
        <v>1005</v>
      </c>
      <c r="B4302" s="224" t="s">
        <v>1006</v>
      </c>
      <c r="C4302" s="0" t="s">
        <v>1007</v>
      </c>
      <c r="D4302" s="0"/>
      <c r="E4302" s="0"/>
    </row>
    <row r="4303" customFormat="false" ht="14.4" hidden="false" customHeight="false" outlineLevel="0" collapsed="false">
      <c r="A4303" s="223" t="s">
        <v>1008</v>
      </c>
      <c r="C4303" s="0"/>
      <c r="D4303" s="0"/>
      <c r="E4303" s="0"/>
    </row>
    <row r="4304" customFormat="false" ht="14.4" hidden="false" customHeight="false" outlineLevel="0" collapsed="false">
      <c r="A4304" s="223" t="s">
        <v>569</v>
      </c>
      <c r="C4304" s="0"/>
      <c r="D4304" s="0"/>
      <c r="E4304" s="0"/>
    </row>
    <row r="4305" customFormat="false" ht="14.4" hidden="false" customHeight="false" outlineLevel="0" collapsed="false">
      <c r="A4305" s="0"/>
      <c r="C4305" s="0"/>
      <c r="D4305" s="0"/>
      <c r="E4305" s="0"/>
    </row>
    <row r="4306" customFormat="false" ht="14.4" hidden="false" customHeight="false" outlineLevel="0" collapsed="false">
      <c r="A4306" s="223" t="s">
        <v>489</v>
      </c>
      <c r="B4306" s="0" t="s">
        <v>447</v>
      </c>
      <c r="C4306" s="0" t="s">
        <v>448</v>
      </c>
      <c r="D4306" s="221" t="s">
        <v>449</v>
      </c>
      <c r="E4306" s="221" t="s">
        <v>450</v>
      </c>
    </row>
    <row r="4307" customFormat="false" ht="28.8" hidden="false" customHeight="false" outlineLevel="0" collapsed="false">
      <c r="A4307" s="223" t="s">
        <v>491</v>
      </c>
      <c r="B4307" s="0" t="s">
        <v>459</v>
      </c>
      <c r="C4307" s="0" t="n">
        <v>2.912E-005</v>
      </c>
      <c r="D4307" s="221" t="n">
        <v>580</v>
      </c>
      <c r="E4307" s="221" t="n">
        <f aca="false">TRUNC((C4307*D4307),2)</f>
        <v>0.01</v>
      </c>
    </row>
    <row r="4308" customFormat="false" ht="14.4" hidden="false" customHeight="false" outlineLevel="0" collapsed="false">
      <c r="A4308" s="223" t="s">
        <v>453</v>
      </c>
      <c r="B4308" s="0" t="s">
        <v>398</v>
      </c>
      <c r="C4308" s="0" t="s">
        <v>398</v>
      </c>
      <c r="D4308" s="221" t="s">
        <v>398</v>
      </c>
      <c r="E4308" s="221" t="n">
        <f aca="false">SUM(E4307:E4307)</f>
        <v>0.01</v>
      </c>
    </row>
    <row r="4309" customFormat="false" ht="14.4" hidden="false" customHeight="false" outlineLevel="0" collapsed="false">
      <c r="A4309" s="0"/>
      <c r="C4309" s="0"/>
      <c r="D4309" s="0"/>
      <c r="E4309" s="0"/>
    </row>
    <row r="4310" customFormat="false" ht="14.4" hidden="false" customHeight="false" outlineLevel="0" collapsed="false">
      <c r="A4310" s="223" t="s">
        <v>446</v>
      </c>
      <c r="B4310" s="0" t="s">
        <v>447</v>
      </c>
      <c r="C4310" s="0" t="s">
        <v>448</v>
      </c>
      <c r="D4310" s="221" t="s">
        <v>449</v>
      </c>
      <c r="E4310" s="221" t="s">
        <v>450</v>
      </c>
    </row>
    <row r="4311" customFormat="false" ht="14.4" hidden="false" customHeight="false" outlineLevel="0" collapsed="false">
      <c r="A4311" s="223" t="s">
        <v>552</v>
      </c>
      <c r="B4311" s="0" t="s">
        <v>493</v>
      </c>
      <c r="C4311" s="0" t="n">
        <v>0.2181175</v>
      </c>
      <c r="D4311" s="221" t="n">
        <v>9.41</v>
      </c>
      <c r="E4311" s="221" t="n">
        <f aca="false">TRUNC((C4311*D4311),2)</f>
        <v>2.05</v>
      </c>
    </row>
    <row r="4312" customFormat="false" ht="14.4" hidden="false" customHeight="false" outlineLevel="0" collapsed="false">
      <c r="A4312" s="223" t="s">
        <v>553</v>
      </c>
      <c r="B4312" s="0" t="s">
        <v>493</v>
      </c>
      <c r="C4312" s="0" t="n">
        <v>0.2181175</v>
      </c>
      <c r="D4312" s="221" t="n">
        <v>13.3</v>
      </c>
      <c r="E4312" s="221" t="n">
        <f aca="false">TRUNC((C4312*D4312),2)</f>
        <v>2.9</v>
      </c>
    </row>
    <row r="4313" customFormat="false" ht="14.4" hidden="false" customHeight="false" outlineLevel="0" collapsed="false">
      <c r="A4313" s="223" t="s">
        <v>453</v>
      </c>
      <c r="B4313" s="0" t="s">
        <v>398</v>
      </c>
      <c r="C4313" s="0" t="s">
        <v>398</v>
      </c>
      <c r="D4313" s="221" t="s">
        <v>398</v>
      </c>
      <c r="E4313" s="221" t="n">
        <f aca="false">SUM(E4311:E4312)</f>
        <v>4.95</v>
      </c>
    </row>
    <row r="4314" customFormat="false" ht="14.4" hidden="false" customHeight="false" outlineLevel="0" collapsed="false">
      <c r="A4314" s="0"/>
      <c r="C4314" s="0"/>
      <c r="D4314" s="0"/>
      <c r="E4314" s="0"/>
    </row>
    <row r="4315" customFormat="false" ht="14.4" hidden="false" customHeight="false" outlineLevel="0" collapsed="false">
      <c r="A4315" s="223" t="s">
        <v>454</v>
      </c>
      <c r="B4315" s="0" t="s">
        <v>447</v>
      </c>
      <c r="C4315" s="0" t="s">
        <v>448</v>
      </c>
      <c r="D4315" s="221" t="s">
        <v>449</v>
      </c>
      <c r="E4315" s="221" t="s">
        <v>450</v>
      </c>
    </row>
    <row r="4316" customFormat="false" ht="14.4" hidden="false" customHeight="false" outlineLevel="0" collapsed="false">
      <c r="A4316" s="223" t="s">
        <v>498</v>
      </c>
      <c r="B4316" s="0" t="s">
        <v>459</v>
      </c>
      <c r="C4316" s="0" t="n">
        <v>0.0034474</v>
      </c>
      <c r="D4316" s="221" t="n">
        <v>9.79</v>
      </c>
      <c r="E4316" s="221" t="n">
        <f aca="false">TRUNC((C4316*D4316),2)</f>
        <v>0.03</v>
      </c>
    </row>
    <row r="4317" customFormat="false" ht="14.4" hidden="false" customHeight="false" outlineLevel="0" collapsed="false">
      <c r="A4317" s="223" t="s">
        <v>455</v>
      </c>
      <c r="B4317" s="0" t="s">
        <v>456</v>
      </c>
      <c r="C4317" s="0" t="n">
        <v>0.00068844</v>
      </c>
      <c r="D4317" s="221" t="n">
        <v>47.76</v>
      </c>
      <c r="E4317" s="221" t="n">
        <f aca="false">TRUNC((C4317*D4317),2)</f>
        <v>0.03</v>
      </c>
    </row>
    <row r="4318" customFormat="false" ht="14.4" hidden="false" customHeight="false" outlineLevel="0" collapsed="false">
      <c r="A4318" s="223" t="s">
        <v>499</v>
      </c>
      <c r="B4318" s="0" t="s">
        <v>459</v>
      </c>
      <c r="C4318" s="0" t="n">
        <v>0.00028578</v>
      </c>
      <c r="D4318" s="221" t="n">
        <v>109.4</v>
      </c>
      <c r="E4318" s="221" t="n">
        <f aca="false">TRUNC((C4318*D4318),2)</f>
        <v>0.03</v>
      </c>
    </row>
    <row r="4319" customFormat="false" ht="14.4" hidden="false" customHeight="false" outlineLevel="0" collapsed="false">
      <c r="A4319" s="223" t="s">
        <v>502</v>
      </c>
      <c r="B4319" s="0" t="s">
        <v>459</v>
      </c>
      <c r="C4319" s="0" t="n">
        <v>0.00389972</v>
      </c>
      <c r="D4319" s="221" t="n">
        <v>6.04</v>
      </c>
      <c r="E4319" s="221" t="n">
        <f aca="false">TRUNC((C4319*D4319),2)</f>
        <v>0.02</v>
      </c>
    </row>
    <row r="4320" customFormat="false" ht="14.4" hidden="false" customHeight="false" outlineLevel="0" collapsed="false">
      <c r="A4320" s="223" t="s">
        <v>457</v>
      </c>
      <c r="B4320" s="0" t="s">
        <v>456</v>
      </c>
      <c r="C4320" s="0" t="n">
        <v>0.00590588</v>
      </c>
      <c r="D4320" s="221" t="n">
        <v>8.95</v>
      </c>
      <c r="E4320" s="221" t="n">
        <f aca="false">TRUNC((C4320*D4320),2)</f>
        <v>0.05</v>
      </c>
    </row>
    <row r="4321" customFormat="false" ht="14.4" hidden="false" customHeight="false" outlineLevel="0" collapsed="false">
      <c r="A4321" s="223" t="s">
        <v>510</v>
      </c>
      <c r="B4321" s="0" t="s">
        <v>511</v>
      </c>
      <c r="C4321" s="0" t="n">
        <v>0.00064994</v>
      </c>
      <c r="D4321" s="221" t="n">
        <v>14.25</v>
      </c>
      <c r="E4321" s="221" t="n">
        <f aca="false">TRUNC((C4321*D4321),2)</f>
        <v>0</v>
      </c>
    </row>
    <row r="4322" customFormat="false" ht="14.4" hidden="false" customHeight="false" outlineLevel="0" collapsed="false">
      <c r="A4322" s="223" t="s">
        <v>1009</v>
      </c>
      <c r="B4322" s="0" t="s">
        <v>504</v>
      </c>
      <c r="C4322" s="0" t="n">
        <v>1.02315198</v>
      </c>
      <c r="D4322" s="221" t="n">
        <v>29.24</v>
      </c>
      <c r="E4322" s="221" t="n">
        <f aca="false">TRUNC((C4322*D4322),2)</f>
        <v>29.91</v>
      </c>
    </row>
    <row r="4323" customFormat="false" ht="14.4" hidden="false" customHeight="false" outlineLevel="0" collapsed="false">
      <c r="A4323" s="223" t="s">
        <v>512</v>
      </c>
      <c r="B4323" s="0" t="s">
        <v>493</v>
      </c>
      <c r="C4323" s="0" t="n">
        <v>0.43</v>
      </c>
      <c r="D4323" s="221" t="n">
        <v>1.87</v>
      </c>
      <c r="E4323" s="221" t="n">
        <f aca="false">TRUNC((C4323*D4323),2)</f>
        <v>0.8</v>
      </c>
    </row>
    <row r="4324" customFormat="false" ht="14.4" hidden="false" customHeight="false" outlineLevel="0" collapsed="false">
      <c r="A4324" s="223" t="s">
        <v>513</v>
      </c>
      <c r="B4324" s="0" t="s">
        <v>493</v>
      </c>
      <c r="C4324" s="0" t="n">
        <v>0.43</v>
      </c>
      <c r="D4324" s="221" t="n">
        <v>0.71</v>
      </c>
      <c r="E4324" s="221" t="n">
        <f aca="false">TRUNC((C4324*D4324),2)</f>
        <v>0.3</v>
      </c>
    </row>
    <row r="4325" customFormat="false" ht="14.4" hidden="false" customHeight="false" outlineLevel="0" collapsed="false">
      <c r="A4325" s="223" t="s">
        <v>514</v>
      </c>
      <c r="B4325" s="0" t="s">
        <v>493</v>
      </c>
      <c r="C4325" s="0" t="n">
        <v>0.43</v>
      </c>
      <c r="D4325" s="221" t="n">
        <v>0.34</v>
      </c>
      <c r="E4325" s="221" t="n">
        <f aca="false">TRUNC((C4325*D4325),2)</f>
        <v>0.14</v>
      </c>
    </row>
    <row r="4326" customFormat="false" ht="14.4" hidden="false" customHeight="false" outlineLevel="0" collapsed="false">
      <c r="A4326" s="223" t="s">
        <v>515</v>
      </c>
      <c r="B4326" s="0" t="s">
        <v>493</v>
      </c>
      <c r="C4326" s="0" t="n">
        <v>0.43</v>
      </c>
      <c r="D4326" s="221" t="n">
        <v>0.05</v>
      </c>
      <c r="E4326" s="221" t="n">
        <f aca="false">TRUNC((C4326*D4326),2)</f>
        <v>0.02</v>
      </c>
    </row>
    <row r="4327" customFormat="false" ht="14.4" hidden="false" customHeight="false" outlineLevel="0" collapsed="false">
      <c r="A4327" s="223" t="s">
        <v>458</v>
      </c>
      <c r="B4327" s="0" t="s">
        <v>459</v>
      </c>
      <c r="C4327" s="0" t="n">
        <v>0.0011379</v>
      </c>
      <c r="D4327" s="221" t="n">
        <v>29.55</v>
      </c>
      <c r="E4327" s="221" t="n">
        <f aca="false">TRUNC((C4327*D4327),2)</f>
        <v>0.03</v>
      </c>
    </row>
    <row r="4328" customFormat="false" ht="14.4" hidden="false" customHeight="false" outlineLevel="0" collapsed="false">
      <c r="A4328" s="223" t="s">
        <v>460</v>
      </c>
      <c r="B4328" s="0" t="s">
        <v>459</v>
      </c>
      <c r="C4328" s="0" t="n">
        <v>0.00053332</v>
      </c>
      <c r="D4328" s="221" t="n">
        <v>169.15</v>
      </c>
      <c r="E4328" s="221" t="n">
        <f aca="false">TRUNC((C4328*D4328),2)</f>
        <v>0.09</v>
      </c>
    </row>
    <row r="4329" customFormat="false" ht="14.4" hidden="false" customHeight="false" outlineLevel="0" collapsed="false">
      <c r="A4329" s="223" t="s">
        <v>461</v>
      </c>
      <c r="B4329" s="0" t="s">
        <v>459</v>
      </c>
      <c r="C4329" s="0" t="n">
        <v>0.0479395</v>
      </c>
      <c r="D4329" s="221" t="n">
        <v>1.11</v>
      </c>
      <c r="E4329" s="221" t="n">
        <f aca="false">TRUNC((C4329*D4329),2)</f>
        <v>0.05</v>
      </c>
    </row>
    <row r="4330" customFormat="false" ht="28.8" hidden="false" customHeight="false" outlineLevel="0" collapsed="false">
      <c r="A4330" s="223" t="s">
        <v>462</v>
      </c>
      <c r="B4330" s="0" t="s">
        <v>459</v>
      </c>
      <c r="C4330" s="0" t="n">
        <v>0.00046226</v>
      </c>
      <c r="D4330" s="221" t="n">
        <v>133.08</v>
      </c>
      <c r="E4330" s="221" t="n">
        <f aca="false">TRUNC((C4330*D4330),2)</f>
        <v>0.06</v>
      </c>
    </row>
    <row r="4331" customFormat="false" ht="28.8" hidden="false" customHeight="false" outlineLevel="0" collapsed="false">
      <c r="A4331" s="223" t="s">
        <v>463</v>
      </c>
      <c r="B4331" s="0" t="s">
        <v>459</v>
      </c>
      <c r="C4331" s="0" t="n">
        <v>0.0003096</v>
      </c>
      <c r="D4331" s="221" t="n">
        <v>116.91</v>
      </c>
      <c r="E4331" s="221" t="n">
        <f aca="false">TRUNC((C4331*D4331),2)</f>
        <v>0.03</v>
      </c>
    </row>
    <row r="4332" customFormat="false" ht="28.8" hidden="false" customHeight="false" outlineLevel="0" collapsed="false">
      <c r="A4332" s="223" t="s">
        <v>516</v>
      </c>
      <c r="B4332" s="0" t="s">
        <v>459</v>
      </c>
      <c r="C4332" s="0" t="n">
        <v>1.896E-005</v>
      </c>
      <c r="D4332" s="221" t="n">
        <v>597.97</v>
      </c>
      <c r="E4332" s="221" t="n">
        <f aca="false">TRUNC((C4332*D4332),2)</f>
        <v>0.01</v>
      </c>
    </row>
    <row r="4333" customFormat="false" ht="14.4" hidden="false" customHeight="false" outlineLevel="0" collapsed="false">
      <c r="A4333" s="223" t="s">
        <v>517</v>
      </c>
      <c r="B4333" s="0" t="s">
        <v>459</v>
      </c>
      <c r="C4333" s="0" t="n">
        <v>0.00011644</v>
      </c>
      <c r="D4333" s="221" t="n">
        <v>135.18</v>
      </c>
      <c r="E4333" s="221" t="n">
        <f aca="false">TRUNC((C4333*D4333),2)</f>
        <v>0.01</v>
      </c>
    </row>
    <row r="4334" customFormat="false" ht="14.4" hidden="false" customHeight="false" outlineLevel="0" collapsed="false">
      <c r="A4334" s="223" t="s">
        <v>518</v>
      </c>
      <c r="B4334" s="0" t="s">
        <v>459</v>
      </c>
      <c r="C4334" s="0" t="n">
        <v>8.846E-005</v>
      </c>
      <c r="D4334" s="221" t="n">
        <v>203.68</v>
      </c>
      <c r="E4334" s="221" t="n">
        <f aca="false">TRUNC((C4334*D4334),2)</f>
        <v>0.01</v>
      </c>
    </row>
    <row r="4335" customFormat="false" ht="14.4" hidden="false" customHeight="false" outlineLevel="0" collapsed="false">
      <c r="A4335" s="223" t="s">
        <v>519</v>
      </c>
      <c r="B4335" s="0" t="s">
        <v>459</v>
      </c>
      <c r="C4335" s="0" t="n">
        <v>1.896E-005</v>
      </c>
      <c r="D4335" s="221" t="n">
        <v>576.84</v>
      </c>
      <c r="E4335" s="221" t="n">
        <f aca="false">TRUNC((C4335*D4335),2)</f>
        <v>0.01</v>
      </c>
    </row>
    <row r="4336" customFormat="false" ht="14.4" hidden="false" customHeight="false" outlineLevel="0" collapsed="false">
      <c r="A4336" s="223" t="s">
        <v>520</v>
      </c>
      <c r="B4336" s="0" t="s">
        <v>459</v>
      </c>
      <c r="C4336" s="0" t="n">
        <v>2.33E-005</v>
      </c>
      <c r="D4336" s="221" t="n">
        <v>281.79</v>
      </c>
      <c r="E4336" s="221" t="n">
        <f aca="false">TRUNC((C4336*D4336),2)</f>
        <v>0</v>
      </c>
    </row>
    <row r="4337" customFormat="false" ht="14.4" hidden="false" customHeight="false" outlineLevel="0" collapsed="false">
      <c r="A4337" s="223" t="s">
        <v>521</v>
      </c>
      <c r="B4337" s="0" t="s">
        <v>459</v>
      </c>
      <c r="C4337" s="0" t="n">
        <v>0.0011739</v>
      </c>
      <c r="D4337" s="221" t="n">
        <v>7.88</v>
      </c>
      <c r="E4337" s="221" t="n">
        <f aca="false">TRUNC((C4337*D4337),2)</f>
        <v>0</v>
      </c>
    </row>
    <row r="4338" customFormat="false" ht="14.4" hidden="false" customHeight="false" outlineLevel="0" collapsed="false">
      <c r="A4338" s="223" t="s">
        <v>522</v>
      </c>
      <c r="B4338" s="0" t="s">
        <v>459</v>
      </c>
      <c r="C4338" s="0" t="n">
        <v>0.00064994</v>
      </c>
      <c r="D4338" s="221" t="n">
        <v>10.71</v>
      </c>
      <c r="E4338" s="221" t="n">
        <f aca="false">TRUNC((C4338*D4338),2)</f>
        <v>0</v>
      </c>
    </row>
    <row r="4339" customFormat="false" ht="14.4" hidden="false" customHeight="false" outlineLevel="0" collapsed="false">
      <c r="A4339" s="223" t="s">
        <v>523</v>
      </c>
      <c r="B4339" s="0" t="s">
        <v>459</v>
      </c>
      <c r="C4339" s="0" t="n">
        <v>0.00064994</v>
      </c>
      <c r="D4339" s="221" t="n">
        <v>23.75</v>
      </c>
      <c r="E4339" s="221" t="n">
        <f aca="false">TRUNC((C4339*D4339),2)</f>
        <v>0.01</v>
      </c>
    </row>
    <row r="4340" customFormat="false" ht="43.2" hidden="false" customHeight="false" outlineLevel="0" collapsed="false">
      <c r="A4340" s="223" t="s">
        <v>1010</v>
      </c>
      <c r="B4340" s="0" t="s">
        <v>504</v>
      </c>
      <c r="C4340" s="0" t="n">
        <v>1.0211</v>
      </c>
      <c r="D4340" s="221" t="n">
        <v>57.39</v>
      </c>
      <c r="E4340" s="221" t="n">
        <f aca="false">TRUNC((C4340*D4340),2)</f>
        <v>58.6</v>
      </c>
    </row>
    <row r="4341" customFormat="false" ht="14.4" hidden="false" customHeight="false" outlineLevel="0" collapsed="false">
      <c r="A4341" s="223" t="s">
        <v>453</v>
      </c>
      <c r="B4341" s="0" t="s">
        <v>398</v>
      </c>
      <c r="C4341" s="0" t="s">
        <v>398</v>
      </c>
      <c r="D4341" s="221" t="s">
        <v>398</v>
      </c>
      <c r="E4341" s="221" t="n">
        <f aca="false">SUM(E4316:E4340)</f>
        <v>90.24</v>
      </c>
    </row>
    <row r="4342" customFormat="false" ht="14.4" hidden="false" customHeight="false" outlineLevel="0" collapsed="false">
      <c r="A4342" s="0"/>
      <c r="C4342" s="0"/>
      <c r="D4342" s="0"/>
      <c r="E4342" s="0"/>
    </row>
    <row r="4343" customFormat="false" ht="14.4" hidden="false" customHeight="false" outlineLevel="0" collapsed="false">
      <c r="A4343" s="223" t="s">
        <v>466</v>
      </c>
      <c r="B4343" s="0" t="s">
        <v>398</v>
      </c>
      <c r="C4343" s="0" t="s">
        <v>398</v>
      </c>
      <c r="D4343" s="221" t="s">
        <v>398</v>
      </c>
      <c r="E4343" s="221" t="n">
        <f aca="false">E4308+E4313+E4341</f>
        <v>95.2</v>
      </c>
    </row>
    <row r="4344" customFormat="false" ht="14.4" hidden="false" customHeight="false" outlineLevel="0" collapsed="false">
      <c r="A4344" s="0"/>
      <c r="C4344" s="0"/>
      <c r="D4344" s="0"/>
      <c r="E4344" s="0"/>
    </row>
    <row r="4345" customFormat="false" ht="14.4" hidden="false" customHeight="false" outlineLevel="0" collapsed="false">
      <c r="A4345" s="0"/>
      <c r="C4345" s="0"/>
      <c r="D4345" s="0"/>
      <c r="E4345" s="0"/>
    </row>
    <row r="4346" customFormat="false" ht="14.4" hidden="false" customHeight="false" outlineLevel="0" collapsed="false">
      <c r="A4346" s="0"/>
      <c r="C4346" s="0"/>
      <c r="D4346" s="0"/>
      <c r="E4346" s="0"/>
    </row>
    <row r="4347" customFormat="false" ht="14.4" hidden="false" customHeight="false" outlineLevel="0" collapsed="false">
      <c r="A4347" s="223" t="s">
        <v>1011</v>
      </c>
      <c r="B4347" s="224" t="s">
        <v>1012</v>
      </c>
      <c r="C4347" s="0" t="s">
        <v>1013</v>
      </c>
      <c r="D4347" s="0"/>
      <c r="E4347" s="0"/>
    </row>
    <row r="4348" customFormat="false" ht="14.4" hidden="false" customHeight="false" outlineLevel="0" collapsed="false">
      <c r="A4348" s="223" t="s">
        <v>1014</v>
      </c>
      <c r="C4348" s="0"/>
      <c r="D4348" s="0"/>
      <c r="E4348" s="0"/>
    </row>
    <row r="4349" customFormat="false" ht="14.4" hidden="false" customHeight="false" outlineLevel="0" collapsed="false">
      <c r="A4349" s="223" t="s">
        <v>478</v>
      </c>
      <c r="C4349" s="0"/>
      <c r="D4349" s="0"/>
      <c r="E4349" s="0"/>
    </row>
    <row r="4350" customFormat="false" ht="14.4" hidden="false" customHeight="false" outlineLevel="0" collapsed="false">
      <c r="A4350" s="0"/>
      <c r="C4350" s="0"/>
      <c r="D4350" s="0"/>
      <c r="E4350" s="0"/>
    </row>
    <row r="4351" customFormat="false" ht="14.4" hidden="false" customHeight="false" outlineLevel="0" collapsed="false">
      <c r="A4351" s="223" t="s">
        <v>489</v>
      </c>
      <c r="B4351" s="0" t="s">
        <v>447</v>
      </c>
      <c r="C4351" s="0" t="s">
        <v>448</v>
      </c>
      <c r="D4351" s="221" t="s">
        <v>449</v>
      </c>
      <c r="E4351" s="221" t="s">
        <v>450</v>
      </c>
    </row>
    <row r="4352" customFormat="false" ht="28.8" hidden="false" customHeight="false" outlineLevel="0" collapsed="false">
      <c r="A4352" s="223" t="s">
        <v>491</v>
      </c>
      <c r="B4352" s="0" t="s">
        <v>459</v>
      </c>
      <c r="C4352" s="0" t="n">
        <v>5.009E-005</v>
      </c>
      <c r="D4352" s="221" t="n">
        <v>580</v>
      </c>
      <c r="E4352" s="221" t="n">
        <f aca="false">TRUNC((C4352*D4352),2)</f>
        <v>0.02</v>
      </c>
    </row>
    <row r="4353" customFormat="false" ht="14.4" hidden="false" customHeight="false" outlineLevel="0" collapsed="false">
      <c r="A4353" s="223" t="s">
        <v>453</v>
      </c>
      <c r="B4353" s="0" t="s">
        <v>398</v>
      </c>
      <c r="C4353" s="0" t="s">
        <v>398</v>
      </c>
      <c r="D4353" s="221" t="s">
        <v>398</v>
      </c>
      <c r="E4353" s="221" t="n">
        <f aca="false">SUM(E4352:E4352)</f>
        <v>0.02</v>
      </c>
    </row>
    <row r="4354" customFormat="false" ht="14.4" hidden="false" customHeight="false" outlineLevel="0" collapsed="false">
      <c r="A4354" s="0"/>
      <c r="C4354" s="0"/>
      <c r="D4354" s="0"/>
      <c r="E4354" s="0"/>
    </row>
    <row r="4355" customFormat="false" ht="14.4" hidden="false" customHeight="false" outlineLevel="0" collapsed="false">
      <c r="A4355" s="223" t="s">
        <v>446</v>
      </c>
      <c r="B4355" s="0" t="s">
        <v>447</v>
      </c>
      <c r="C4355" s="0" t="s">
        <v>448</v>
      </c>
      <c r="D4355" s="221" t="s">
        <v>449</v>
      </c>
      <c r="E4355" s="221" t="s">
        <v>450</v>
      </c>
    </row>
    <row r="4356" customFormat="false" ht="14.4" hidden="false" customHeight="false" outlineLevel="0" collapsed="false">
      <c r="A4356" s="223" t="s">
        <v>1015</v>
      </c>
      <c r="B4356" s="0" t="s">
        <v>493</v>
      </c>
      <c r="C4356" s="0" t="n">
        <v>0.3172708</v>
      </c>
      <c r="D4356" s="221" t="n">
        <v>9.34</v>
      </c>
      <c r="E4356" s="221" t="n">
        <f aca="false">TRUNC((C4356*D4356),2)</f>
        <v>2.96</v>
      </c>
    </row>
    <row r="4357" customFormat="false" ht="14.4" hidden="false" customHeight="false" outlineLevel="0" collapsed="false">
      <c r="A4357" s="223" t="s">
        <v>1016</v>
      </c>
      <c r="B4357" s="0" t="s">
        <v>493</v>
      </c>
      <c r="C4357" s="0" t="n">
        <v>0.4450032</v>
      </c>
      <c r="D4357" s="221" t="n">
        <v>13.3</v>
      </c>
      <c r="E4357" s="221" t="n">
        <f aca="false">TRUNC((C4357*D4357),2)</f>
        <v>5.91</v>
      </c>
    </row>
    <row r="4358" customFormat="false" ht="14.4" hidden="false" customHeight="false" outlineLevel="0" collapsed="false">
      <c r="A4358" s="223" t="s">
        <v>453</v>
      </c>
      <c r="B4358" s="0" t="s">
        <v>398</v>
      </c>
      <c r="C4358" s="0" t="s">
        <v>398</v>
      </c>
      <c r="D4358" s="221" t="s">
        <v>398</v>
      </c>
      <c r="E4358" s="221" t="n">
        <f aca="false">SUM(E4356:E4357)</f>
        <v>8.87</v>
      </c>
    </row>
    <row r="4359" customFormat="false" ht="14.4" hidden="false" customHeight="false" outlineLevel="0" collapsed="false">
      <c r="A4359" s="0"/>
      <c r="C4359" s="0"/>
      <c r="D4359" s="0"/>
      <c r="E4359" s="0"/>
    </row>
    <row r="4360" customFormat="false" ht="14.4" hidden="false" customHeight="false" outlineLevel="0" collapsed="false">
      <c r="A4360" s="223" t="s">
        <v>454</v>
      </c>
      <c r="B4360" s="0" t="s">
        <v>447</v>
      </c>
      <c r="C4360" s="0" t="s">
        <v>448</v>
      </c>
      <c r="D4360" s="221" t="s">
        <v>449</v>
      </c>
      <c r="E4360" s="221" t="s">
        <v>450</v>
      </c>
    </row>
    <row r="4361" customFormat="false" ht="14.4" hidden="false" customHeight="false" outlineLevel="0" collapsed="false">
      <c r="A4361" s="223" t="s">
        <v>498</v>
      </c>
      <c r="B4361" s="0" t="s">
        <v>459</v>
      </c>
      <c r="C4361" s="0" t="n">
        <v>0.00593273</v>
      </c>
      <c r="D4361" s="221" t="n">
        <v>9.79</v>
      </c>
      <c r="E4361" s="221" t="n">
        <f aca="false">TRUNC((C4361*D4361),2)</f>
        <v>0.05</v>
      </c>
    </row>
    <row r="4362" customFormat="false" ht="14.4" hidden="false" customHeight="false" outlineLevel="0" collapsed="false">
      <c r="A4362" s="223" t="s">
        <v>455</v>
      </c>
      <c r="B4362" s="0" t="s">
        <v>456</v>
      </c>
      <c r="C4362" s="0" t="n">
        <v>0.00118474</v>
      </c>
      <c r="D4362" s="221" t="n">
        <v>47.76</v>
      </c>
      <c r="E4362" s="221" t="n">
        <f aca="false">TRUNC((C4362*D4362),2)</f>
        <v>0.05</v>
      </c>
    </row>
    <row r="4363" customFormat="false" ht="14.4" hidden="false" customHeight="false" outlineLevel="0" collapsed="false">
      <c r="A4363" s="223" t="s">
        <v>499</v>
      </c>
      <c r="B4363" s="0" t="s">
        <v>459</v>
      </c>
      <c r="C4363" s="0" t="n">
        <v>0.00049181</v>
      </c>
      <c r="D4363" s="221" t="n">
        <v>109.4</v>
      </c>
      <c r="E4363" s="221" t="n">
        <f aca="false">TRUNC((C4363*D4363),2)</f>
        <v>0.05</v>
      </c>
    </row>
    <row r="4364" customFormat="false" ht="14.4" hidden="false" customHeight="false" outlineLevel="0" collapsed="false">
      <c r="A4364" s="223" t="s">
        <v>502</v>
      </c>
      <c r="B4364" s="0" t="s">
        <v>459</v>
      </c>
      <c r="C4364" s="0" t="n">
        <v>0.00671113</v>
      </c>
      <c r="D4364" s="221" t="n">
        <v>6.04</v>
      </c>
      <c r="E4364" s="221" t="n">
        <f aca="false">TRUNC((C4364*D4364),2)</f>
        <v>0.04</v>
      </c>
    </row>
    <row r="4365" customFormat="false" ht="14.4" hidden="false" customHeight="false" outlineLevel="0" collapsed="false">
      <c r="A4365" s="223" t="s">
        <v>457</v>
      </c>
      <c r="B4365" s="0" t="s">
        <v>456</v>
      </c>
      <c r="C4365" s="0" t="n">
        <v>0.01016361</v>
      </c>
      <c r="D4365" s="221" t="n">
        <v>8.95</v>
      </c>
      <c r="E4365" s="221" t="n">
        <f aca="false">TRUNC((C4365*D4365),2)</f>
        <v>0.09</v>
      </c>
    </row>
    <row r="4366" customFormat="false" ht="14.4" hidden="false" customHeight="false" outlineLevel="0" collapsed="false">
      <c r="A4366" s="223" t="s">
        <v>510</v>
      </c>
      <c r="B4366" s="0" t="s">
        <v>511</v>
      </c>
      <c r="C4366" s="0" t="n">
        <v>0.00111851</v>
      </c>
      <c r="D4366" s="221" t="n">
        <v>14.25</v>
      </c>
      <c r="E4366" s="221" t="n">
        <f aca="false">TRUNC((C4366*D4366),2)</f>
        <v>0.01</v>
      </c>
    </row>
    <row r="4367" customFormat="false" ht="14.4" hidden="false" customHeight="false" outlineLevel="0" collapsed="false">
      <c r="A4367" s="223" t="s">
        <v>512</v>
      </c>
      <c r="B4367" s="0" t="s">
        <v>493</v>
      </c>
      <c r="C4367" s="0" t="n">
        <v>0.74</v>
      </c>
      <c r="D4367" s="221" t="n">
        <v>1.87</v>
      </c>
      <c r="E4367" s="221" t="n">
        <f aca="false">TRUNC((C4367*D4367),2)</f>
        <v>1.38</v>
      </c>
    </row>
    <row r="4368" customFormat="false" ht="14.4" hidden="false" customHeight="false" outlineLevel="0" collapsed="false">
      <c r="A4368" s="223" t="s">
        <v>513</v>
      </c>
      <c r="B4368" s="0" t="s">
        <v>493</v>
      </c>
      <c r="C4368" s="0" t="n">
        <v>0.74</v>
      </c>
      <c r="D4368" s="221" t="n">
        <v>0.71</v>
      </c>
      <c r="E4368" s="221" t="n">
        <f aca="false">TRUNC((C4368*D4368),2)</f>
        <v>0.52</v>
      </c>
    </row>
    <row r="4369" customFormat="false" ht="14.4" hidden="false" customHeight="false" outlineLevel="0" collapsed="false">
      <c r="A4369" s="223" t="s">
        <v>514</v>
      </c>
      <c r="B4369" s="0" t="s">
        <v>493</v>
      </c>
      <c r="C4369" s="0" t="n">
        <v>0.74</v>
      </c>
      <c r="D4369" s="221" t="n">
        <v>0.34</v>
      </c>
      <c r="E4369" s="221" t="n">
        <f aca="false">TRUNC((C4369*D4369),2)</f>
        <v>0.25</v>
      </c>
    </row>
    <row r="4370" customFormat="false" ht="14.4" hidden="false" customHeight="false" outlineLevel="0" collapsed="false">
      <c r="A4370" s="223" t="s">
        <v>515</v>
      </c>
      <c r="B4370" s="0" t="s">
        <v>493</v>
      </c>
      <c r="C4370" s="0" t="n">
        <v>0.74</v>
      </c>
      <c r="D4370" s="221" t="n">
        <v>0.05</v>
      </c>
      <c r="E4370" s="221" t="n">
        <f aca="false">TRUNC((C4370*D4370),2)</f>
        <v>0.03</v>
      </c>
    </row>
    <row r="4371" customFormat="false" ht="14.4" hidden="false" customHeight="false" outlineLevel="0" collapsed="false">
      <c r="A4371" s="223" t="s">
        <v>458</v>
      </c>
      <c r="B4371" s="0" t="s">
        <v>459</v>
      </c>
      <c r="C4371" s="0" t="n">
        <v>0.00195826</v>
      </c>
      <c r="D4371" s="221" t="n">
        <v>29.55</v>
      </c>
      <c r="E4371" s="221" t="n">
        <f aca="false">TRUNC((C4371*D4371),2)</f>
        <v>0.05</v>
      </c>
    </row>
    <row r="4372" customFormat="false" ht="14.4" hidden="false" customHeight="false" outlineLevel="0" collapsed="false">
      <c r="A4372" s="223" t="s">
        <v>460</v>
      </c>
      <c r="B4372" s="0" t="s">
        <v>459</v>
      </c>
      <c r="C4372" s="0" t="n">
        <v>0.00091782</v>
      </c>
      <c r="D4372" s="221" t="n">
        <v>169.15</v>
      </c>
      <c r="E4372" s="221" t="n">
        <f aca="false">TRUNC((C4372*D4372),2)</f>
        <v>0.15</v>
      </c>
    </row>
    <row r="4373" customFormat="false" ht="14.4" hidden="false" customHeight="false" outlineLevel="0" collapsed="false">
      <c r="A4373" s="223" t="s">
        <v>461</v>
      </c>
      <c r="B4373" s="0" t="s">
        <v>459</v>
      </c>
      <c r="C4373" s="0" t="n">
        <v>0.08250053</v>
      </c>
      <c r="D4373" s="221" t="n">
        <v>1.11</v>
      </c>
      <c r="E4373" s="221" t="n">
        <f aca="false">TRUNC((C4373*D4373),2)</f>
        <v>0.09</v>
      </c>
    </row>
    <row r="4374" customFormat="false" ht="28.8" hidden="false" customHeight="false" outlineLevel="0" collapsed="false">
      <c r="A4374" s="223" t="s">
        <v>462</v>
      </c>
      <c r="B4374" s="0" t="s">
        <v>459</v>
      </c>
      <c r="C4374" s="0" t="n">
        <v>0.0007955</v>
      </c>
      <c r="D4374" s="221" t="n">
        <v>133.08</v>
      </c>
      <c r="E4374" s="221" t="n">
        <f aca="false">TRUNC((C4374*D4374),2)</f>
        <v>0.1</v>
      </c>
    </row>
    <row r="4375" customFormat="false" ht="28.8" hidden="false" customHeight="false" outlineLevel="0" collapsed="false">
      <c r="A4375" s="223" t="s">
        <v>463</v>
      </c>
      <c r="B4375" s="0" t="s">
        <v>459</v>
      </c>
      <c r="C4375" s="0" t="n">
        <v>0.0005328</v>
      </c>
      <c r="D4375" s="221" t="n">
        <v>116.91</v>
      </c>
      <c r="E4375" s="221" t="n">
        <f aca="false">TRUNC((C4375*D4375),2)</f>
        <v>0.06</v>
      </c>
    </row>
    <row r="4376" customFormat="false" ht="28.8" hidden="false" customHeight="false" outlineLevel="0" collapsed="false">
      <c r="A4376" s="223" t="s">
        <v>516</v>
      </c>
      <c r="B4376" s="0" t="s">
        <v>459</v>
      </c>
      <c r="C4376" s="0" t="n">
        <v>3.263E-005</v>
      </c>
      <c r="D4376" s="221" t="n">
        <v>597.97</v>
      </c>
      <c r="E4376" s="221" t="n">
        <f aca="false">TRUNC((C4376*D4376),2)</f>
        <v>0.01</v>
      </c>
    </row>
    <row r="4377" customFormat="false" ht="14.4" hidden="false" customHeight="false" outlineLevel="0" collapsed="false">
      <c r="A4377" s="223" t="s">
        <v>517</v>
      </c>
      <c r="B4377" s="0" t="s">
        <v>459</v>
      </c>
      <c r="C4377" s="0" t="n">
        <v>0.0002004</v>
      </c>
      <c r="D4377" s="221" t="n">
        <v>135.18</v>
      </c>
      <c r="E4377" s="221" t="n">
        <f aca="false">TRUNC((C4377*D4377),2)</f>
        <v>0.02</v>
      </c>
    </row>
    <row r="4378" customFormat="false" ht="14.4" hidden="false" customHeight="false" outlineLevel="0" collapsed="false">
      <c r="A4378" s="223" t="s">
        <v>518</v>
      </c>
      <c r="B4378" s="0" t="s">
        <v>459</v>
      </c>
      <c r="C4378" s="0" t="n">
        <v>0.00015223</v>
      </c>
      <c r="D4378" s="221" t="n">
        <v>203.68</v>
      </c>
      <c r="E4378" s="221" t="n">
        <f aca="false">TRUNC((C4378*D4378),2)</f>
        <v>0.03</v>
      </c>
    </row>
    <row r="4379" customFormat="false" ht="14.4" hidden="false" customHeight="false" outlineLevel="0" collapsed="false">
      <c r="A4379" s="223" t="s">
        <v>519</v>
      </c>
      <c r="B4379" s="0" t="s">
        <v>459</v>
      </c>
      <c r="C4379" s="0" t="n">
        <v>3.263E-005</v>
      </c>
      <c r="D4379" s="221" t="n">
        <v>576.84</v>
      </c>
      <c r="E4379" s="221" t="n">
        <f aca="false">TRUNC((C4379*D4379),2)</f>
        <v>0.01</v>
      </c>
    </row>
    <row r="4380" customFormat="false" ht="14.4" hidden="false" customHeight="false" outlineLevel="0" collapsed="false">
      <c r="A4380" s="223" t="s">
        <v>520</v>
      </c>
      <c r="B4380" s="0" t="s">
        <v>459</v>
      </c>
      <c r="C4380" s="0" t="n">
        <v>4.01E-005</v>
      </c>
      <c r="D4380" s="221" t="n">
        <v>281.79</v>
      </c>
      <c r="E4380" s="221" t="n">
        <f aca="false">TRUNC((C4380*D4380),2)</f>
        <v>0.01</v>
      </c>
    </row>
    <row r="4381" customFormat="false" ht="14.4" hidden="false" customHeight="false" outlineLevel="0" collapsed="false">
      <c r="A4381" s="223" t="s">
        <v>521</v>
      </c>
      <c r="B4381" s="0" t="s">
        <v>459</v>
      </c>
      <c r="C4381" s="0" t="n">
        <v>0.0020202</v>
      </c>
      <c r="D4381" s="221" t="n">
        <v>7.88</v>
      </c>
      <c r="E4381" s="221" t="n">
        <f aca="false">TRUNC((C4381*D4381),2)</f>
        <v>0.01</v>
      </c>
    </row>
    <row r="4382" customFormat="false" ht="14.4" hidden="false" customHeight="false" outlineLevel="0" collapsed="false">
      <c r="A4382" s="223" t="s">
        <v>522</v>
      </c>
      <c r="B4382" s="0" t="s">
        <v>459</v>
      </c>
      <c r="C4382" s="0" t="n">
        <v>0.00111851</v>
      </c>
      <c r="D4382" s="221" t="n">
        <v>10.71</v>
      </c>
      <c r="E4382" s="221" t="n">
        <f aca="false">TRUNC((C4382*D4382),2)</f>
        <v>0.01</v>
      </c>
    </row>
    <row r="4383" customFormat="false" ht="14.4" hidden="false" customHeight="false" outlineLevel="0" collapsed="false">
      <c r="A4383" s="223" t="s">
        <v>523</v>
      </c>
      <c r="B4383" s="0" t="s">
        <v>459</v>
      </c>
      <c r="C4383" s="0" t="n">
        <v>0.00111851</v>
      </c>
      <c r="D4383" s="221" t="n">
        <v>23.75</v>
      </c>
      <c r="E4383" s="221" t="n">
        <f aca="false">TRUNC((C4383*D4383),2)</f>
        <v>0.02</v>
      </c>
    </row>
    <row r="4384" customFormat="false" ht="14.4" hidden="false" customHeight="false" outlineLevel="0" collapsed="false">
      <c r="A4384" s="223" t="s">
        <v>1017</v>
      </c>
      <c r="B4384" s="0" t="s">
        <v>459</v>
      </c>
      <c r="C4384" s="0" t="n">
        <v>1.02234637</v>
      </c>
      <c r="D4384" s="221" t="n">
        <v>1.79</v>
      </c>
      <c r="E4384" s="221" t="n">
        <f aca="false">TRUNC((C4384*D4384),2)</f>
        <v>1.83</v>
      </c>
    </row>
    <row r="4385" customFormat="false" ht="28.8" hidden="false" customHeight="false" outlineLevel="0" collapsed="false">
      <c r="A4385" s="223" t="s">
        <v>1018</v>
      </c>
      <c r="B4385" s="0" t="s">
        <v>459</v>
      </c>
      <c r="C4385" s="0" t="n">
        <v>1</v>
      </c>
      <c r="D4385" s="221" t="n">
        <v>0.93</v>
      </c>
      <c r="E4385" s="221" t="n">
        <f aca="false">TRUNC((C4385*D4385),2)</f>
        <v>0.93</v>
      </c>
    </row>
    <row r="4386" customFormat="false" ht="14.4" hidden="false" customHeight="false" outlineLevel="0" collapsed="false">
      <c r="A4386" s="223" t="s">
        <v>1019</v>
      </c>
      <c r="B4386" s="0" t="s">
        <v>459</v>
      </c>
      <c r="C4386" s="0" t="n">
        <v>1</v>
      </c>
      <c r="D4386" s="221" t="n">
        <v>71.1</v>
      </c>
      <c r="E4386" s="221" t="n">
        <f aca="false">TRUNC((C4386*D4386),2)</f>
        <v>71.1</v>
      </c>
    </row>
    <row r="4387" customFormat="false" ht="14.4" hidden="false" customHeight="false" outlineLevel="0" collapsed="false">
      <c r="A4387" s="223" t="s">
        <v>453</v>
      </c>
      <c r="B4387" s="0" t="s">
        <v>398</v>
      </c>
      <c r="C4387" s="0" t="s">
        <v>398</v>
      </c>
      <c r="D4387" s="221" t="s">
        <v>398</v>
      </c>
      <c r="E4387" s="221" t="n">
        <f aca="false">SUM(E4361:E4386)</f>
        <v>76.9</v>
      </c>
    </row>
    <row r="4388" customFormat="false" ht="14.4" hidden="false" customHeight="false" outlineLevel="0" collapsed="false">
      <c r="A4388" s="0"/>
      <c r="C4388" s="0"/>
      <c r="D4388" s="0"/>
      <c r="E4388" s="0"/>
    </row>
    <row r="4389" customFormat="false" ht="14.4" hidden="false" customHeight="false" outlineLevel="0" collapsed="false">
      <c r="A4389" s="223" t="s">
        <v>466</v>
      </c>
      <c r="B4389" s="0" t="s">
        <v>398</v>
      </c>
      <c r="C4389" s="0" t="s">
        <v>398</v>
      </c>
      <c r="D4389" s="221" t="s">
        <v>398</v>
      </c>
      <c r="E4389" s="221" t="n">
        <f aca="false">E4353+E4358+E4387</f>
        <v>85.79</v>
      </c>
    </row>
    <row r="4390" customFormat="false" ht="14.4" hidden="false" customHeight="false" outlineLevel="0" collapsed="false">
      <c r="A4390" s="0"/>
      <c r="C4390" s="0"/>
      <c r="D4390" s="0"/>
      <c r="E4390" s="0"/>
    </row>
    <row r="4391" customFormat="false" ht="14.4" hidden="false" customHeight="false" outlineLevel="0" collapsed="false">
      <c r="A4391" s="0"/>
      <c r="C4391" s="0"/>
      <c r="D4391" s="0"/>
      <c r="E4391" s="0"/>
    </row>
    <row r="4392" customFormat="false" ht="14.4" hidden="false" customHeight="false" outlineLevel="0" collapsed="false">
      <c r="A4392" s="0"/>
      <c r="C4392" s="0"/>
      <c r="D4392" s="0"/>
      <c r="E4392" s="0"/>
    </row>
    <row r="4393" customFormat="false" ht="14.4" hidden="false" customHeight="false" outlineLevel="0" collapsed="false">
      <c r="A4393" s="223" t="s">
        <v>1020</v>
      </c>
      <c r="B4393" s="224" t="s">
        <v>1021</v>
      </c>
      <c r="C4393" s="0" t="s">
        <v>1022</v>
      </c>
      <c r="D4393" s="0"/>
      <c r="E4393" s="0"/>
    </row>
    <row r="4394" customFormat="false" ht="14.4" hidden="false" customHeight="false" outlineLevel="0" collapsed="false">
      <c r="A4394" s="223" t="s">
        <v>1023</v>
      </c>
      <c r="C4394" s="0"/>
      <c r="D4394" s="0"/>
      <c r="E4394" s="0"/>
    </row>
    <row r="4395" customFormat="false" ht="14.4" hidden="false" customHeight="false" outlineLevel="0" collapsed="false">
      <c r="A4395" s="223" t="s">
        <v>478</v>
      </c>
      <c r="C4395" s="0"/>
      <c r="D4395" s="0"/>
      <c r="E4395" s="0"/>
    </row>
    <row r="4396" customFormat="false" ht="14.4" hidden="false" customHeight="false" outlineLevel="0" collapsed="false">
      <c r="A4396" s="0"/>
      <c r="C4396" s="0"/>
      <c r="D4396" s="0"/>
      <c r="E4396" s="0"/>
    </row>
    <row r="4397" customFormat="false" ht="14.4" hidden="false" customHeight="false" outlineLevel="0" collapsed="false">
      <c r="A4397" s="223" t="s">
        <v>489</v>
      </c>
      <c r="B4397" s="0" t="s">
        <v>447</v>
      </c>
      <c r="C4397" s="0" t="s">
        <v>448</v>
      </c>
      <c r="D4397" s="221" t="s">
        <v>449</v>
      </c>
      <c r="E4397" s="221" t="s">
        <v>450</v>
      </c>
    </row>
    <row r="4398" customFormat="false" ht="28.8" hidden="false" customHeight="false" outlineLevel="0" collapsed="false">
      <c r="A4398" s="223" t="s">
        <v>491</v>
      </c>
      <c r="B4398" s="0" t="s">
        <v>459</v>
      </c>
      <c r="C4398" s="0" t="n">
        <v>1.286E-005</v>
      </c>
      <c r="D4398" s="221" t="n">
        <v>580</v>
      </c>
      <c r="E4398" s="221" t="n">
        <f aca="false">TRUNC((C4398*D4398),2)</f>
        <v>0</v>
      </c>
    </row>
    <row r="4399" customFormat="false" ht="14.4" hidden="false" customHeight="false" outlineLevel="0" collapsed="false">
      <c r="A4399" s="223" t="s">
        <v>453</v>
      </c>
      <c r="B4399" s="0" t="s">
        <v>398</v>
      </c>
      <c r="C4399" s="0" t="s">
        <v>398</v>
      </c>
      <c r="D4399" s="221" t="s">
        <v>398</v>
      </c>
      <c r="E4399" s="221" t="n">
        <f aca="false">SUM(E4398:E4398)</f>
        <v>0</v>
      </c>
    </row>
    <row r="4400" customFormat="false" ht="14.4" hidden="false" customHeight="false" outlineLevel="0" collapsed="false">
      <c r="A4400" s="0"/>
      <c r="C4400" s="0"/>
      <c r="D4400" s="0"/>
      <c r="E4400" s="0"/>
    </row>
    <row r="4401" customFormat="false" ht="14.4" hidden="false" customHeight="false" outlineLevel="0" collapsed="false">
      <c r="A4401" s="223" t="s">
        <v>446</v>
      </c>
      <c r="B4401" s="0" t="s">
        <v>447</v>
      </c>
      <c r="C4401" s="0" t="s">
        <v>448</v>
      </c>
      <c r="D4401" s="221" t="s">
        <v>449</v>
      </c>
      <c r="E4401" s="221" t="s">
        <v>450</v>
      </c>
    </row>
    <row r="4402" customFormat="false" ht="14.4" hidden="false" customHeight="false" outlineLevel="0" collapsed="false">
      <c r="A4402" s="223" t="s">
        <v>1015</v>
      </c>
      <c r="B4402" s="0" t="s">
        <v>493</v>
      </c>
      <c r="C4402" s="0" t="n">
        <v>0.0978595</v>
      </c>
      <c r="D4402" s="221" t="n">
        <v>9.34</v>
      </c>
      <c r="E4402" s="221" t="n">
        <f aca="false">TRUNC((C4402*D4402),2)</f>
        <v>0.91</v>
      </c>
    </row>
    <row r="4403" customFormat="false" ht="14.4" hidden="false" customHeight="false" outlineLevel="0" collapsed="false">
      <c r="A4403" s="223" t="s">
        <v>1016</v>
      </c>
      <c r="B4403" s="0" t="s">
        <v>493</v>
      </c>
      <c r="C4403" s="0" t="n">
        <v>0.0978595</v>
      </c>
      <c r="D4403" s="221" t="n">
        <v>13.3</v>
      </c>
      <c r="E4403" s="221" t="n">
        <f aca="false">TRUNC((C4403*D4403),2)</f>
        <v>1.3</v>
      </c>
    </row>
    <row r="4404" customFormat="false" ht="14.4" hidden="false" customHeight="false" outlineLevel="0" collapsed="false">
      <c r="A4404" s="223" t="s">
        <v>453</v>
      </c>
      <c r="B4404" s="0" t="s">
        <v>398</v>
      </c>
      <c r="C4404" s="0" t="s">
        <v>398</v>
      </c>
      <c r="D4404" s="221" t="s">
        <v>398</v>
      </c>
      <c r="E4404" s="221" t="n">
        <f aca="false">SUM(E4402:E4403)</f>
        <v>2.21</v>
      </c>
    </row>
    <row r="4405" customFormat="false" ht="14.4" hidden="false" customHeight="false" outlineLevel="0" collapsed="false">
      <c r="A4405" s="0"/>
      <c r="C4405" s="0"/>
      <c r="D4405" s="0"/>
      <c r="E4405" s="0"/>
    </row>
    <row r="4406" customFormat="false" ht="14.4" hidden="false" customHeight="false" outlineLevel="0" collapsed="false">
      <c r="A4406" s="223" t="s">
        <v>454</v>
      </c>
      <c r="B4406" s="0" t="s">
        <v>447</v>
      </c>
      <c r="C4406" s="0" t="s">
        <v>448</v>
      </c>
      <c r="D4406" s="221" t="s">
        <v>449</v>
      </c>
      <c r="E4406" s="221" t="s">
        <v>450</v>
      </c>
    </row>
    <row r="4407" customFormat="false" ht="14.4" hidden="false" customHeight="false" outlineLevel="0" collapsed="false">
      <c r="A4407" s="223" t="s">
        <v>498</v>
      </c>
      <c r="B4407" s="0" t="s">
        <v>459</v>
      </c>
      <c r="C4407" s="0" t="n">
        <v>0.00152326</v>
      </c>
      <c r="D4407" s="221" t="n">
        <v>9.79</v>
      </c>
      <c r="E4407" s="221" t="n">
        <f aca="false">TRUNC((C4407*D4407),2)</f>
        <v>0.01</v>
      </c>
    </row>
    <row r="4408" customFormat="false" ht="14.4" hidden="false" customHeight="false" outlineLevel="0" collapsed="false">
      <c r="A4408" s="223" t="s">
        <v>455</v>
      </c>
      <c r="B4408" s="0" t="s">
        <v>456</v>
      </c>
      <c r="C4408" s="0" t="n">
        <v>0.0003042</v>
      </c>
      <c r="D4408" s="221" t="n">
        <v>47.76</v>
      </c>
      <c r="E4408" s="221" t="n">
        <f aca="false">TRUNC((C4408*D4408),2)</f>
        <v>0.01</v>
      </c>
    </row>
    <row r="4409" customFormat="false" ht="14.4" hidden="false" customHeight="false" outlineLevel="0" collapsed="false">
      <c r="A4409" s="223" t="s">
        <v>499</v>
      </c>
      <c r="B4409" s="0" t="s">
        <v>459</v>
      </c>
      <c r="C4409" s="0" t="n">
        <v>0.00012628</v>
      </c>
      <c r="D4409" s="221" t="n">
        <v>109.4</v>
      </c>
      <c r="E4409" s="221" t="n">
        <f aca="false">TRUNC((C4409*D4409),2)</f>
        <v>0.01</v>
      </c>
    </row>
    <row r="4410" customFormat="false" ht="14.4" hidden="false" customHeight="false" outlineLevel="0" collapsed="false">
      <c r="A4410" s="223" t="s">
        <v>502</v>
      </c>
      <c r="B4410" s="0" t="s">
        <v>459</v>
      </c>
      <c r="C4410" s="0" t="n">
        <v>0.00172312</v>
      </c>
      <c r="D4410" s="221" t="n">
        <v>6.04</v>
      </c>
      <c r="E4410" s="221" t="n">
        <f aca="false">TRUNC((C4410*D4410),2)</f>
        <v>0.01</v>
      </c>
    </row>
    <row r="4411" customFormat="false" ht="14.4" hidden="false" customHeight="false" outlineLevel="0" collapsed="false">
      <c r="A4411" s="223" t="s">
        <v>457</v>
      </c>
      <c r="B4411" s="0" t="s">
        <v>456</v>
      </c>
      <c r="C4411" s="0" t="n">
        <v>0.00260958</v>
      </c>
      <c r="D4411" s="221" t="n">
        <v>8.95</v>
      </c>
      <c r="E4411" s="221" t="n">
        <f aca="false">TRUNC((C4411*D4411),2)</f>
        <v>0.02</v>
      </c>
    </row>
    <row r="4412" customFormat="false" ht="14.4" hidden="false" customHeight="false" outlineLevel="0" collapsed="false">
      <c r="A4412" s="223" t="s">
        <v>510</v>
      </c>
      <c r="B4412" s="0" t="s">
        <v>511</v>
      </c>
      <c r="C4412" s="0" t="n">
        <v>0.00028718</v>
      </c>
      <c r="D4412" s="221" t="n">
        <v>14.25</v>
      </c>
      <c r="E4412" s="221" t="n">
        <f aca="false">TRUNC((C4412*D4412),2)</f>
        <v>0</v>
      </c>
    </row>
    <row r="4413" customFormat="false" ht="28.8" hidden="false" customHeight="false" outlineLevel="0" collapsed="false">
      <c r="A4413" s="223" t="s">
        <v>1024</v>
      </c>
      <c r="B4413" s="0" t="s">
        <v>459</v>
      </c>
      <c r="C4413" s="0" t="n">
        <v>2.18867925</v>
      </c>
      <c r="D4413" s="221" t="n">
        <v>0.53</v>
      </c>
      <c r="E4413" s="221" t="n">
        <f aca="false">TRUNC((C4413*D4413),2)</f>
        <v>1.16</v>
      </c>
    </row>
    <row r="4414" customFormat="false" ht="14.4" hidden="false" customHeight="false" outlineLevel="0" collapsed="false">
      <c r="A4414" s="223" t="s">
        <v>1025</v>
      </c>
      <c r="B4414" s="0" t="s">
        <v>459</v>
      </c>
      <c r="C4414" s="0" t="n">
        <v>1</v>
      </c>
      <c r="D4414" s="221" t="n">
        <v>61.49</v>
      </c>
      <c r="E4414" s="221" t="n">
        <f aca="false">TRUNC((C4414*D4414),2)</f>
        <v>61.49</v>
      </c>
    </row>
    <row r="4415" customFormat="false" ht="14.4" hidden="false" customHeight="false" outlineLevel="0" collapsed="false">
      <c r="A4415" s="223" t="s">
        <v>512</v>
      </c>
      <c r="B4415" s="0" t="s">
        <v>493</v>
      </c>
      <c r="C4415" s="0" t="n">
        <v>0.19</v>
      </c>
      <c r="D4415" s="221" t="n">
        <v>1.87</v>
      </c>
      <c r="E4415" s="221" t="n">
        <f aca="false">TRUNC((C4415*D4415),2)</f>
        <v>0.35</v>
      </c>
    </row>
    <row r="4416" customFormat="false" ht="14.4" hidden="false" customHeight="false" outlineLevel="0" collapsed="false">
      <c r="A4416" s="223" t="s">
        <v>513</v>
      </c>
      <c r="B4416" s="0" t="s">
        <v>493</v>
      </c>
      <c r="C4416" s="0" t="n">
        <v>0.19</v>
      </c>
      <c r="D4416" s="221" t="n">
        <v>0.71</v>
      </c>
      <c r="E4416" s="221" t="n">
        <f aca="false">TRUNC((C4416*D4416),2)</f>
        <v>0.13</v>
      </c>
    </row>
    <row r="4417" customFormat="false" ht="14.4" hidden="false" customHeight="false" outlineLevel="0" collapsed="false">
      <c r="A4417" s="223" t="s">
        <v>514</v>
      </c>
      <c r="B4417" s="0" t="s">
        <v>493</v>
      </c>
      <c r="C4417" s="0" t="n">
        <v>0.19</v>
      </c>
      <c r="D4417" s="221" t="n">
        <v>0.34</v>
      </c>
      <c r="E4417" s="221" t="n">
        <f aca="false">TRUNC((C4417*D4417),2)</f>
        <v>0.06</v>
      </c>
    </row>
    <row r="4418" customFormat="false" ht="14.4" hidden="false" customHeight="false" outlineLevel="0" collapsed="false">
      <c r="A4418" s="223" t="s">
        <v>515</v>
      </c>
      <c r="B4418" s="0" t="s">
        <v>493</v>
      </c>
      <c r="C4418" s="0" t="n">
        <v>0.19</v>
      </c>
      <c r="D4418" s="221" t="n">
        <v>0.05</v>
      </c>
      <c r="E4418" s="221" t="n">
        <f aca="false">TRUNC((C4418*D4418),2)</f>
        <v>0</v>
      </c>
    </row>
    <row r="4419" customFormat="false" ht="14.4" hidden="false" customHeight="false" outlineLevel="0" collapsed="false">
      <c r="A4419" s="223" t="s">
        <v>458</v>
      </c>
      <c r="B4419" s="0" t="s">
        <v>459</v>
      </c>
      <c r="C4419" s="0" t="n">
        <v>0.0005028</v>
      </c>
      <c r="D4419" s="221" t="n">
        <v>29.55</v>
      </c>
      <c r="E4419" s="221" t="n">
        <f aca="false">TRUNC((C4419*D4419),2)</f>
        <v>0.01</v>
      </c>
    </row>
    <row r="4420" customFormat="false" ht="14.4" hidden="false" customHeight="false" outlineLevel="0" collapsed="false">
      <c r="A4420" s="223" t="s">
        <v>460</v>
      </c>
      <c r="B4420" s="0" t="s">
        <v>459</v>
      </c>
      <c r="C4420" s="0" t="n">
        <v>0.00023566</v>
      </c>
      <c r="D4420" s="221" t="n">
        <v>169.15</v>
      </c>
      <c r="E4420" s="221" t="n">
        <f aca="false">TRUNC((C4420*D4420),2)</f>
        <v>0.03</v>
      </c>
    </row>
    <row r="4421" customFormat="false" ht="14.4" hidden="false" customHeight="false" outlineLevel="0" collapsed="false">
      <c r="A4421" s="223" t="s">
        <v>461</v>
      </c>
      <c r="B4421" s="0" t="s">
        <v>459</v>
      </c>
      <c r="C4421" s="0" t="n">
        <v>0.02118256</v>
      </c>
      <c r="D4421" s="221" t="n">
        <v>1.11</v>
      </c>
      <c r="E4421" s="221" t="n">
        <f aca="false">TRUNC((C4421*D4421),2)</f>
        <v>0.02</v>
      </c>
    </row>
    <row r="4422" customFormat="false" ht="28.8" hidden="false" customHeight="false" outlineLevel="0" collapsed="false">
      <c r="A4422" s="223" t="s">
        <v>462</v>
      </c>
      <c r="B4422" s="0" t="s">
        <v>459</v>
      </c>
      <c r="C4422" s="0" t="n">
        <v>0.00020426</v>
      </c>
      <c r="D4422" s="221" t="n">
        <v>133.08</v>
      </c>
      <c r="E4422" s="221" t="n">
        <f aca="false">TRUNC((C4422*D4422),2)</f>
        <v>0.02</v>
      </c>
    </row>
    <row r="4423" customFormat="false" ht="28.8" hidden="false" customHeight="false" outlineLevel="0" collapsed="false">
      <c r="A4423" s="223" t="s">
        <v>463</v>
      </c>
      <c r="B4423" s="0" t="s">
        <v>459</v>
      </c>
      <c r="C4423" s="0" t="n">
        <v>0.0001368</v>
      </c>
      <c r="D4423" s="221" t="n">
        <v>116.91</v>
      </c>
      <c r="E4423" s="221" t="n">
        <f aca="false">TRUNC((C4423*D4423),2)</f>
        <v>0.01</v>
      </c>
    </row>
    <row r="4424" customFormat="false" ht="28.8" hidden="false" customHeight="false" outlineLevel="0" collapsed="false">
      <c r="A4424" s="223" t="s">
        <v>516</v>
      </c>
      <c r="B4424" s="0" t="s">
        <v>459</v>
      </c>
      <c r="C4424" s="0" t="n">
        <v>8.38E-006</v>
      </c>
      <c r="D4424" s="221" t="n">
        <v>597.97</v>
      </c>
      <c r="E4424" s="221" t="n">
        <f aca="false">TRUNC((C4424*D4424),2)</f>
        <v>0</v>
      </c>
    </row>
    <row r="4425" customFormat="false" ht="14.4" hidden="false" customHeight="false" outlineLevel="0" collapsed="false">
      <c r="A4425" s="223" t="s">
        <v>517</v>
      </c>
      <c r="B4425" s="0" t="s">
        <v>459</v>
      </c>
      <c r="C4425" s="0" t="n">
        <v>5.146E-005</v>
      </c>
      <c r="D4425" s="221" t="n">
        <v>135.18</v>
      </c>
      <c r="E4425" s="221" t="n">
        <f aca="false">TRUNC((C4425*D4425),2)</f>
        <v>0</v>
      </c>
    </row>
    <row r="4426" customFormat="false" ht="14.4" hidden="false" customHeight="false" outlineLevel="0" collapsed="false">
      <c r="A4426" s="223" t="s">
        <v>518</v>
      </c>
      <c r="B4426" s="0" t="s">
        <v>459</v>
      </c>
      <c r="C4426" s="0" t="n">
        <v>3.908E-005</v>
      </c>
      <c r="D4426" s="221" t="n">
        <v>203.68</v>
      </c>
      <c r="E4426" s="221" t="n">
        <f aca="false">TRUNC((C4426*D4426),2)</f>
        <v>0</v>
      </c>
    </row>
    <row r="4427" customFormat="false" ht="14.4" hidden="false" customHeight="false" outlineLevel="0" collapsed="false">
      <c r="A4427" s="223" t="s">
        <v>519</v>
      </c>
      <c r="B4427" s="0" t="s">
        <v>459</v>
      </c>
      <c r="C4427" s="0" t="n">
        <v>8.38E-006</v>
      </c>
      <c r="D4427" s="221" t="n">
        <v>576.84</v>
      </c>
      <c r="E4427" s="221" t="n">
        <f aca="false">TRUNC((C4427*D4427),2)</f>
        <v>0</v>
      </c>
    </row>
    <row r="4428" customFormat="false" ht="14.4" hidden="false" customHeight="false" outlineLevel="0" collapsed="false">
      <c r="A4428" s="223" t="s">
        <v>520</v>
      </c>
      <c r="B4428" s="0" t="s">
        <v>459</v>
      </c>
      <c r="C4428" s="0" t="n">
        <v>1.03E-005</v>
      </c>
      <c r="D4428" s="221" t="n">
        <v>281.79</v>
      </c>
      <c r="E4428" s="221" t="n">
        <f aca="false">TRUNC((C4428*D4428),2)</f>
        <v>0</v>
      </c>
    </row>
    <row r="4429" customFormat="false" ht="14.4" hidden="false" customHeight="false" outlineLevel="0" collapsed="false">
      <c r="A4429" s="223" t="s">
        <v>521</v>
      </c>
      <c r="B4429" s="0" t="s">
        <v>459</v>
      </c>
      <c r="C4429" s="0" t="n">
        <v>0.0005187</v>
      </c>
      <c r="D4429" s="221" t="n">
        <v>7.88</v>
      </c>
      <c r="E4429" s="221" t="n">
        <f aca="false">TRUNC((C4429*D4429),2)</f>
        <v>0</v>
      </c>
    </row>
    <row r="4430" customFormat="false" ht="14.4" hidden="false" customHeight="false" outlineLevel="0" collapsed="false">
      <c r="A4430" s="223" t="s">
        <v>522</v>
      </c>
      <c r="B4430" s="0" t="s">
        <v>459</v>
      </c>
      <c r="C4430" s="0" t="n">
        <v>0.00028718</v>
      </c>
      <c r="D4430" s="221" t="n">
        <v>10.71</v>
      </c>
      <c r="E4430" s="221" t="n">
        <f aca="false">TRUNC((C4430*D4430),2)</f>
        <v>0</v>
      </c>
    </row>
    <row r="4431" customFormat="false" ht="14.4" hidden="false" customHeight="false" outlineLevel="0" collapsed="false">
      <c r="A4431" s="223" t="s">
        <v>523</v>
      </c>
      <c r="B4431" s="0" t="s">
        <v>459</v>
      </c>
      <c r="C4431" s="0" t="n">
        <v>0.00028718</v>
      </c>
      <c r="D4431" s="221" t="n">
        <v>23.75</v>
      </c>
      <c r="E4431" s="221" t="n">
        <f aca="false">TRUNC((C4431*D4431),2)</f>
        <v>0</v>
      </c>
    </row>
    <row r="4432" customFormat="false" ht="14.4" hidden="false" customHeight="false" outlineLevel="0" collapsed="false">
      <c r="A4432" s="223" t="s">
        <v>453</v>
      </c>
      <c r="B4432" s="0" t="s">
        <v>398</v>
      </c>
      <c r="C4432" s="0" t="s">
        <v>398</v>
      </c>
      <c r="D4432" s="221" t="s">
        <v>398</v>
      </c>
      <c r="E4432" s="221" t="n">
        <f aca="false">SUM(E4407:E4431)</f>
        <v>63.34</v>
      </c>
    </row>
    <row r="4433" customFormat="false" ht="14.4" hidden="false" customHeight="false" outlineLevel="0" collapsed="false">
      <c r="A4433" s="0"/>
      <c r="C4433" s="0"/>
      <c r="D4433" s="0"/>
      <c r="E4433" s="0"/>
    </row>
    <row r="4434" customFormat="false" ht="14.4" hidden="false" customHeight="false" outlineLevel="0" collapsed="false">
      <c r="A4434" s="223" t="s">
        <v>466</v>
      </c>
      <c r="B4434" s="0" t="s">
        <v>398</v>
      </c>
      <c r="C4434" s="0" t="s">
        <v>398</v>
      </c>
      <c r="D4434" s="221" t="s">
        <v>398</v>
      </c>
      <c r="E4434" s="221" t="n">
        <f aca="false">E4399+E4404+E4432</f>
        <v>65.55</v>
      </c>
    </row>
    <row r="4435" customFormat="false" ht="14.4" hidden="false" customHeight="false" outlineLevel="0" collapsed="false">
      <c r="A4435" s="0"/>
      <c r="C4435" s="0"/>
      <c r="D4435" s="0"/>
      <c r="E4435" s="0"/>
    </row>
    <row r="4436" customFormat="false" ht="14.4" hidden="false" customHeight="false" outlineLevel="0" collapsed="false">
      <c r="A4436" s="0"/>
      <c r="C4436" s="0"/>
      <c r="D4436" s="0"/>
      <c r="E4436" s="0"/>
    </row>
    <row r="4437" customFormat="false" ht="14.4" hidden="false" customHeight="false" outlineLevel="0" collapsed="false">
      <c r="A4437" s="0"/>
      <c r="C4437" s="0"/>
      <c r="D4437" s="0"/>
      <c r="E4437" s="0"/>
    </row>
    <row r="4438" customFormat="false" ht="14.4" hidden="false" customHeight="false" outlineLevel="0" collapsed="false">
      <c r="A4438" s="223" t="s">
        <v>1026</v>
      </c>
      <c r="B4438" s="224" t="s">
        <v>1027</v>
      </c>
      <c r="C4438" s="0" t="s">
        <v>1028</v>
      </c>
      <c r="D4438" s="0"/>
      <c r="E4438" s="0"/>
    </row>
    <row r="4439" customFormat="false" ht="14.4" hidden="false" customHeight="false" outlineLevel="0" collapsed="false">
      <c r="A4439" s="223" t="s">
        <v>1029</v>
      </c>
      <c r="C4439" s="0"/>
      <c r="D4439" s="0"/>
      <c r="E4439" s="0"/>
    </row>
    <row r="4440" customFormat="false" ht="14.4" hidden="false" customHeight="false" outlineLevel="0" collapsed="false">
      <c r="A4440" s="223" t="s">
        <v>478</v>
      </c>
      <c r="C4440" s="0"/>
      <c r="D4440" s="0"/>
      <c r="E4440" s="0"/>
    </row>
    <row r="4441" customFormat="false" ht="14.4" hidden="false" customHeight="false" outlineLevel="0" collapsed="false">
      <c r="A4441" s="0"/>
      <c r="C4441" s="0"/>
      <c r="D4441" s="0"/>
      <c r="E4441" s="0"/>
    </row>
    <row r="4442" customFormat="false" ht="14.4" hidden="false" customHeight="false" outlineLevel="0" collapsed="false">
      <c r="A4442" s="223" t="s">
        <v>489</v>
      </c>
      <c r="B4442" s="0" t="s">
        <v>447</v>
      </c>
      <c r="C4442" s="0" t="s">
        <v>448</v>
      </c>
      <c r="D4442" s="221" t="s">
        <v>449</v>
      </c>
      <c r="E4442" s="221" t="s">
        <v>450</v>
      </c>
    </row>
    <row r="4443" customFormat="false" ht="28.8" hidden="false" customHeight="false" outlineLevel="0" collapsed="false">
      <c r="A4443" s="223" t="s">
        <v>491</v>
      </c>
      <c r="B4443" s="0" t="s">
        <v>459</v>
      </c>
      <c r="C4443" s="0" t="n">
        <v>5.135E-005</v>
      </c>
      <c r="D4443" s="221" t="n">
        <v>580</v>
      </c>
      <c r="E4443" s="221" t="n">
        <f aca="false">TRUNC((C4443*D4443),2)</f>
        <v>0.02</v>
      </c>
    </row>
    <row r="4444" customFormat="false" ht="14.4" hidden="false" customHeight="false" outlineLevel="0" collapsed="false">
      <c r="A4444" s="223" t="s">
        <v>453</v>
      </c>
      <c r="B4444" s="0" t="s">
        <v>398</v>
      </c>
      <c r="C4444" s="0" t="s">
        <v>398</v>
      </c>
      <c r="D4444" s="221" t="s">
        <v>398</v>
      </c>
      <c r="E4444" s="221" t="n">
        <f aca="false">SUM(E4443:E4443)</f>
        <v>0.02</v>
      </c>
    </row>
    <row r="4445" customFormat="false" ht="14.4" hidden="false" customHeight="false" outlineLevel="0" collapsed="false">
      <c r="A4445" s="0"/>
      <c r="C4445" s="0"/>
      <c r="D4445" s="0"/>
      <c r="E4445" s="0"/>
    </row>
    <row r="4446" customFormat="false" ht="14.4" hidden="false" customHeight="false" outlineLevel="0" collapsed="false">
      <c r="A4446" s="223" t="s">
        <v>446</v>
      </c>
      <c r="B4446" s="0" t="s">
        <v>447</v>
      </c>
      <c r="C4446" s="0" t="s">
        <v>448</v>
      </c>
      <c r="D4446" s="221" t="s">
        <v>449</v>
      </c>
      <c r="E4446" s="221" t="s">
        <v>450</v>
      </c>
    </row>
    <row r="4447" customFormat="false" ht="14.4" hidden="false" customHeight="false" outlineLevel="0" collapsed="false">
      <c r="A4447" s="223" t="s">
        <v>1015</v>
      </c>
      <c r="B4447" s="0" t="s">
        <v>493</v>
      </c>
      <c r="C4447" s="0" t="n">
        <v>0.22981531</v>
      </c>
      <c r="D4447" s="221" t="n">
        <v>9.34</v>
      </c>
      <c r="E4447" s="221" t="n">
        <f aca="false">TRUNC((C4447*D4447),2)</f>
        <v>2.14</v>
      </c>
    </row>
    <row r="4448" customFormat="false" ht="14.4" hidden="false" customHeight="false" outlineLevel="0" collapsed="false">
      <c r="A4448" s="223" t="s">
        <v>1016</v>
      </c>
      <c r="B4448" s="0" t="s">
        <v>493</v>
      </c>
      <c r="C4448" s="0" t="n">
        <v>0.55161855</v>
      </c>
      <c r="D4448" s="221" t="n">
        <v>13.3</v>
      </c>
      <c r="E4448" s="221" t="n">
        <f aca="false">TRUNC((C4448*D4448),2)</f>
        <v>7.33</v>
      </c>
    </row>
    <row r="4449" customFormat="false" ht="14.4" hidden="false" customHeight="false" outlineLevel="0" collapsed="false">
      <c r="A4449" s="223" t="s">
        <v>453</v>
      </c>
      <c r="B4449" s="0" t="s">
        <v>398</v>
      </c>
      <c r="C4449" s="0" t="s">
        <v>398</v>
      </c>
      <c r="D4449" s="221" t="s">
        <v>398</v>
      </c>
      <c r="E4449" s="221" t="n">
        <f aca="false">SUM(E4447:E4448)</f>
        <v>9.47</v>
      </c>
    </row>
    <row r="4450" customFormat="false" ht="14.4" hidden="false" customHeight="false" outlineLevel="0" collapsed="false">
      <c r="A4450" s="0"/>
      <c r="C4450" s="0"/>
      <c r="D4450" s="0"/>
      <c r="E4450" s="0"/>
    </row>
    <row r="4451" customFormat="false" ht="14.4" hidden="false" customHeight="false" outlineLevel="0" collapsed="false">
      <c r="A4451" s="223" t="s">
        <v>454</v>
      </c>
      <c r="B4451" s="0" t="s">
        <v>447</v>
      </c>
      <c r="C4451" s="0" t="s">
        <v>448</v>
      </c>
      <c r="D4451" s="221" t="s">
        <v>449</v>
      </c>
      <c r="E4451" s="221" t="s">
        <v>450</v>
      </c>
    </row>
    <row r="4452" customFormat="false" ht="14.4" hidden="false" customHeight="false" outlineLevel="0" collapsed="false">
      <c r="A4452" s="223" t="s">
        <v>498</v>
      </c>
      <c r="B4452" s="0" t="s">
        <v>459</v>
      </c>
      <c r="C4452" s="0" t="n">
        <v>0.00608185</v>
      </c>
      <c r="D4452" s="221" t="n">
        <v>9.79</v>
      </c>
      <c r="E4452" s="221" t="n">
        <f aca="false">TRUNC((C4452*D4452),2)</f>
        <v>0.05</v>
      </c>
    </row>
    <row r="4453" customFormat="false" ht="14.4" hidden="false" customHeight="false" outlineLevel="0" collapsed="false">
      <c r="A4453" s="223" t="s">
        <v>455</v>
      </c>
      <c r="B4453" s="0" t="s">
        <v>456</v>
      </c>
      <c r="C4453" s="0" t="n">
        <v>0.00121452</v>
      </c>
      <c r="D4453" s="221" t="n">
        <v>47.76</v>
      </c>
      <c r="E4453" s="221" t="n">
        <f aca="false">TRUNC((C4453*D4453),2)</f>
        <v>0.05</v>
      </c>
    </row>
    <row r="4454" customFormat="false" ht="14.4" hidden="false" customHeight="false" outlineLevel="0" collapsed="false">
      <c r="A4454" s="223" t="s">
        <v>499</v>
      </c>
      <c r="B4454" s="0" t="s">
        <v>459</v>
      </c>
      <c r="C4454" s="0" t="n">
        <v>0.00050416</v>
      </c>
      <c r="D4454" s="221" t="n">
        <v>109.4</v>
      </c>
      <c r="E4454" s="221" t="n">
        <f aca="false">TRUNC((C4454*D4454),2)</f>
        <v>0.05</v>
      </c>
    </row>
    <row r="4455" customFormat="false" ht="14.4" hidden="false" customHeight="false" outlineLevel="0" collapsed="false">
      <c r="A4455" s="223" t="s">
        <v>502</v>
      </c>
      <c r="B4455" s="0" t="s">
        <v>459</v>
      </c>
      <c r="C4455" s="0" t="n">
        <v>0.00687982</v>
      </c>
      <c r="D4455" s="221" t="n">
        <v>6.04</v>
      </c>
      <c r="E4455" s="221" t="n">
        <f aca="false">TRUNC((C4455*D4455),2)</f>
        <v>0.04</v>
      </c>
    </row>
    <row r="4456" customFormat="false" ht="28.8" hidden="false" customHeight="false" outlineLevel="0" collapsed="false">
      <c r="A4456" s="223" t="s">
        <v>1030</v>
      </c>
      <c r="B4456" s="0" t="s">
        <v>459</v>
      </c>
      <c r="C4456" s="0" t="n">
        <v>1.00295312</v>
      </c>
      <c r="D4456" s="221" t="n">
        <v>27.09</v>
      </c>
      <c r="E4456" s="221" t="n">
        <f aca="false">TRUNC((C4456*D4456),2)</f>
        <v>27.17</v>
      </c>
    </row>
    <row r="4457" customFormat="false" ht="14.4" hidden="false" customHeight="false" outlineLevel="0" collapsed="false">
      <c r="A4457" s="223" t="s">
        <v>457</v>
      </c>
      <c r="B4457" s="0" t="s">
        <v>456</v>
      </c>
      <c r="C4457" s="0" t="n">
        <v>0.01041907</v>
      </c>
      <c r="D4457" s="221" t="n">
        <v>8.95</v>
      </c>
      <c r="E4457" s="221" t="n">
        <f aca="false">TRUNC((C4457*D4457),2)</f>
        <v>0.09</v>
      </c>
    </row>
    <row r="4458" customFormat="false" ht="14.4" hidden="false" customHeight="false" outlineLevel="0" collapsed="false">
      <c r="A4458" s="223" t="s">
        <v>510</v>
      </c>
      <c r="B4458" s="0" t="s">
        <v>511</v>
      </c>
      <c r="C4458" s="0" t="n">
        <v>0.00114663</v>
      </c>
      <c r="D4458" s="221" t="n">
        <v>14.25</v>
      </c>
      <c r="E4458" s="221" t="n">
        <f aca="false">TRUNC((C4458*D4458),2)</f>
        <v>0.01</v>
      </c>
    </row>
    <row r="4459" customFormat="false" ht="14.4" hidden="false" customHeight="false" outlineLevel="0" collapsed="false">
      <c r="A4459" s="223" t="s">
        <v>512</v>
      </c>
      <c r="B4459" s="0" t="s">
        <v>493</v>
      </c>
      <c r="C4459" s="0" t="n">
        <v>0.7586</v>
      </c>
      <c r="D4459" s="221" t="n">
        <v>1.87</v>
      </c>
      <c r="E4459" s="221" t="n">
        <f aca="false">TRUNC((C4459*D4459),2)</f>
        <v>1.41</v>
      </c>
    </row>
    <row r="4460" customFormat="false" ht="14.4" hidden="false" customHeight="false" outlineLevel="0" collapsed="false">
      <c r="A4460" s="223" t="s">
        <v>513</v>
      </c>
      <c r="B4460" s="0" t="s">
        <v>493</v>
      </c>
      <c r="C4460" s="0" t="n">
        <v>0.7586</v>
      </c>
      <c r="D4460" s="221" t="n">
        <v>0.71</v>
      </c>
      <c r="E4460" s="221" t="n">
        <f aca="false">TRUNC((C4460*D4460),2)</f>
        <v>0.53</v>
      </c>
    </row>
    <row r="4461" customFormat="false" ht="14.4" hidden="false" customHeight="false" outlineLevel="0" collapsed="false">
      <c r="A4461" s="223" t="s">
        <v>514</v>
      </c>
      <c r="B4461" s="0" t="s">
        <v>493</v>
      </c>
      <c r="C4461" s="0" t="n">
        <v>0.7586</v>
      </c>
      <c r="D4461" s="221" t="n">
        <v>0.34</v>
      </c>
      <c r="E4461" s="221" t="n">
        <f aca="false">TRUNC((C4461*D4461),2)</f>
        <v>0.25</v>
      </c>
    </row>
    <row r="4462" customFormat="false" ht="14.4" hidden="false" customHeight="false" outlineLevel="0" collapsed="false">
      <c r="A4462" s="223" t="s">
        <v>515</v>
      </c>
      <c r="B4462" s="0" t="s">
        <v>493</v>
      </c>
      <c r="C4462" s="0" t="n">
        <v>0.7586</v>
      </c>
      <c r="D4462" s="221" t="n">
        <v>0.05</v>
      </c>
      <c r="E4462" s="221" t="n">
        <f aca="false">TRUNC((C4462*D4462),2)</f>
        <v>0.03</v>
      </c>
    </row>
    <row r="4463" customFormat="false" ht="14.4" hidden="false" customHeight="false" outlineLevel="0" collapsed="false">
      <c r="A4463" s="223" t="s">
        <v>458</v>
      </c>
      <c r="B4463" s="0" t="s">
        <v>459</v>
      </c>
      <c r="C4463" s="0" t="n">
        <v>0.00200748</v>
      </c>
      <c r="D4463" s="221" t="n">
        <v>29.55</v>
      </c>
      <c r="E4463" s="221" t="n">
        <f aca="false">TRUNC((C4463*D4463),2)</f>
        <v>0.05</v>
      </c>
    </row>
    <row r="4464" customFormat="false" ht="14.4" hidden="false" customHeight="false" outlineLevel="0" collapsed="false">
      <c r="A4464" s="223" t="s">
        <v>460</v>
      </c>
      <c r="B4464" s="0" t="s">
        <v>459</v>
      </c>
      <c r="C4464" s="0" t="n">
        <v>0.00094089</v>
      </c>
      <c r="D4464" s="221" t="n">
        <v>169.15</v>
      </c>
      <c r="E4464" s="221" t="n">
        <f aca="false">TRUNC((C4464*D4464),2)</f>
        <v>0.15</v>
      </c>
    </row>
    <row r="4465" customFormat="false" ht="14.4" hidden="false" customHeight="false" outlineLevel="0" collapsed="false">
      <c r="A4465" s="223" t="s">
        <v>461</v>
      </c>
      <c r="B4465" s="0" t="s">
        <v>459</v>
      </c>
      <c r="C4465" s="0" t="n">
        <v>0.08457419</v>
      </c>
      <c r="D4465" s="221" t="n">
        <v>1.11</v>
      </c>
      <c r="E4465" s="221" t="n">
        <f aca="false">TRUNC((C4465*D4465),2)</f>
        <v>0.09</v>
      </c>
    </row>
    <row r="4466" customFormat="false" ht="28.8" hidden="false" customHeight="false" outlineLevel="0" collapsed="false">
      <c r="A4466" s="223" t="s">
        <v>462</v>
      </c>
      <c r="B4466" s="0" t="s">
        <v>459</v>
      </c>
      <c r="C4466" s="0" t="n">
        <v>0.00081549</v>
      </c>
      <c r="D4466" s="221" t="n">
        <v>133.08</v>
      </c>
      <c r="E4466" s="221" t="n">
        <f aca="false">TRUNC((C4466*D4466),2)</f>
        <v>0.1</v>
      </c>
    </row>
    <row r="4467" customFormat="false" ht="28.8" hidden="false" customHeight="false" outlineLevel="0" collapsed="false">
      <c r="A4467" s="223" t="s">
        <v>463</v>
      </c>
      <c r="B4467" s="0" t="s">
        <v>459</v>
      </c>
      <c r="C4467" s="0" t="n">
        <v>0.00054619</v>
      </c>
      <c r="D4467" s="221" t="n">
        <v>116.91</v>
      </c>
      <c r="E4467" s="221" t="n">
        <f aca="false">TRUNC((C4467*D4467),2)</f>
        <v>0.06</v>
      </c>
    </row>
    <row r="4468" customFormat="false" ht="28.8" hidden="false" customHeight="false" outlineLevel="0" collapsed="false">
      <c r="A4468" s="223" t="s">
        <v>516</v>
      </c>
      <c r="B4468" s="0" t="s">
        <v>459</v>
      </c>
      <c r="C4468" s="0" t="n">
        <v>3.346E-005</v>
      </c>
      <c r="D4468" s="221" t="n">
        <v>597.97</v>
      </c>
      <c r="E4468" s="221" t="n">
        <f aca="false">TRUNC((C4468*D4468),2)</f>
        <v>0.02</v>
      </c>
    </row>
    <row r="4469" customFormat="false" ht="14.4" hidden="false" customHeight="false" outlineLevel="0" collapsed="false">
      <c r="A4469" s="223" t="s">
        <v>517</v>
      </c>
      <c r="B4469" s="0" t="s">
        <v>459</v>
      </c>
      <c r="C4469" s="0" t="n">
        <v>0.00020543</v>
      </c>
      <c r="D4469" s="221" t="n">
        <v>135.18</v>
      </c>
      <c r="E4469" s="221" t="n">
        <f aca="false">TRUNC((C4469*D4469),2)</f>
        <v>0.02</v>
      </c>
    </row>
    <row r="4470" customFormat="false" ht="14.4" hidden="false" customHeight="false" outlineLevel="0" collapsed="false">
      <c r="A4470" s="223" t="s">
        <v>518</v>
      </c>
      <c r="B4470" s="0" t="s">
        <v>459</v>
      </c>
      <c r="C4470" s="0" t="n">
        <v>0.00015604</v>
      </c>
      <c r="D4470" s="221" t="n">
        <v>203.68</v>
      </c>
      <c r="E4470" s="221" t="n">
        <f aca="false">TRUNC((C4470*D4470),2)</f>
        <v>0.03</v>
      </c>
    </row>
    <row r="4471" customFormat="false" ht="14.4" hidden="false" customHeight="false" outlineLevel="0" collapsed="false">
      <c r="A4471" s="223" t="s">
        <v>519</v>
      </c>
      <c r="B4471" s="0" t="s">
        <v>459</v>
      </c>
      <c r="C4471" s="0" t="n">
        <v>3.346E-005</v>
      </c>
      <c r="D4471" s="221" t="n">
        <v>576.84</v>
      </c>
      <c r="E4471" s="221" t="n">
        <f aca="false">TRUNC((C4471*D4471),2)</f>
        <v>0.01</v>
      </c>
    </row>
    <row r="4472" customFormat="false" ht="14.4" hidden="false" customHeight="false" outlineLevel="0" collapsed="false">
      <c r="A4472" s="223" t="s">
        <v>520</v>
      </c>
      <c r="B4472" s="0" t="s">
        <v>459</v>
      </c>
      <c r="C4472" s="0" t="n">
        <v>4.111E-005</v>
      </c>
      <c r="D4472" s="221" t="n">
        <v>281.79</v>
      </c>
      <c r="E4472" s="221" t="n">
        <f aca="false">TRUNC((C4472*D4472),2)</f>
        <v>0.01</v>
      </c>
    </row>
    <row r="4473" customFormat="false" ht="14.4" hidden="false" customHeight="false" outlineLevel="0" collapsed="false">
      <c r="A4473" s="223" t="s">
        <v>521</v>
      </c>
      <c r="B4473" s="0" t="s">
        <v>459</v>
      </c>
      <c r="C4473" s="0" t="n">
        <v>0.00207098</v>
      </c>
      <c r="D4473" s="221" t="n">
        <v>7.88</v>
      </c>
      <c r="E4473" s="221" t="n">
        <f aca="false">TRUNC((C4473*D4473),2)</f>
        <v>0.01</v>
      </c>
    </row>
    <row r="4474" customFormat="false" ht="14.4" hidden="false" customHeight="false" outlineLevel="0" collapsed="false">
      <c r="A4474" s="223" t="s">
        <v>522</v>
      </c>
      <c r="B4474" s="0" t="s">
        <v>459</v>
      </c>
      <c r="C4474" s="0" t="n">
        <v>0.00114663</v>
      </c>
      <c r="D4474" s="221" t="n">
        <v>10.71</v>
      </c>
      <c r="E4474" s="221" t="n">
        <f aca="false">TRUNC((C4474*D4474),2)</f>
        <v>0.01</v>
      </c>
    </row>
    <row r="4475" customFormat="false" ht="14.4" hidden="false" customHeight="false" outlineLevel="0" collapsed="false">
      <c r="A4475" s="223" t="s">
        <v>523</v>
      </c>
      <c r="B4475" s="0" t="s">
        <v>459</v>
      </c>
      <c r="C4475" s="0" t="n">
        <v>0.00114663</v>
      </c>
      <c r="D4475" s="221" t="n">
        <v>23.75</v>
      </c>
      <c r="E4475" s="221" t="n">
        <f aca="false">TRUNC((C4475*D4475),2)</f>
        <v>0.02</v>
      </c>
    </row>
    <row r="4476" customFormat="false" ht="14.4" hidden="false" customHeight="false" outlineLevel="0" collapsed="false">
      <c r="A4476" s="223" t="s">
        <v>1031</v>
      </c>
      <c r="B4476" s="0" t="s">
        <v>459</v>
      </c>
      <c r="C4476" s="0" t="n">
        <v>1</v>
      </c>
      <c r="D4476" s="221" t="n">
        <v>51.21</v>
      </c>
      <c r="E4476" s="221" t="n">
        <f aca="false">TRUNC((C4476*D4476),2)</f>
        <v>51.21</v>
      </c>
    </row>
    <row r="4477" customFormat="false" ht="14.4" hidden="false" customHeight="false" outlineLevel="0" collapsed="false">
      <c r="A4477" s="223" t="s">
        <v>453</v>
      </c>
      <c r="B4477" s="0" t="s">
        <v>398</v>
      </c>
      <c r="C4477" s="0" t="s">
        <v>398</v>
      </c>
      <c r="D4477" s="221" t="s">
        <v>398</v>
      </c>
      <c r="E4477" s="221" t="n">
        <f aca="false">SUM(E4452:E4476)</f>
        <v>81.47</v>
      </c>
    </row>
    <row r="4478" customFormat="false" ht="14.4" hidden="false" customHeight="false" outlineLevel="0" collapsed="false">
      <c r="A4478" s="0"/>
      <c r="C4478" s="0"/>
      <c r="D4478" s="0"/>
      <c r="E4478" s="0"/>
    </row>
    <row r="4479" customFormat="false" ht="14.4" hidden="false" customHeight="false" outlineLevel="0" collapsed="false">
      <c r="A4479" s="223" t="s">
        <v>466</v>
      </c>
      <c r="B4479" s="0" t="s">
        <v>398</v>
      </c>
      <c r="C4479" s="0" t="s">
        <v>398</v>
      </c>
      <c r="D4479" s="221" t="s">
        <v>398</v>
      </c>
      <c r="E4479" s="221" t="n">
        <f aca="false">E4444+E4449+E4477</f>
        <v>90.96</v>
      </c>
    </row>
    <row r="4480" customFormat="false" ht="14.4" hidden="false" customHeight="false" outlineLevel="0" collapsed="false">
      <c r="A4480" s="0"/>
      <c r="C4480" s="0"/>
      <c r="D4480" s="0"/>
      <c r="E4480" s="0"/>
    </row>
    <row r="4481" customFormat="false" ht="14.4" hidden="false" customHeight="false" outlineLevel="0" collapsed="false">
      <c r="A4481" s="0"/>
      <c r="C4481" s="0"/>
      <c r="D4481" s="0"/>
      <c r="E4481" s="0"/>
    </row>
    <row r="4482" customFormat="false" ht="14.4" hidden="false" customHeight="false" outlineLevel="0" collapsed="false">
      <c r="A4482" s="0"/>
      <c r="C4482" s="0"/>
      <c r="D4482" s="0"/>
      <c r="E4482" s="0"/>
    </row>
    <row r="4483" customFormat="false" ht="14.4" hidden="false" customHeight="false" outlineLevel="0" collapsed="false">
      <c r="A4483" s="223" t="s">
        <v>1032</v>
      </c>
      <c r="B4483" s="224" t="s">
        <v>1033</v>
      </c>
      <c r="C4483" s="0" t="s">
        <v>1034</v>
      </c>
      <c r="D4483" s="0"/>
      <c r="E4483" s="0"/>
    </row>
    <row r="4484" customFormat="false" ht="14.4" hidden="false" customHeight="false" outlineLevel="0" collapsed="false">
      <c r="A4484" s="223" t="s">
        <v>1035</v>
      </c>
      <c r="C4484" s="0"/>
      <c r="D4484" s="0"/>
      <c r="E4484" s="0"/>
    </row>
    <row r="4485" customFormat="false" ht="14.4" hidden="false" customHeight="false" outlineLevel="0" collapsed="false">
      <c r="A4485" s="223" t="s">
        <v>569</v>
      </c>
      <c r="C4485" s="0"/>
      <c r="D4485" s="0"/>
      <c r="E4485" s="0"/>
    </row>
    <row r="4486" customFormat="false" ht="14.4" hidden="false" customHeight="false" outlineLevel="0" collapsed="false">
      <c r="A4486" s="0"/>
      <c r="C4486" s="0"/>
      <c r="D4486" s="0"/>
      <c r="E4486" s="0"/>
    </row>
    <row r="4487" customFormat="false" ht="14.4" hidden="false" customHeight="false" outlineLevel="0" collapsed="false">
      <c r="A4487" s="223" t="s">
        <v>489</v>
      </c>
      <c r="B4487" s="0" t="s">
        <v>447</v>
      </c>
      <c r="C4487" s="0" t="s">
        <v>448</v>
      </c>
      <c r="D4487" s="221" t="s">
        <v>449</v>
      </c>
      <c r="E4487" s="221" t="s">
        <v>450</v>
      </c>
    </row>
    <row r="4488" customFormat="false" ht="28.8" hidden="false" customHeight="false" outlineLevel="0" collapsed="false">
      <c r="A4488" s="223" t="s">
        <v>491</v>
      </c>
      <c r="B4488" s="0" t="s">
        <v>459</v>
      </c>
      <c r="C4488" s="0" t="n">
        <v>1.692E-005</v>
      </c>
      <c r="D4488" s="221" t="n">
        <v>580</v>
      </c>
      <c r="E4488" s="221" t="n">
        <f aca="false">TRUNC((C4488*D4488),2)</f>
        <v>0</v>
      </c>
    </row>
    <row r="4489" customFormat="false" ht="14.4" hidden="false" customHeight="false" outlineLevel="0" collapsed="false">
      <c r="A4489" s="223" t="s">
        <v>453</v>
      </c>
      <c r="B4489" s="0" t="s">
        <v>398</v>
      </c>
      <c r="C4489" s="0" t="s">
        <v>398</v>
      </c>
      <c r="D4489" s="221" t="s">
        <v>398</v>
      </c>
      <c r="E4489" s="221" t="n">
        <f aca="false">SUM(E4488:E4488)</f>
        <v>0</v>
      </c>
    </row>
    <row r="4490" customFormat="false" ht="14.4" hidden="false" customHeight="false" outlineLevel="0" collapsed="false">
      <c r="A4490" s="0"/>
      <c r="C4490" s="0"/>
      <c r="D4490" s="0"/>
      <c r="E4490" s="0"/>
    </row>
    <row r="4491" customFormat="false" ht="14.4" hidden="false" customHeight="false" outlineLevel="0" collapsed="false">
      <c r="A4491" s="223" t="s">
        <v>446</v>
      </c>
      <c r="B4491" s="0" t="s">
        <v>447</v>
      </c>
      <c r="C4491" s="0" t="s">
        <v>448</v>
      </c>
      <c r="D4491" s="221" t="s">
        <v>449</v>
      </c>
      <c r="E4491" s="221" t="s">
        <v>450</v>
      </c>
    </row>
    <row r="4492" customFormat="false" ht="14.4" hidden="false" customHeight="false" outlineLevel="0" collapsed="false">
      <c r="A4492" s="223" t="s">
        <v>1015</v>
      </c>
      <c r="B4492" s="0" t="s">
        <v>493</v>
      </c>
      <c r="C4492" s="0" t="n">
        <v>0.0350234</v>
      </c>
      <c r="D4492" s="221" t="n">
        <v>9.34</v>
      </c>
      <c r="E4492" s="221" t="n">
        <f aca="false">TRUNC((C4492*D4492),2)</f>
        <v>0.32</v>
      </c>
    </row>
    <row r="4493" customFormat="false" ht="14.4" hidden="false" customHeight="false" outlineLevel="0" collapsed="false">
      <c r="A4493" s="223" t="s">
        <v>1016</v>
      </c>
      <c r="B4493" s="0" t="s">
        <v>493</v>
      </c>
      <c r="C4493" s="0" t="n">
        <v>0.2225016</v>
      </c>
      <c r="D4493" s="221" t="n">
        <v>13.3</v>
      </c>
      <c r="E4493" s="221" t="n">
        <f aca="false">TRUNC((C4493*D4493),2)</f>
        <v>2.95</v>
      </c>
    </row>
    <row r="4494" customFormat="false" ht="14.4" hidden="false" customHeight="false" outlineLevel="0" collapsed="false">
      <c r="A4494" s="223" t="s">
        <v>453</v>
      </c>
      <c r="B4494" s="0" t="s">
        <v>398</v>
      </c>
      <c r="C4494" s="0" t="s">
        <v>398</v>
      </c>
      <c r="D4494" s="221" t="s">
        <v>398</v>
      </c>
      <c r="E4494" s="221" t="n">
        <f aca="false">SUM(E4492:E4493)</f>
        <v>3.27</v>
      </c>
    </row>
    <row r="4495" customFormat="false" ht="14.4" hidden="false" customHeight="false" outlineLevel="0" collapsed="false">
      <c r="A4495" s="0"/>
      <c r="C4495" s="0"/>
      <c r="D4495" s="0"/>
      <c r="E4495" s="0"/>
    </row>
    <row r="4496" customFormat="false" ht="14.4" hidden="false" customHeight="false" outlineLevel="0" collapsed="false">
      <c r="A4496" s="223" t="s">
        <v>454</v>
      </c>
      <c r="B4496" s="0" t="s">
        <v>447</v>
      </c>
      <c r="C4496" s="0" t="s">
        <v>448</v>
      </c>
      <c r="D4496" s="221" t="s">
        <v>449</v>
      </c>
      <c r="E4496" s="221" t="s">
        <v>450</v>
      </c>
    </row>
    <row r="4497" customFormat="false" ht="14.4" hidden="false" customHeight="false" outlineLevel="0" collapsed="false">
      <c r="A4497" s="223" t="s">
        <v>498</v>
      </c>
      <c r="B4497" s="0" t="s">
        <v>459</v>
      </c>
      <c r="C4497" s="0" t="n">
        <v>0.0020043</v>
      </c>
      <c r="D4497" s="221" t="n">
        <v>9.79</v>
      </c>
      <c r="E4497" s="221" t="n">
        <f aca="false">TRUNC((C4497*D4497),2)</f>
        <v>0.01</v>
      </c>
    </row>
    <row r="4498" customFormat="false" ht="14.4" hidden="false" customHeight="false" outlineLevel="0" collapsed="false">
      <c r="A4498" s="223" t="s">
        <v>455</v>
      </c>
      <c r="B4498" s="0" t="s">
        <v>456</v>
      </c>
      <c r="C4498" s="0" t="n">
        <v>0.00040025</v>
      </c>
      <c r="D4498" s="221" t="n">
        <v>47.76</v>
      </c>
      <c r="E4498" s="221" t="n">
        <f aca="false">TRUNC((C4498*D4498),2)</f>
        <v>0.01</v>
      </c>
    </row>
    <row r="4499" customFormat="false" ht="14.4" hidden="false" customHeight="false" outlineLevel="0" collapsed="false">
      <c r="A4499" s="223" t="s">
        <v>499</v>
      </c>
      <c r="B4499" s="0" t="s">
        <v>459</v>
      </c>
      <c r="C4499" s="0" t="n">
        <v>0.00016615</v>
      </c>
      <c r="D4499" s="221" t="n">
        <v>109.4</v>
      </c>
      <c r="E4499" s="221" t="n">
        <f aca="false">TRUNC((C4499*D4499),2)</f>
        <v>0.01</v>
      </c>
    </row>
    <row r="4500" customFormat="false" ht="14.4" hidden="false" customHeight="false" outlineLevel="0" collapsed="false">
      <c r="A4500" s="223" t="s">
        <v>502</v>
      </c>
      <c r="B4500" s="0" t="s">
        <v>459</v>
      </c>
      <c r="C4500" s="0" t="n">
        <v>0.00226728</v>
      </c>
      <c r="D4500" s="221" t="n">
        <v>6.04</v>
      </c>
      <c r="E4500" s="221" t="n">
        <f aca="false">TRUNC((C4500*D4500),2)</f>
        <v>0.01</v>
      </c>
    </row>
    <row r="4501" customFormat="false" ht="14.4" hidden="false" customHeight="false" outlineLevel="0" collapsed="false">
      <c r="A4501" s="223" t="s">
        <v>457</v>
      </c>
      <c r="B4501" s="0" t="s">
        <v>456</v>
      </c>
      <c r="C4501" s="0" t="n">
        <v>0.00343365</v>
      </c>
      <c r="D4501" s="221" t="n">
        <v>8.95</v>
      </c>
      <c r="E4501" s="221" t="n">
        <f aca="false">TRUNC((C4501*D4501),2)</f>
        <v>0.03</v>
      </c>
    </row>
    <row r="4502" customFormat="false" ht="14.4" hidden="false" customHeight="false" outlineLevel="0" collapsed="false">
      <c r="A4502" s="223" t="s">
        <v>510</v>
      </c>
      <c r="B4502" s="0" t="s">
        <v>511</v>
      </c>
      <c r="C4502" s="0" t="n">
        <v>0.00037787</v>
      </c>
      <c r="D4502" s="221" t="n">
        <v>14.25</v>
      </c>
      <c r="E4502" s="221" t="n">
        <f aca="false">TRUNC((C4502*D4502),2)</f>
        <v>0</v>
      </c>
    </row>
    <row r="4503" customFormat="false" ht="14.4" hidden="false" customHeight="false" outlineLevel="0" collapsed="false">
      <c r="A4503" s="223" t="s">
        <v>512</v>
      </c>
      <c r="B4503" s="0" t="s">
        <v>493</v>
      </c>
      <c r="C4503" s="0" t="n">
        <v>0.30882353</v>
      </c>
      <c r="D4503" s="221" t="n">
        <v>1.87</v>
      </c>
      <c r="E4503" s="221" t="n">
        <f aca="false">TRUNC((C4503*D4503),2)</f>
        <v>0.57</v>
      </c>
    </row>
    <row r="4504" customFormat="false" ht="14.4" hidden="false" customHeight="false" outlineLevel="0" collapsed="false">
      <c r="A4504" s="223" t="s">
        <v>513</v>
      </c>
      <c r="B4504" s="0" t="s">
        <v>493</v>
      </c>
      <c r="C4504" s="0" t="n">
        <v>0.25</v>
      </c>
      <c r="D4504" s="221" t="n">
        <v>0.71</v>
      </c>
      <c r="E4504" s="221" t="n">
        <f aca="false">TRUNC((C4504*D4504),2)</f>
        <v>0.17</v>
      </c>
    </row>
    <row r="4505" customFormat="false" ht="14.4" hidden="false" customHeight="false" outlineLevel="0" collapsed="false">
      <c r="A4505" s="223" t="s">
        <v>514</v>
      </c>
      <c r="B4505" s="0" t="s">
        <v>493</v>
      </c>
      <c r="C4505" s="0" t="n">
        <v>0.25</v>
      </c>
      <c r="D4505" s="221" t="n">
        <v>0.34</v>
      </c>
      <c r="E4505" s="221" t="n">
        <f aca="false">TRUNC((C4505*D4505),2)</f>
        <v>0.08</v>
      </c>
    </row>
    <row r="4506" customFormat="false" ht="14.4" hidden="false" customHeight="false" outlineLevel="0" collapsed="false">
      <c r="A4506" s="223" t="s">
        <v>515</v>
      </c>
      <c r="B4506" s="0" t="s">
        <v>493</v>
      </c>
      <c r="C4506" s="0" t="n">
        <v>0.25</v>
      </c>
      <c r="D4506" s="221" t="n">
        <v>0.05</v>
      </c>
      <c r="E4506" s="221" t="n">
        <f aca="false">TRUNC((C4506*D4506),2)</f>
        <v>0.01</v>
      </c>
    </row>
    <row r="4507" customFormat="false" ht="14.4" hidden="false" customHeight="false" outlineLevel="0" collapsed="false">
      <c r="A4507" s="223" t="s">
        <v>458</v>
      </c>
      <c r="B4507" s="0" t="s">
        <v>459</v>
      </c>
      <c r="C4507" s="0" t="n">
        <v>0.00066157</v>
      </c>
      <c r="D4507" s="221" t="n">
        <v>29.55</v>
      </c>
      <c r="E4507" s="221" t="n">
        <f aca="false">TRUNC((C4507*D4507),2)</f>
        <v>0.01</v>
      </c>
    </row>
    <row r="4508" customFormat="false" ht="14.4" hidden="false" customHeight="false" outlineLevel="0" collapsed="false">
      <c r="A4508" s="223" t="s">
        <v>460</v>
      </c>
      <c r="B4508" s="0" t="s">
        <v>459</v>
      </c>
      <c r="C4508" s="0" t="n">
        <v>0.00031007</v>
      </c>
      <c r="D4508" s="221" t="n">
        <v>169.15</v>
      </c>
      <c r="E4508" s="221" t="n">
        <f aca="false">TRUNC((C4508*D4508),2)</f>
        <v>0.05</v>
      </c>
    </row>
    <row r="4509" customFormat="false" ht="14.4" hidden="false" customHeight="false" outlineLevel="0" collapsed="false">
      <c r="A4509" s="223" t="s">
        <v>461</v>
      </c>
      <c r="B4509" s="0" t="s">
        <v>459</v>
      </c>
      <c r="C4509" s="0" t="n">
        <v>0.0278718</v>
      </c>
      <c r="D4509" s="221" t="n">
        <v>1.11</v>
      </c>
      <c r="E4509" s="221" t="n">
        <f aca="false">TRUNC((C4509*D4509),2)</f>
        <v>0.03</v>
      </c>
    </row>
    <row r="4510" customFormat="false" ht="28.8" hidden="false" customHeight="false" outlineLevel="0" collapsed="false">
      <c r="A4510" s="223" t="s">
        <v>462</v>
      </c>
      <c r="B4510" s="0" t="s">
        <v>459</v>
      </c>
      <c r="C4510" s="0" t="n">
        <v>0.00026875</v>
      </c>
      <c r="D4510" s="221" t="n">
        <v>133.08</v>
      </c>
      <c r="E4510" s="221" t="n">
        <f aca="false">TRUNC((C4510*D4510),2)</f>
        <v>0.03</v>
      </c>
    </row>
    <row r="4511" customFormat="false" ht="28.8" hidden="false" customHeight="false" outlineLevel="0" collapsed="false">
      <c r="A4511" s="223" t="s">
        <v>463</v>
      </c>
      <c r="B4511" s="0" t="s">
        <v>459</v>
      </c>
      <c r="C4511" s="0" t="n">
        <v>0.00018</v>
      </c>
      <c r="D4511" s="221" t="n">
        <v>116.91</v>
      </c>
      <c r="E4511" s="221" t="n">
        <f aca="false">TRUNC((C4511*D4511),2)</f>
        <v>0.02</v>
      </c>
    </row>
    <row r="4512" customFormat="false" ht="28.8" hidden="false" customHeight="false" outlineLevel="0" collapsed="false">
      <c r="A4512" s="223" t="s">
        <v>516</v>
      </c>
      <c r="B4512" s="0" t="s">
        <v>459</v>
      </c>
      <c r="C4512" s="0" t="n">
        <v>1.103E-005</v>
      </c>
      <c r="D4512" s="221" t="n">
        <v>597.97</v>
      </c>
      <c r="E4512" s="221" t="n">
        <f aca="false">TRUNC((C4512*D4512),2)</f>
        <v>0</v>
      </c>
    </row>
    <row r="4513" customFormat="false" ht="14.4" hidden="false" customHeight="false" outlineLevel="0" collapsed="false">
      <c r="A4513" s="223" t="s">
        <v>517</v>
      </c>
      <c r="B4513" s="0" t="s">
        <v>459</v>
      </c>
      <c r="C4513" s="0" t="n">
        <v>6.77E-005</v>
      </c>
      <c r="D4513" s="221" t="n">
        <v>135.18</v>
      </c>
      <c r="E4513" s="221" t="n">
        <f aca="false">TRUNC((C4513*D4513),2)</f>
        <v>0</v>
      </c>
    </row>
    <row r="4514" customFormat="false" ht="14.4" hidden="false" customHeight="false" outlineLevel="0" collapsed="false">
      <c r="A4514" s="223" t="s">
        <v>518</v>
      </c>
      <c r="B4514" s="0" t="s">
        <v>459</v>
      </c>
      <c r="C4514" s="0" t="n">
        <v>5.142E-005</v>
      </c>
      <c r="D4514" s="221" t="n">
        <v>203.68</v>
      </c>
      <c r="E4514" s="221" t="n">
        <f aca="false">TRUNC((C4514*D4514),2)</f>
        <v>0.01</v>
      </c>
    </row>
    <row r="4515" customFormat="false" ht="14.4" hidden="false" customHeight="false" outlineLevel="0" collapsed="false">
      <c r="A4515" s="223" t="s">
        <v>519</v>
      </c>
      <c r="B4515" s="0" t="s">
        <v>459</v>
      </c>
      <c r="C4515" s="0" t="n">
        <v>1.103E-005</v>
      </c>
      <c r="D4515" s="221" t="n">
        <v>576.84</v>
      </c>
      <c r="E4515" s="221" t="n">
        <f aca="false">TRUNC((C4515*D4515),2)</f>
        <v>0</v>
      </c>
    </row>
    <row r="4516" customFormat="false" ht="14.4" hidden="false" customHeight="false" outlineLevel="0" collapsed="false">
      <c r="A4516" s="223" t="s">
        <v>520</v>
      </c>
      <c r="B4516" s="0" t="s">
        <v>459</v>
      </c>
      <c r="C4516" s="0" t="n">
        <v>1.355E-005</v>
      </c>
      <c r="D4516" s="221" t="n">
        <v>281.79</v>
      </c>
      <c r="E4516" s="221" t="n">
        <f aca="false">TRUNC((C4516*D4516),2)</f>
        <v>0</v>
      </c>
    </row>
    <row r="4517" customFormat="false" ht="14.4" hidden="false" customHeight="false" outlineLevel="0" collapsed="false">
      <c r="A4517" s="223" t="s">
        <v>521</v>
      </c>
      <c r="B4517" s="0" t="s">
        <v>459</v>
      </c>
      <c r="C4517" s="0" t="n">
        <v>0.0006825</v>
      </c>
      <c r="D4517" s="221" t="n">
        <v>7.88</v>
      </c>
      <c r="E4517" s="221" t="n">
        <f aca="false">TRUNC((C4517*D4517),2)</f>
        <v>0</v>
      </c>
    </row>
    <row r="4518" customFormat="false" ht="14.4" hidden="false" customHeight="false" outlineLevel="0" collapsed="false">
      <c r="A4518" s="223" t="s">
        <v>522</v>
      </c>
      <c r="B4518" s="0" t="s">
        <v>459</v>
      </c>
      <c r="C4518" s="0" t="n">
        <v>0.00037787</v>
      </c>
      <c r="D4518" s="221" t="n">
        <v>10.71</v>
      </c>
      <c r="E4518" s="221" t="n">
        <f aca="false">TRUNC((C4518*D4518),2)</f>
        <v>0</v>
      </c>
    </row>
    <row r="4519" customFormat="false" ht="14.4" hidden="false" customHeight="false" outlineLevel="0" collapsed="false">
      <c r="A4519" s="223" t="s">
        <v>523</v>
      </c>
      <c r="B4519" s="0" t="s">
        <v>459</v>
      </c>
      <c r="C4519" s="0" t="n">
        <v>0.00037787</v>
      </c>
      <c r="D4519" s="221" t="n">
        <v>23.75</v>
      </c>
      <c r="E4519" s="221" t="n">
        <f aca="false">TRUNC((C4519*D4519),2)</f>
        <v>0</v>
      </c>
    </row>
    <row r="4520" customFormat="false" ht="14.4" hidden="false" customHeight="false" outlineLevel="0" collapsed="false">
      <c r="A4520" s="223" t="s">
        <v>453</v>
      </c>
      <c r="B4520" s="0" t="s">
        <v>398</v>
      </c>
      <c r="C4520" s="0" t="s">
        <v>398</v>
      </c>
      <c r="D4520" s="221" t="s">
        <v>398</v>
      </c>
      <c r="E4520" s="221" t="n">
        <f aca="false">SUM(E4497:E4519)</f>
        <v>1.05</v>
      </c>
    </row>
    <row r="4521" customFormat="false" ht="14.4" hidden="false" customHeight="false" outlineLevel="0" collapsed="false">
      <c r="A4521" s="0"/>
      <c r="C4521" s="0"/>
      <c r="D4521" s="0"/>
      <c r="E4521" s="0"/>
    </row>
    <row r="4522" customFormat="false" ht="14.4" hidden="false" customHeight="false" outlineLevel="0" collapsed="false">
      <c r="A4522" s="223" t="s">
        <v>466</v>
      </c>
      <c r="B4522" s="0" t="s">
        <v>398</v>
      </c>
      <c r="C4522" s="0" t="s">
        <v>398</v>
      </c>
      <c r="D4522" s="221" t="s">
        <v>398</v>
      </c>
      <c r="E4522" s="221" t="n">
        <f aca="false">E4489+E4494+E4520</f>
        <v>4.32</v>
      </c>
    </row>
    <row r="4523" customFormat="false" ht="14.4" hidden="false" customHeight="false" outlineLevel="0" collapsed="false">
      <c r="A4523" s="0"/>
      <c r="C4523" s="0"/>
      <c r="D4523" s="0"/>
      <c r="E4523" s="0"/>
    </row>
    <row r="4524" customFormat="false" ht="14.4" hidden="false" customHeight="false" outlineLevel="0" collapsed="false">
      <c r="A4524" s="0"/>
      <c r="C4524" s="0"/>
      <c r="D4524" s="0"/>
      <c r="E4524" s="0"/>
    </row>
    <row r="4525" customFormat="false" ht="14.4" hidden="false" customHeight="false" outlineLevel="0" collapsed="false">
      <c r="A4525" s="0"/>
      <c r="C4525" s="0"/>
      <c r="D4525" s="0"/>
      <c r="E4525" s="0"/>
    </row>
    <row r="4526" customFormat="false" ht="14.4" hidden="false" customHeight="false" outlineLevel="0" collapsed="false">
      <c r="A4526" s="223" t="s">
        <v>1036</v>
      </c>
      <c r="B4526" s="224" t="s">
        <v>1037</v>
      </c>
      <c r="C4526" s="0" t="s">
        <v>1038</v>
      </c>
      <c r="D4526" s="0"/>
      <c r="E4526" s="0"/>
    </row>
    <row r="4527" customFormat="false" ht="28.8" hidden="false" customHeight="false" outlineLevel="0" collapsed="false">
      <c r="A4527" s="223" t="s">
        <v>1039</v>
      </c>
      <c r="C4527" s="0"/>
      <c r="D4527" s="0"/>
      <c r="E4527" s="0"/>
    </row>
    <row r="4528" customFormat="false" ht="14.4" hidden="false" customHeight="false" outlineLevel="0" collapsed="false">
      <c r="A4528" s="223" t="s">
        <v>569</v>
      </c>
      <c r="C4528" s="0"/>
      <c r="D4528" s="0"/>
      <c r="E4528" s="0"/>
    </row>
    <row r="4529" customFormat="false" ht="14.4" hidden="false" customHeight="false" outlineLevel="0" collapsed="false">
      <c r="A4529" s="0"/>
      <c r="C4529" s="0"/>
      <c r="D4529" s="0"/>
      <c r="E4529" s="0"/>
    </row>
    <row r="4530" customFormat="false" ht="14.4" hidden="false" customHeight="false" outlineLevel="0" collapsed="false">
      <c r="A4530" s="223" t="s">
        <v>489</v>
      </c>
      <c r="B4530" s="0" t="s">
        <v>447</v>
      </c>
      <c r="C4530" s="0" t="s">
        <v>448</v>
      </c>
      <c r="D4530" s="221" t="s">
        <v>449</v>
      </c>
      <c r="E4530" s="221" t="s">
        <v>450</v>
      </c>
    </row>
    <row r="4531" customFormat="false" ht="28.8" hidden="false" customHeight="false" outlineLevel="0" collapsed="false">
      <c r="A4531" s="223" t="s">
        <v>491</v>
      </c>
      <c r="B4531" s="0" t="s">
        <v>459</v>
      </c>
      <c r="C4531" s="0" t="n">
        <v>1.178E-005</v>
      </c>
      <c r="D4531" s="221" t="n">
        <v>580</v>
      </c>
      <c r="E4531" s="221" t="n">
        <f aca="false">TRUNC((C4531*D4531),2)</f>
        <v>0</v>
      </c>
    </row>
    <row r="4532" customFormat="false" ht="14.4" hidden="false" customHeight="false" outlineLevel="0" collapsed="false">
      <c r="A4532" s="223" t="s">
        <v>453</v>
      </c>
      <c r="B4532" s="0" t="s">
        <v>398</v>
      </c>
      <c r="C4532" s="0" t="s">
        <v>398</v>
      </c>
      <c r="D4532" s="221" t="s">
        <v>398</v>
      </c>
      <c r="E4532" s="221" t="n">
        <f aca="false">SUM(E4531:E4531)</f>
        <v>0</v>
      </c>
    </row>
    <row r="4533" customFormat="false" ht="14.4" hidden="false" customHeight="false" outlineLevel="0" collapsed="false">
      <c r="A4533" s="0"/>
      <c r="C4533" s="0"/>
      <c r="D4533" s="0"/>
      <c r="E4533" s="0"/>
    </row>
    <row r="4534" customFormat="false" ht="14.4" hidden="false" customHeight="false" outlineLevel="0" collapsed="false">
      <c r="A4534" s="223" t="s">
        <v>446</v>
      </c>
      <c r="B4534" s="0" t="s">
        <v>447</v>
      </c>
      <c r="C4534" s="0" t="s">
        <v>448</v>
      </c>
      <c r="D4534" s="221" t="s">
        <v>449</v>
      </c>
      <c r="E4534" s="221" t="s">
        <v>450</v>
      </c>
    </row>
    <row r="4535" customFormat="false" ht="14.4" hidden="false" customHeight="false" outlineLevel="0" collapsed="false">
      <c r="A4535" s="223" t="s">
        <v>1015</v>
      </c>
      <c r="B4535" s="0" t="s">
        <v>493</v>
      </c>
      <c r="C4535" s="0" t="n">
        <v>0.0896187</v>
      </c>
      <c r="D4535" s="221" t="n">
        <v>9.34</v>
      </c>
      <c r="E4535" s="221" t="n">
        <f aca="false">TRUNC((C4535*D4535),2)</f>
        <v>0.83</v>
      </c>
    </row>
    <row r="4536" customFormat="false" ht="14.4" hidden="false" customHeight="false" outlineLevel="0" collapsed="false">
      <c r="A4536" s="223" t="s">
        <v>1016</v>
      </c>
      <c r="B4536" s="0" t="s">
        <v>493</v>
      </c>
      <c r="C4536" s="0" t="n">
        <v>0.0896187</v>
      </c>
      <c r="D4536" s="221" t="n">
        <v>13.3</v>
      </c>
      <c r="E4536" s="221" t="n">
        <f aca="false">TRUNC((C4536*D4536),2)</f>
        <v>1.19</v>
      </c>
    </row>
    <row r="4537" customFormat="false" ht="14.4" hidden="false" customHeight="false" outlineLevel="0" collapsed="false">
      <c r="A4537" s="223" t="s">
        <v>453</v>
      </c>
      <c r="B4537" s="0" t="s">
        <v>398</v>
      </c>
      <c r="C4537" s="0" t="s">
        <v>398</v>
      </c>
      <c r="D4537" s="221" t="s">
        <v>398</v>
      </c>
      <c r="E4537" s="221" t="n">
        <f aca="false">SUM(E4535:E4536)</f>
        <v>2.02</v>
      </c>
    </row>
    <row r="4538" customFormat="false" ht="14.4" hidden="false" customHeight="false" outlineLevel="0" collapsed="false">
      <c r="A4538" s="0"/>
      <c r="C4538" s="0"/>
      <c r="D4538" s="0"/>
      <c r="E4538" s="0"/>
    </row>
    <row r="4539" customFormat="false" ht="14.4" hidden="false" customHeight="false" outlineLevel="0" collapsed="false">
      <c r="A4539" s="223" t="s">
        <v>454</v>
      </c>
      <c r="B4539" s="0" t="s">
        <v>447</v>
      </c>
      <c r="C4539" s="0" t="s">
        <v>448</v>
      </c>
      <c r="D4539" s="221" t="s">
        <v>449</v>
      </c>
      <c r="E4539" s="221" t="s">
        <v>450</v>
      </c>
    </row>
    <row r="4540" customFormat="false" ht="14.4" hidden="false" customHeight="false" outlineLevel="0" collapsed="false">
      <c r="A4540" s="223" t="s">
        <v>498</v>
      </c>
      <c r="B4540" s="0" t="s">
        <v>459</v>
      </c>
      <c r="C4540" s="0" t="n">
        <v>0.001395</v>
      </c>
      <c r="D4540" s="221" t="n">
        <v>9.79</v>
      </c>
      <c r="E4540" s="221" t="n">
        <f aca="false">TRUNC((C4540*D4540),2)</f>
        <v>0.01</v>
      </c>
    </row>
    <row r="4541" customFormat="false" ht="14.4" hidden="false" customHeight="false" outlineLevel="0" collapsed="false">
      <c r="A4541" s="223" t="s">
        <v>455</v>
      </c>
      <c r="B4541" s="0" t="s">
        <v>456</v>
      </c>
      <c r="C4541" s="0" t="n">
        <v>0.00027858</v>
      </c>
      <c r="D4541" s="221" t="n">
        <v>47.76</v>
      </c>
      <c r="E4541" s="221" t="n">
        <f aca="false">TRUNC((C4541*D4541),2)</f>
        <v>0.01</v>
      </c>
    </row>
    <row r="4542" customFormat="false" ht="14.4" hidden="false" customHeight="false" outlineLevel="0" collapsed="false">
      <c r="A4542" s="223" t="s">
        <v>499</v>
      </c>
      <c r="B4542" s="0" t="s">
        <v>459</v>
      </c>
      <c r="C4542" s="0" t="n">
        <v>0.00011564</v>
      </c>
      <c r="D4542" s="221" t="n">
        <v>109.4</v>
      </c>
      <c r="E4542" s="221" t="n">
        <f aca="false">TRUNC((C4542*D4542),2)</f>
        <v>0.01</v>
      </c>
    </row>
    <row r="4543" customFormat="false" ht="14.4" hidden="false" customHeight="false" outlineLevel="0" collapsed="false">
      <c r="A4543" s="223" t="s">
        <v>1040</v>
      </c>
      <c r="B4543" s="0" t="s">
        <v>504</v>
      </c>
      <c r="C4543" s="0" t="n">
        <v>1.19259259</v>
      </c>
      <c r="D4543" s="221" t="n">
        <v>1.08</v>
      </c>
      <c r="E4543" s="221" t="n">
        <f aca="false">TRUNC((C4543*D4543),2)</f>
        <v>1.28</v>
      </c>
    </row>
    <row r="4544" customFormat="false" ht="14.4" hidden="false" customHeight="false" outlineLevel="0" collapsed="false">
      <c r="A4544" s="223" t="s">
        <v>502</v>
      </c>
      <c r="B4544" s="0" t="s">
        <v>459</v>
      </c>
      <c r="C4544" s="0" t="n">
        <v>0.00157802</v>
      </c>
      <c r="D4544" s="221" t="n">
        <v>6.04</v>
      </c>
      <c r="E4544" s="221" t="n">
        <f aca="false">TRUNC((C4544*D4544),2)</f>
        <v>0</v>
      </c>
    </row>
    <row r="4545" customFormat="false" ht="14.4" hidden="false" customHeight="false" outlineLevel="0" collapsed="false">
      <c r="A4545" s="223" t="s">
        <v>457</v>
      </c>
      <c r="B4545" s="0" t="s">
        <v>456</v>
      </c>
      <c r="C4545" s="0" t="n">
        <v>0.00238982</v>
      </c>
      <c r="D4545" s="221" t="n">
        <v>8.95</v>
      </c>
      <c r="E4545" s="221" t="n">
        <f aca="false">TRUNC((C4545*D4545),2)</f>
        <v>0.02</v>
      </c>
    </row>
    <row r="4546" customFormat="false" ht="14.4" hidden="false" customHeight="false" outlineLevel="0" collapsed="false">
      <c r="A4546" s="223" t="s">
        <v>510</v>
      </c>
      <c r="B4546" s="0" t="s">
        <v>511</v>
      </c>
      <c r="C4546" s="0" t="n">
        <v>0.000263</v>
      </c>
      <c r="D4546" s="221" t="n">
        <v>14.25</v>
      </c>
      <c r="E4546" s="221" t="n">
        <f aca="false">TRUNC((C4546*D4546),2)</f>
        <v>0</v>
      </c>
    </row>
    <row r="4547" customFormat="false" ht="14.4" hidden="false" customHeight="false" outlineLevel="0" collapsed="false">
      <c r="A4547" s="223" t="s">
        <v>1041</v>
      </c>
      <c r="B4547" s="0" t="s">
        <v>501</v>
      </c>
      <c r="C4547" s="0" t="n">
        <v>0.0018</v>
      </c>
      <c r="D4547" s="221" t="n">
        <v>13.09</v>
      </c>
      <c r="E4547" s="221" t="n">
        <f aca="false">TRUNC((C4547*D4547),2)</f>
        <v>0.02</v>
      </c>
    </row>
    <row r="4548" customFormat="false" ht="14.4" hidden="false" customHeight="false" outlineLevel="0" collapsed="false">
      <c r="A4548" s="223" t="s">
        <v>512</v>
      </c>
      <c r="B4548" s="0" t="s">
        <v>493</v>
      </c>
      <c r="C4548" s="0" t="n">
        <v>0.174</v>
      </c>
      <c r="D4548" s="221" t="n">
        <v>1.87</v>
      </c>
      <c r="E4548" s="221" t="n">
        <f aca="false">TRUNC((C4548*D4548),2)</f>
        <v>0.32</v>
      </c>
    </row>
    <row r="4549" customFormat="false" ht="14.4" hidden="false" customHeight="false" outlineLevel="0" collapsed="false">
      <c r="A4549" s="223" t="s">
        <v>513</v>
      </c>
      <c r="B4549" s="0" t="s">
        <v>493</v>
      </c>
      <c r="C4549" s="0" t="n">
        <v>0.174</v>
      </c>
      <c r="D4549" s="221" t="n">
        <v>0.71</v>
      </c>
      <c r="E4549" s="221" t="n">
        <f aca="false">TRUNC((C4549*D4549),2)</f>
        <v>0.12</v>
      </c>
    </row>
    <row r="4550" customFormat="false" ht="14.4" hidden="false" customHeight="false" outlineLevel="0" collapsed="false">
      <c r="A4550" s="223" t="s">
        <v>514</v>
      </c>
      <c r="B4550" s="0" t="s">
        <v>493</v>
      </c>
      <c r="C4550" s="0" t="n">
        <v>0.174</v>
      </c>
      <c r="D4550" s="221" t="n">
        <v>0.34</v>
      </c>
      <c r="E4550" s="221" t="n">
        <f aca="false">TRUNC((C4550*D4550),2)</f>
        <v>0.05</v>
      </c>
    </row>
    <row r="4551" customFormat="false" ht="14.4" hidden="false" customHeight="false" outlineLevel="0" collapsed="false">
      <c r="A4551" s="223" t="s">
        <v>515</v>
      </c>
      <c r="B4551" s="0" t="s">
        <v>493</v>
      </c>
      <c r="C4551" s="0" t="n">
        <v>0.174</v>
      </c>
      <c r="D4551" s="221" t="n">
        <v>0.05</v>
      </c>
      <c r="E4551" s="221" t="n">
        <f aca="false">TRUNC((C4551*D4551),2)</f>
        <v>0</v>
      </c>
    </row>
    <row r="4552" customFormat="false" ht="14.4" hidden="false" customHeight="false" outlineLevel="0" collapsed="false">
      <c r="A4552" s="223" t="s">
        <v>458</v>
      </c>
      <c r="B4552" s="0" t="s">
        <v>459</v>
      </c>
      <c r="C4552" s="0" t="n">
        <v>0.00046046</v>
      </c>
      <c r="D4552" s="221" t="n">
        <v>29.55</v>
      </c>
      <c r="E4552" s="221" t="n">
        <f aca="false">TRUNC((C4552*D4552),2)</f>
        <v>0.01</v>
      </c>
    </row>
    <row r="4553" customFormat="false" ht="14.4" hidden="false" customHeight="false" outlineLevel="0" collapsed="false">
      <c r="A4553" s="223" t="s">
        <v>460</v>
      </c>
      <c r="B4553" s="0" t="s">
        <v>459</v>
      </c>
      <c r="C4553" s="0" t="n">
        <v>0.00021582</v>
      </c>
      <c r="D4553" s="221" t="n">
        <v>169.15</v>
      </c>
      <c r="E4553" s="221" t="n">
        <f aca="false">TRUNC((C4553*D4553),2)</f>
        <v>0.03</v>
      </c>
    </row>
    <row r="4554" customFormat="false" ht="14.4" hidden="false" customHeight="false" outlineLevel="0" collapsed="false">
      <c r="A4554" s="223" t="s">
        <v>461</v>
      </c>
      <c r="B4554" s="0" t="s">
        <v>459</v>
      </c>
      <c r="C4554" s="0" t="n">
        <v>0.01939878</v>
      </c>
      <c r="D4554" s="221" t="n">
        <v>1.11</v>
      </c>
      <c r="E4554" s="221" t="n">
        <f aca="false">TRUNC((C4554*D4554),2)</f>
        <v>0.02</v>
      </c>
    </row>
    <row r="4555" customFormat="false" ht="28.8" hidden="false" customHeight="false" outlineLevel="0" collapsed="false">
      <c r="A4555" s="223" t="s">
        <v>462</v>
      </c>
      <c r="B4555" s="0" t="s">
        <v>459</v>
      </c>
      <c r="C4555" s="0" t="n">
        <v>0.00018706</v>
      </c>
      <c r="D4555" s="221" t="n">
        <v>133.08</v>
      </c>
      <c r="E4555" s="221" t="n">
        <f aca="false">TRUNC((C4555*D4555),2)</f>
        <v>0.02</v>
      </c>
    </row>
    <row r="4556" customFormat="false" ht="28.8" hidden="false" customHeight="false" outlineLevel="0" collapsed="false">
      <c r="A4556" s="223" t="s">
        <v>463</v>
      </c>
      <c r="B4556" s="0" t="s">
        <v>459</v>
      </c>
      <c r="C4556" s="0" t="n">
        <v>0.00012528</v>
      </c>
      <c r="D4556" s="221" t="n">
        <v>116.91</v>
      </c>
      <c r="E4556" s="221" t="n">
        <f aca="false">TRUNC((C4556*D4556),2)</f>
        <v>0.01</v>
      </c>
    </row>
    <row r="4557" customFormat="false" ht="28.8" hidden="false" customHeight="false" outlineLevel="0" collapsed="false">
      <c r="A4557" s="223" t="s">
        <v>516</v>
      </c>
      <c r="B4557" s="0" t="s">
        <v>459</v>
      </c>
      <c r="C4557" s="0" t="n">
        <v>7.68E-006</v>
      </c>
      <c r="D4557" s="221" t="n">
        <v>597.97</v>
      </c>
      <c r="E4557" s="221" t="n">
        <f aca="false">TRUNC((C4557*D4557),2)</f>
        <v>0</v>
      </c>
    </row>
    <row r="4558" customFormat="false" ht="14.4" hidden="false" customHeight="false" outlineLevel="0" collapsed="false">
      <c r="A4558" s="223" t="s">
        <v>517</v>
      </c>
      <c r="B4558" s="0" t="s">
        <v>459</v>
      </c>
      <c r="C4558" s="0" t="n">
        <v>4.712E-005</v>
      </c>
      <c r="D4558" s="221" t="n">
        <v>135.18</v>
      </c>
      <c r="E4558" s="221" t="n">
        <f aca="false">TRUNC((C4558*D4558),2)</f>
        <v>0</v>
      </c>
    </row>
    <row r="4559" customFormat="false" ht="14.4" hidden="false" customHeight="false" outlineLevel="0" collapsed="false">
      <c r="A4559" s="223" t="s">
        <v>518</v>
      </c>
      <c r="B4559" s="0" t="s">
        <v>459</v>
      </c>
      <c r="C4559" s="0" t="n">
        <v>3.58E-005</v>
      </c>
      <c r="D4559" s="221" t="n">
        <v>203.68</v>
      </c>
      <c r="E4559" s="221" t="n">
        <f aca="false">TRUNC((C4559*D4559),2)</f>
        <v>0</v>
      </c>
    </row>
    <row r="4560" customFormat="false" ht="14.4" hidden="false" customHeight="false" outlineLevel="0" collapsed="false">
      <c r="A4560" s="223" t="s">
        <v>519</v>
      </c>
      <c r="B4560" s="0" t="s">
        <v>459</v>
      </c>
      <c r="C4560" s="0" t="n">
        <v>7.68E-006</v>
      </c>
      <c r="D4560" s="221" t="n">
        <v>576.84</v>
      </c>
      <c r="E4560" s="221" t="n">
        <f aca="false">TRUNC((C4560*D4560),2)</f>
        <v>0</v>
      </c>
    </row>
    <row r="4561" customFormat="false" ht="14.4" hidden="false" customHeight="false" outlineLevel="0" collapsed="false">
      <c r="A4561" s="223" t="s">
        <v>520</v>
      </c>
      <c r="B4561" s="0" t="s">
        <v>459</v>
      </c>
      <c r="C4561" s="0" t="n">
        <v>9.44E-006</v>
      </c>
      <c r="D4561" s="221" t="n">
        <v>281.79</v>
      </c>
      <c r="E4561" s="221" t="n">
        <f aca="false">TRUNC((C4561*D4561),2)</f>
        <v>0</v>
      </c>
    </row>
    <row r="4562" customFormat="false" ht="14.4" hidden="false" customHeight="false" outlineLevel="0" collapsed="false">
      <c r="A4562" s="223" t="s">
        <v>521</v>
      </c>
      <c r="B4562" s="0" t="s">
        <v>459</v>
      </c>
      <c r="C4562" s="0" t="n">
        <v>0.00047502</v>
      </c>
      <c r="D4562" s="221" t="n">
        <v>7.88</v>
      </c>
      <c r="E4562" s="221" t="n">
        <f aca="false">TRUNC((C4562*D4562),2)</f>
        <v>0</v>
      </c>
    </row>
    <row r="4563" customFormat="false" ht="14.4" hidden="false" customHeight="false" outlineLevel="0" collapsed="false">
      <c r="A4563" s="223" t="s">
        <v>522</v>
      </c>
      <c r="B4563" s="0" t="s">
        <v>459</v>
      </c>
      <c r="C4563" s="0" t="n">
        <v>0.000263</v>
      </c>
      <c r="D4563" s="221" t="n">
        <v>10.71</v>
      </c>
      <c r="E4563" s="221" t="n">
        <f aca="false">TRUNC((C4563*D4563),2)</f>
        <v>0</v>
      </c>
    </row>
    <row r="4564" customFormat="false" ht="14.4" hidden="false" customHeight="false" outlineLevel="0" collapsed="false">
      <c r="A4564" s="223" t="s">
        <v>523</v>
      </c>
      <c r="B4564" s="0" t="s">
        <v>459</v>
      </c>
      <c r="C4564" s="0" t="n">
        <v>0.000263</v>
      </c>
      <c r="D4564" s="221" t="n">
        <v>23.75</v>
      </c>
      <c r="E4564" s="221" t="n">
        <f aca="false">TRUNC((C4564*D4564),2)</f>
        <v>0</v>
      </c>
    </row>
    <row r="4565" customFormat="false" ht="14.4" hidden="false" customHeight="false" outlineLevel="0" collapsed="false">
      <c r="A4565" s="223" t="s">
        <v>453</v>
      </c>
      <c r="B4565" s="0" t="s">
        <v>398</v>
      </c>
      <c r="C4565" s="0" t="s">
        <v>398</v>
      </c>
      <c r="D4565" s="221" t="s">
        <v>398</v>
      </c>
      <c r="E4565" s="221" t="n">
        <f aca="false">SUM(E4540:E4564)</f>
        <v>1.93</v>
      </c>
    </row>
    <row r="4566" customFormat="false" ht="14.4" hidden="false" customHeight="false" outlineLevel="0" collapsed="false">
      <c r="A4566" s="0"/>
      <c r="C4566" s="0"/>
      <c r="D4566" s="0"/>
      <c r="E4566" s="0"/>
    </row>
    <row r="4567" customFormat="false" ht="14.4" hidden="false" customHeight="false" outlineLevel="0" collapsed="false">
      <c r="A4567" s="223" t="s">
        <v>466</v>
      </c>
      <c r="B4567" s="0" t="s">
        <v>398</v>
      </c>
      <c r="C4567" s="0" t="s">
        <v>398</v>
      </c>
      <c r="D4567" s="221" t="s">
        <v>398</v>
      </c>
      <c r="E4567" s="221" t="n">
        <f aca="false">E4532+E4537+E4565</f>
        <v>3.95</v>
      </c>
    </row>
    <row r="4568" customFormat="false" ht="14.4" hidden="false" customHeight="false" outlineLevel="0" collapsed="false">
      <c r="A4568" s="0"/>
      <c r="C4568" s="0"/>
      <c r="D4568" s="0"/>
      <c r="E4568" s="0"/>
    </row>
    <row r="4569" customFormat="false" ht="14.4" hidden="false" customHeight="false" outlineLevel="0" collapsed="false">
      <c r="A4569" s="0"/>
      <c r="C4569" s="0"/>
      <c r="D4569" s="0"/>
      <c r="E4569" s="0"/>
    </row>
    <row r="4570" customFormat="false" ht="14.4" hidden="false" customHeight="false" outlineLevel="0" collapsed="false">
      <c r="A4570" s="0"/>
      <c r="C4570" s="0"/>
      <c r="D4570" s="0"/>
      <c r="E4570" s="0"/>
    </row>
    <row r="4571" customFormat="false" ht="14.4" hidden="false" customHeight="false" outlineLevel="0" collapsed="false">
      <c r="A4571" s="223" t="s">
        <v>1042</v>
      </c>
      <c r="B4571" s="224" t="s">
        <v>1043</v>
      </c>
      <c r="C4571" s="0" t="s">
        <v>1044</v>
      </c>
      <c r="D4571" s="0"/>
      <c r="E4571" s="0"/>
    </row>
    <row r="4572" customFormat="false" ht="28.8" hidden="false" customHeight="false" outlineLevel="0" collapsed="false">
      <c r="A4572" s="223" t="s">
        <v>1045</v>
      </c>
      <c r="C4572" s="0"/>
      <c r="D4572" s="0"/>
      <c r="E4572" s="0"/>
    </row>
    <row r="4573" customFormat="false" ht="14.4" hidden="false" customHeight="false" outlineLevel="0" collapsed="false">
      <c r="A4573" s="223" t="s">
        <v>569</v>
      </c>
      <c r="C4573" s="0"/>
      <c r="D4573" s="0"/>
      <c r="E4573" s="0"/>
    </row>
    <row r="4574" customFormat="false" ht="14.4" hidden="false" customHeight="false" outlineLevel="0" collapsed="false">
      <c r="A4574" s="0"/>
      <c r="C4574" s="0"/>
      <c r="D4574" s="0"/>
      <c r="E4574" s="0"/>
    </row>
    <row r="4575" customFormat="false" ht="14.4" hidden="false" customHeight="false" outlineLevel="0" collapsed="false">
      <c r="A4575" s="223" t="s">
        <v>489</v>
      </c>
      <c r="B4575" s="0" t="s">
        <v>447</v>
      </c>
      <c r="C4575" s="0" t="s">
        <v>448</v>
      </c>
      <c r="D4575" s="221" t="s">
        <v>449</v>
      </c>
      <c r="E4575" s="221" t="s">
        <v>450</v>
      </c>
    </row>
    <row r="4576" customFormat="false" ht="28.8" hidden="false" customHeight="false" outlineLevel="0" collapsed="false">
      <c r="A4576" s="223" t="s">
        <v>491</v>
      </c>
      <c r="B4576" s="0" t="s">
        <v>459</v>
      </c>
      <c r="C4576" s="0" t="n">
        <v>1.95E-005</v>
      </c>
      <c r="D4576" s="221" t="n">
        <v>580</v>
      </c>
      <c r="E4576" s="221" t="n">
        <f aca="false">TRUNC((C4576*D4576),2)</f>
        <v>0.01</v>
      </c>
    </row>
    <row r="4577" customFormat="false" ht="14.4" hidden="false" customHeight="false" outlineLevel="0" collapsed="false">
      <c r="A4577" s="223" t="s">
        <v>453</v>
      </c>
      <c r="B4577" s="0" t="s">
        <v>398</v>
      </c>
      <c r="C4577" s="0" t="s">
        <v>398</v>
      </c>
      <c r="D4577" s="221" t="s">
        <v>398</v>
      </c>
      <c r="E4577" s="221" t="n">
        <f aca="false">SUM(E4576:E4576)</f>
        <v>0.01</v>
      </c>
    </row>
    <row r="4578" customFormat="false" ht="14.4" hidden="false" customHeight="false" outlineLevel="0" collapsed="false">
      <c r="A4578" s="0"/>
      <c r="C4578" s="0"/>
      <c r="D4578" s="0"/>
      <c r="E4578" s="0"/>
    </row>
    <row r="4579" customFormat="false" ht="14.4" hidden="false" customHeight="false" outlineLevel="0" collapsed="false">
      <c r="A4579" s="223" t="s">
        <v>446</v>
      </c>
      <c r="B4579" s="0" t="s">
        <v>447</v>
      </c>
      <c r="C4579" s="0" t="s">
        <v>448</v>
      </c>
      <c r="D4579" s="221" t="s">
        <v>449</v>
      </c>
      <c r="E4579" s="221" t="s">
        <v>450</v>
      </c>
    </row>
    <row r="4580" customFormat="false" ht="14.4" hidden="false" customHeight="false" outlineLevel="0" collapsed="false">
      <c r="A4580" s="223" t="s">
        <v>1015</v>
      </c>
      <c r="B4580" s="0" t="s">
        <v>493</v>
      </c>
      <c r="C4580" s="0" t="n">
        <v>0.1483344</v>
      </c>
      <c r="D4580" s="221" t="n">
        <v>9.34</v>
      </c>
      <c r="E4580" s="221" t="n">
        <f aca="false">TRUNC((C4580*D4580),2)</f>
        <v>1.38</v>
      </c>
    </row>
    <row r="4581" customFormat="false" ht="14.4" hidden="false" customHeight="false" outlineLevel="0" collapsed="false">
      <c r="A4581" s="223" t="s">
        <v>1016</v>
      </c>
      <c r="B4581" s="0" t="s">
        <v>493</v>
      </c>
      <c r="C4581" s="0" t="n">
        <v>0.1483344</v>
      </c>
      <c r="D4581" s="221" t="n">
        <v>13.3</v>
      </c>
      <c r="E4581" s="221" t="n">
        <f aca="false">TRUNC((C4581*D4581),2)</f>
        <v>1.97</v>
      </c>
    </row>
    <row r="4582" customFormat="false" ht="14.4" hidden="false" customHeight="false" outlineLevel="0" collapsed="false">
      <c r="A4582" s="223" t="s">
        <v>453</v>
      </c>
      <c r="B4582" s="0" t="s">
        <v>398</v>
      </c>
      <c r="C4582" s="0" t="s">
        <v>398</v>
      </c>
      <c r="D4582" s="221" t="s">
        <v>398</v>
      </c>
      <c r="E4582" s="221" t="n">
        <f aca="false">SUM(E4580:E4581)</f>
        <v>3.35</v>
      </c>
    </row>
    <row r="4583" customFormat="false" ht="14.4" hidden="false" customHeight="false" outlineLevel="0" collapsed="false">
      <c r="A4583" s="0"/>
      <c r="C4583" s="0"/>
      <c r="D4583" s="0"/>
      <c r="E4583" s="0"/>
    </row>
    <row r="4584" customFormat="false" ht="14.4" hidden="false" customHeight="false" outlineLevel="0" collapsed="false">
      <c r="A4584" s="223" t="s">
        <v>454</v>
      </c>
      <c r="B4584" s="0" t="s">
        <v>447</v>
      </c>
      <c r="C4584" s="0" t="s">
        <v>448</v>
      </c>
      <c r="D4584" s="221" t="s">
        <v>449</v>
      </c>
      <c r="E4584" s="221" t="s">
        <v>450</v>
      </c>
    </row>
    <row r="4585" customFormat="false" ht="14.4" hidden="false" customHeight="false" outlineLevel="0" collapsed="false">
      <c r="A4585" s="223" t="s">
        <v>498</v>
      </c>
      <c r="B4585" s="0" t="s">
        <v>459</v>
      </c>
      <c r="C4585" s="0" t="n">
        <v>0.00230896</v>
      </c>
      <c r="D4585" s="221" t="n">
        <v>9.79</v>
      </c>
      <c r="E4585" s="221" t="n">
        <f aca="false">TRUNC((C4585*D4585),2)</f>
        <v>0.02</v>
      </c>
    </row>
    <row r="4586" customFormat="false" ht="14.4" hidden="false" customHeight="false" outlineLevel="0" collapsed="false">
      <c r="A4586" s="223" t="s">
        <v>455</v>
      </c>
      <c r="B4586" s="0" t="s">
        <v>456</v>
      </c>
      <c r="C4586" s="0" t="n">
        <v>0.00046108</v>
      </c>
      <c r="D4586" s="221" t="n">
        <v>47.76</v>
      </c>
      <c r="E4586" s="221" t="n">
        <f aca="false">TRUNC((C4586*D4586),2)</f>
        <v>0.02</v>
      </c>
    </row>
    <row r="4587" customFormat="false" ht="14.4" hidden="false" customHeight="false" outlineLevel="0" collapsed="false">
      <c r="A4587" s="223" t="s">
        <v>499</v>
      </c>
      <c r="B4587" s="0" t="s">
        <v>459</v>
      </c>
      <c r="C4587" s="0" t="n">
        <v>0.0001914</v>
      </c>
      <c r="D4587" s="221" t="n">
        <v>109.4</v>
      </c>
      <c r="E4587" s="221" t="n">
        <f aca="false">TRUNC((C4587*D4587),2)</f>
        <v>0.02</v>
      </c>
    </row>
    <row r="4588" customFormat="false" ht="14.4" hidden="false" customHeight="false" outlineLevel="0" collapsed="false">
      <c r="A4588" s="223" t="s">
        <v>1040</v>
      </c>
      <c r="B4588" s="0" t="s">
        <v>504</v>
      </c>
      <c r="C4588" s="0" t="n">
        <v>1.07255556</v>
      </c>
      <c r="D4588" s="221" t="n">
        <v>1.08</v>
      </c>
      <c r="E4588" s="221" t="n">
        <f aca="false">TRUNC((C4588*D4588),2)</f>
        <v>1.15</v>
      </c>
    </row>
    <row r="4589" customFormat="false" ht="14.4" hidden="false" customHeight="false" outlineLevel="0" collapsed="false">
      <c r="A4589" s="223" t="s">
        <v>502</v>
      </c>
      <c r="B4589" s="0" t="s">
        <v>459</v>
      </c>
      <c r="C4589" s="0" t="n">
        <v>0.0026119</v>
      </c>
      <c r="D4589" s="221" t="n">
        <v>6.04</v>
      </c>
      <c r="E4589" s="221" t="n">
        <f aca="false">TRUNC((C4589*D4589),2)</f>
        <v>0.01</v>
      </c>
    </row>
    <row r="4590" customFormat="false" ht="14.4" hidden="false" customHeight="false" outlineLevel="0" collapsed="false">
      <c r="A4590" s="223" t="s">
        <v>457</v>
      </c>
      <c r="B4590" s="0" t="s">
        <v>456</v>
      </c>
      <c r="C4590" s="0" t="n">
        <v>0.00395556</v>
      </c>
      <c r="D4590" s="221" t="n">
        <v>8.95</v>
      </c>
      <c r="E4590" s="221" t="n">
        <f aca="false">TRUNC((C4590*D4590),2)</f>
        <v>0.03</v>
      </c>
    </row>
    <row r="4591" customFormat="false" ht="14.4" hidden="false" customHeight="false" outlineLevel="0" collapsed="false">
      <c r="A4591" s="223" t="s">
        <v>510</v>
      </c>
      <c r="B4591" s="0" t="s">
        <v>511</v>
      </c>
      <c r="C4591" s="0" t="n">
        <v>0.00043532</v>
      </c>
      <c r="D4591" s="221" t="n">
        <v>14.25</v>
      </c>
      <c r="E4591" s="221" t="n">
        <f aca="false">TRUNC((C4591*D4591),2)</f>
        <v>0</v>
      </c>
    </row>
    <row r="4592" customFormat="false" ht="14.4" hidden="false" customHeight="false" outlineLevel="0" collapsed="false">
      <c r="A4592" s="223" t="s">
        <v>512</v>
      </c>
      <c r="B4592" s="0" t="s">
        <v>493</v>
      </c>
      <c r="C4592" s="0" t="n">
        <v>0.288</v>
      </c>
      <c r="D4592" s="221" t="n">
        <v>1.87</v>
      </c>
      <c r="E4592" s="221" t="n">
        <f aca="false">TRUNC((C4592*D4592),2)</f>
        <v>0.53</v>
      </c>
    </row>
    <row r="4593" customFormat="false" ht="14.4" hidden="false" customHeight="false" outlineLevel="0" collapsed="false">
      <c r="A4593" s="223" t="s">
        <v>513</v>
      </c>
      <c r="B4593" s="0" t="s">
        <v>493</v>
      </c>
      <c r="C4593" s="0" t="n">
        <v>0.288</v>
      </c>
      <c r="D4593" s="221" t="n">
        <v>0.71</v>
      </c>
      <c r="E4593" s="221" t="n">
        <f aca="false">TRUNC((C4593*D4593),2)</f>
        <v>0.2</v>
      </c>
    </row>
    <row r="4594" customFormat="false" ht="14.4" hidden="false" customHeight="false" outlineLevel="0" collapsed="false">
      <c r="A4594" s="223" t="s">
        <v>514</v>
      </c>
      <c r="B4594" s="0" t="s">
        <v>493</v>
      </c>
      <c r="C4594" s="0" t="n">
        <v>0.288</v>
      </c>
      <c r="D4594" s="221" t="n">
        <v>0.34</v>
      </c>
      <c r="E4594" s="221" t="n">
        <f aca="false">TRUNC((C4594*D4594),2)</f>
        <v>0.09</v>
      </c>
    </row>
    <row r="4595" customFormat="false" ht="14.4" hidden="false" customHeight="false" outlineLevel="0" collapsed="false">
      <c r="A4595" s="223" t="s">
        <v>515</v>
      </c>
      <c r="B4595" s="0" t="s">
        <v>493</v>
      </c>
      <c r="C4595" s="0" t="n">
        <v>0.288</v>
      </c>
      <c r="D4595" s="221" t="n">
        <v>0.05</v>
      </c>
      <c r="E4595" s="221" t="n">
        <f aca="false">TRUNC((C4595*D4595),2)</f>
        <v>0.01</v>
      </c>
    </row>
    <row r="4596" customFormat="false" ht="14.4" hidden="false" customHeight="false" outlineLevel="0" collapsed="false">
      <c r="A4596" s="223" t="s">
        <v>458</v>
      </c>
      <c r="B4596" s="0" t="s">
        <v>459</v>
      </c>
      <c r="C4596" s="0" t="n">
        <v>0.00076214</v>
      </c>
      <c r="D4596" s="221" t="n">
        <v>29.55</v>
      </c>
      <c r="E4596" s="221" t="n">
        <f aca="false">TRUNC((C4596*D4596),2)</f>
        <v>0.02</v>
      </c>
    </row>
    <row r="4597" customFormat="false" ht="14.4" hidden="false" customHeight="false" outlineLevel="0" collapsed="false">
      <c r="A4597" s="223" t="s">
        <v>460</v>
      </c>
      <c r="B4597" s="0" t="s">
        <v>459</v>
      </c>
      <c r="C4597" s="0" t="n">
        <v>0.0003572</v>
      </c>
      <c r="D4597" s="221" t="n">
        <v>169.15</v>
      </c>
      <c r="E4597" s="221" t="n">
        <f aca="false">TRUNC((C4597*D4597),2)</f>
        <v>0.06</v>
      </c>
    </row>
    <row r="4598" customFormat="false" ht="14.4" hidden="false" customHeight="false" outlineLevel="0" collapsed="false">
      <c r="A4598" s="223" t="s">
        <v>461</v>
      </c>
      <c r="B4598" s="0" t="s">
        <v>459</v>
      </c>
      <c r="C4598" s="0" t="n">
        <v>0.03210832</v>
      </c>
      <c r="D4598" s="221" t="n">
        <v>1.11</v>
      </c>
      <c r="E4598" s="221" t="n">
        <f aca="false">TRUNC((C4598*D4598),2)</f>
        <v>0.03</v>
      </c>
    </row>
    <row r="4599" customFormat="false" ht="28.8" hidden="false" customHeight="false" outlineLevel="0" collapsed="false">
      <c r="A4599" s="223" t="s">
        <v>462</v>
      </c>
      <c r="B4599" s="0" t="s">
        <v>459</v>
      </c>
      <c r="C4599" s="0" t="n">
        <v>0.0003096</v>
      </c>
      <c r="D4599" s="221" t="n">
        <v>133.08</v>
      </c>
      <c r="E4599" s="221" t="n">
        <f aca="false">TRUNC((C4599*D4599),2)</f>
        <v>0.04</v>
      </c>
    </row>
    <row r="4600" customFormat="false" ht="28.8" hidden="false" customHeight="false" outlineLevel="0" collapsed="false">
      <c r="A4600" s="223" t="s">
        <v>463</v>
      </c>
      <c r="B4600" s="0" t="s">
        <v>459</v>
      </c>
      <c r="C4600" s="0" t="n">
        <v>0.00020736</v>
      </c>
      <c r="D4600" s="221" t="n">
        <v>116.91</v>
      </c>
      <c r="E4600" s="221" t="n">
        <f aca="false">TRUNC((C4600*D4600),2)</f>
        <v>0.02</v>
      </c>
    </row>
    <row r="4601" customFormat="false" ht="28.8" hidden="false" customHeight="false" outlineLevel="0" collapsed="false">
      <c r="A4601" s="223" t="s">
        <v>516</v>
      </c>
      <c r="B4601" s="0" t="s">
        <v>459</v>
      </c>
      <c r="C4601" s="0" t="n">
        <v>1.27E-005</v>
      </c>
      <c r="D4601" s="221" t="n">
        <v>597.97</v>
      </c>
      <c r="E4601" s="221" t="n">
        <f aca="false">TRUNC((C4601*D4601),2)</f>
        <v>0</v>
      </c>
    </row>
    <row r="4602" customFormat="false" ht="14.4" hidden="false" customHeight="false" outlineLevel="0" collapsed="false">
      <c r="A4602" s="223" t="s">
        <v>517</v>
      </c>
      <c r="B4602" s="0" t="s">
        <v>459</v>
      </c>
      <c r="C4602" s="0" t="n">
        <v>7.8E-005</v>
      </c>
      <c r="D4602" s="221" t="n">
        <v>135.18</v>
      </c>
      <c r="E4602" s="221" t="n">
        <f aca="false">TRUNC((C4602*D4602),2)</f>
        <v>0.01</v>
      </c>
    </row>
    <row r="4603" customFormat="false" ht="14.4" hidden="false" customHeight="false" outlineLevel="0" collapsed="false">
      <c r="A4603" s="223" t="s">
        <v>518</v>
      </c>
      <c r="B4603" s="0" t="s">
        <v>459</v>
      </c>
      <c r="C4603" s="0" t="n">
        <v>5.924E-005</v>
      </c>
      <c r="D4603" s="221" t="n">
        <v>203.68</v>
      </c>
      <c r="E4603" s="221" t="n">
        <f aca="false">TRUNC((C4603*D4603),2)</f>
        <v>0.01</v>
      </c>
    </row>
    <row r="4604" customFormat="false" ht="14.4" hidden="false" customHeight="false" outlineLevel="0" collapsed="false">
      <c r="A4604" s="223" t="s">
        <v>519</v>
      </c>
      <c r="B4604" s="0" t="s">
        <v>459</v>
      </c>
      <c r="C4604" s="0" t="n">
        <v>1.27E-005</v>
      </c>
      <c r="D4604" s="221" t="n">
        <v>576.84</v>
      </c>
      <c r="E4604" s="221" t="n">
        <f aca="false">TRUNC((C4604*D4604),2)</f>
        <v>0</v>
      </c>
    </row>
    <row r="4605" customFormat="false" ht="14.4" hidden="false" customHeight="false" outlineLevel="0" collapsed="false">
      <c r="A4605" s="223" t="s">
        <v>520</v>
      </c>
      <c r="B4605" s="0" t="s">
        <v>459</v>
      </c>
      <c r="C4605" s="0" t="n">
        <v>1.56E-005</v>
      </c>
      <c r="D4605" s="221" t="n">
        <v>281.79</v>
      </c>
      <c r="E4605" s="221" t="n">
        <f aca="false">TRUNC((C4605*D4605),2)</f>
        <v>0</v>
      </c>
    </row>
    <row r="4606" customFormat="false" ht="14.4" hidden="false" customHeight="false" outlineLevel="0" collapsed="false">
      <c r="A4606" s="223" t="s">
        <v>521</v>
      </c>
      <c r="B4606" s="0" t="s">
        <v>459</v>
      </c>
      <c r="C4606" s="0" t="n">
        <v>0.00078624</v>
      </c>
      <c r="D4606" s="221" t="n">
        <v>7.88</v>
      </c>
      <c r="E4606" s="221" t="n">
        <f aca="false">TRUNC((C4606*D4606),2)</f>
        <v>0</v>
      </c>
    </row>
    <row r="4607" customFormat="false" ht="14.4" hidden="false" customHeight="false" outlineLevel="0" collapsed="false">
      <c r="A4607" s="223" t="s">
        <v>522</v>
      </c>
      <c r="B4607" s="0" t="s">
        <v>459</v>
      </c>
      <c r="C4607" s="0" t="n">
        <v>0.00043532</v>
      </c>
      <c r="D4607" s="221" t="n">
        <v>10.71</v>
      </c>
      <c r="E4607" s="221" t="n">
        <f aca="false">TRUNC((C4607*D4607),2)</f>
        <v>0</v>
      </c>
    </row>
    <row r="4608" customFormat="false" ht="14.4" hidden="false" customHeight="false" outlineLevel="0" collapsed="false">
      <c r="A4608" s="223" t="s">
        <v>523</v>
      </c>
      <c r="B4608" s="0" t="s">
        <v>459</v>
      </c>
      <c r="C4608" s="0" t="n">
        <v>0.00043532</v>
      </c>
      <c r="D4608" s="221" t="n">
        <v>23.75</v>
      </c>
      <c r="E4608" s="221" t="n">
        <f aca="false">TRUNC((C4608*D4608),2)</f>
        <v>0.01</v>
      </c>
    </row>
    <row r="4609" customFormat="false" ht="14.4" hidden="false" customHeight="false" outlineLevel="0" collapsed="false">
      <c r="A4609" s="223" t="s">
        <v>453</v>
      </c>
      <c r="B4609" s="0" t="s">
        <v>398</v>
      </c>
      <c r="C4609" s="0" t="s">
        <v>398</v>
      </c>
      <c r="D4609" s="221" t="s">
        <v>398</v>
      </c>
      <c r="E4609" s="221" t="n">
        <f aca="false">SUM(E4585:E4608)</f>
        <v>2.28</v>
      </c>
    </row>
    <row r="4610" customFormat="false" ht="14.4" hidden="false" customHeight="false" outlineLevel="0" collapsed="false">
      <c r="A4610" s="0"/>
      <c r="C4610" s="0"/>
      <c r="D4610" s="0"/>
      <c r="E4610" s="0"/>
    </row>
    <row r="4611" customFormat="false" ht="14.4" hidden="false" customHeight="false" outlineLevel="0" collapsed="false">
      <c r="A4611" s="223" t="s">
        <v>466</v>
      </c>
      <c r="B4611" s="0" t="s">
        <v>398</v>
      </c>
      <c r="C4611" s="0" t="s">
        <v>398</v>
      </c>
      <c r="D4611" s="221" t="s">
        <v>398</v>
      </c>
      <c r="E4611" s="221" t="n">
        <f aca="false">E4577+E4582+E4609</f>
        <v>5.64</v>
      </c>
    </row>
    <row r="4612" customFormat="false" ht="14.4" hidden="false" customHeight="false" outlineLevel="0" collapsed="false">
      <c r="A4612" s="0"/>
      <c r="C4612" s="0"/>
      <c r="D4612" s="0"/>
      <c r="E4612" s="0"/>
    </row>
    <row r="4613" customFormat="false" ht="14.4" hidden="false" customHeight="false" outlineLevel="0" collapsed="false">
      <c r="A4613" s="0"/>
      <c r="C4613" s="0"/>
      <c r="D4613" s="0"/>
      <c r="E4613" s="0"/>
    </row>
    <row r="4614" customFormat="false" ht="14.4" hidden="false" customHeight="false" outlineLevel="0" collapsed="false">
      <c r="A4614" s="0"/>
      <c r="C4614" s="0"/>
      <c r="D4614" s="0"/>
      <c r="E4614" s="0"/>
    </row>
    <row r="4615" customFormat="false" ht="14.4" hidden="false" customHeight="false" outlineLevel="0" collapsed="false">
      <c r="A4615" s="223" t="s">
        <v>1046</v>
      </c>
      <c r="B4615" s="224" t="s">
        <v>1047</v>
      </c>
      <c r="C4615" s="0" t="s">
        <v>1048</v>
      </c>
      <c r="D4615" s="0"/>
      <c r="E4615" s="0"/>
    </row>
    <row r="4616" customFormat="false" ht="14.4" hidden="false" customHeight="false" outlineLevel="0" collapsed="false">
      <c r="A4616" s="223" t="s">
        <v>1049</v>
      </c>
      <c r="C4616" s="0"/>
      <c r="D4616" s="0"/>
      <c r="E4616" s="0"/>
    </row>
    <row r="4617" customFormat="false" ht="14.4" hidden="false" customHeight="false" outlineLevel="0" collapsed="false">
      <c r="A4617" s="223" t="s">
        <v>569</v>
      </c>
      <c r="C4617" s="0"/>
      <c r="D4617" s="0"/>
      <c r="E4617" s="0"/>
    </row>
    <row r="4618" customFormat="false" ht="14.4" hidden="false" customHeight="false" outlineLevel="0" collapsed="false">
      <c r="A4618" s="0"/>
      <c r="C4618" s="0"/>
      <c r="D4618" s="0"/>
      <c r="E4618" s="0"/>
    </row>
    <row r="4619" customFormat="false" ht="14.4" hidden="false" customHeight="false" outlineLevel="0" collapsed="false">
      <c r="A4619" s="223" t="s">
        <v>489</v>
      </c>
      <c r="B4619" s="0" t="s">
        <v>447</v>
      </c>
      <c r="C4619" s="0" t="s">
        <v>448</v>
      </c>
      <c r="D4619" s="221" t="s">
        <v>449</v>
      </c>
      <c r="E4619" s="221" t="s">
        <v>450</v>
      </c>
    </row>
    <row r="4620" customFormat="false" ht="28.8" hidden="false" customHeight="false" outlineLevel="0" collapsed="false">
      <c r="A4620" s="223" t="s">
        <v>491</v>
      </c>
      <c r="B4620" s="0" t="s">
        <v>459</v>
      </c>
      <c r="C4620" s="0" t="n">
        <v>4.06E-006</v>
      </c>
      <c r="D4620" s="221" t="n">
        <v>580</v>
      </c>
      <c r="E4620" s="221" t="n">
        <f aca="false">TRUNC((C4620*D4620),2)</f>
        <v>0</v>
      </c>
    </row>
    <row r="4621" customFormat="false" ht="14.4" hidden="false" customHeight="false" outlineLevel="0" collapsed="false">
      <c r="A4621" s="223" t="s">
        <v>453</v>
      </c>
      <c r="B4621" s="0" t="s">
        <v>398</v>
      </c>
      <c r="C4621" s="0" t="s">
        <v>398</v>
      </c>
      <c r="D4621" s="221" t="s">
        <v>398</v>
      </c>
      <c r="E4621" s="221" t="n">
        <f aca="false">SUM(E4620:E4620)</f>
        <v>0</v>
      </c>
    </row>
    <row r="4622" customFormat="false" ht="14.4" hidden="false" customHeight="false" outlineLevel="0" collapsed="false">
      <c r="A4622" s="0"/>
      <c r="C4622" s="0"/>
      <c r="D4622" s="0"/>
      <c r="E4622" s="0"/>
    </row>
    <row r="4623" customFormat="false" ht="14.4" hidden="false" customHeight="false" outlineLevel="0" collapsed="false">
      <c r="A4623" s="223" t="s">
        <v>446</v>
      </c>
      <c r="B4623" s="0" t="s">
        <v>447</v>
      </c>
      <c r="C4623" s="0" t="s">
        <v>448</v>
      </c>
      <c r="D4623" s="221" t="s">
        <v>449</v>
      </c>
      <c r="E4623" s="221" t="s">
        <v>450</v>
      </c>
    </row>
    <row r="4624" customFormat="false" ht="14.4" hidden="false" customHeight="false" outlineLevel="0" collapsed="false">
      <c r="A4624" s="223" t="s">
        <v>1015</v>
      </c>
      <c r="B4624" s="0" t="s">
        <v>493</v>
      </c>
      <c r="C4624" s="0" t="n">
        <v>0.030903</v>
      </c>
      <c r="D4624" s="221" t="n">
        <v>9.34</v>
      </c>
      <c r="E4624" s="221" t="n">
        <f aca="false">TRUNC((C4624*D4624),2)</f>
        <v>0.28</v>
      </c>
    </row>
    <row r="4625" customFormat="false" ht="14.4" hidden="false" customHeight="false" outlineLevel="0" collapsed="false">
      <c r="A4625" s="223" t="s">
        <v>1016</v>
      </c>
      <c r="B4625" s="0" t="s">
        <v>493</v>
      </c>
      <c r="C4625" s="0" t="n">
        <v>0.030903</v>
      </c>
      <c r="D4625" s="221" t="n">
        <v>13.3</v>
      </c>
      <c r="E4625" s="221" t="n">
        <f aca="false">TRUNC((C4625*D4625),2)</f>
        <v>0.41</v>
      </c>
    </row>
    <row r="4626" customFormat="false" ht="14.4" hidden="false" customHeight="false" outlineLevel="0" collapsed="false">
      <c r="A4626" s="223" t="s">
        <v>453</v>
      </c>
      <c r="B4626" s="0" t="s">
        <v>398</v>
      </c>
      <c r="C4626" s="0" t="s">
        <v>398</v>
      </c>
      <c r="D4626" s="221" t="s">
        <v>398</v>
      </c>
      <c r="E4626" s="221" t="n">
        <f aca="false">SUM(E4624:E4625)</f>
        <v>0.69</v>
      </c>
    </row>
    <row r="4627" customFormat="false" ht="14.4" hidden="false" customHeight="false" outlineLevel="0" collapsed="false">
      <c r="A4627" s="0"/>
      <c r="C4627" s="0"/>
      <c r="D4627" s="0"/>
      <c r="E4627" s="0"/>
    </row>
    <row r="4628" customFormat="false" ht="14.4" hidden="false" customHeight="false" outlineLevel="0" collapsed="false">
      <c r="A4628" s="223" t="s">
        <v>454</v>
      </c>
      <c r="B4628" s="0" t="s">
        <v>447</v>
      </c>
      <c r="C4628" s="0" t="s">
        <v>448</v>
      </c>
      <c r="D4628" s="221" t="s">
        <v>449</v>
      </c>
      <c r="E4628" s="221" t="s">
        <v>450</v>
      </c>
    </row>
    <row r="4629" customFormat="false" ht="14.4" hidden="false" customHeight="false" outlineLevel="0" collapsed="false">
      <c r="A4629" s="223" t="s">
        <v>498</v>
      </c>
      <c r="B4629" s="0" t="s">
        <v>459</v>
      </c>
      <c r="C4629" s="0" t="n">
        <v>0.00048104</v>
      </c>
      <c r="D4629" s="221" t="n">
        <v>9.79</v>
      </c>
      <c r="E4629" s="221" t="n">
        <f aca="false">TRUNC((C4629*D4629),2)</f>
        <v>0</v>
      </c>
    </row>
    <row r="4630" customFormat="false" ht="14.4" hidden="false" customHeight="false" outlineLevel="0" collapsed="false">
      <c r="A4630" s="223" t="s">
        <v>455</v>
      </c>
      <c r="B4630" s="0" t="s">
        <v>456</v>
      </c>
      <c r="C4630" s="0" t="n">
        <v>9.606E-005</v>
      </c>
      <c r="D4630" s="221" t="n">
        <v>47.76</v>
      </c>
      <c r="E4630" s="221" t="n">
        <f aca="false">TRUNC((C4630*D4630),2)</f>
        <v>0</v>
      </c>
    </row>
    <row r="4631" customFormat="false" ht="28.8" hidden="false" customHeight="false" outlineLevel="0" collapsed="false">
      <c r="A4631" s="223" t="s">
        <v>1050</v>
      </c>
      <c r="B4631" s="0" t="s">
        <v>504</v>
      </c>
      <c r="C4631" s="0" t="n">
        <v>1.26291667</v>
      </c>
      <c r="D4631" s="221" t="n">
        <v>0.96</v>
      </c>
      <c r="E4631" s="221" t="n">
        <f aca="false">TRUNC((C4631*D4631),2)</f>
        <v>1.21</v>
      </c>
    </row>
    <row r="4632" customFormat="false" ht="14.4" hidden="false" customHeight="false" outlineLevel="0" collapsed="false">
      <c r="A4632" s="223" t="s">
        <v>499</v>
      </c>
      <c r="B4632" s="0" t="s">
        <v>459</v>
      </c>
      <c r="C4632" s="0" t="n">
        <v>3.988E-005</v>
      </c>
      <c r="D4632" s="221" t="n">
        <v>109.4</v>
      </c>
      <c r="E4632" s="221" t="n">
        <f aca="false">TRUNC((C4632*D4632),2)</f>
        <v>0</v>
      </c>
    </row>
    <row r="4633" customFormat="false" ht="14.4" hidden="false" customHeight="false" outlineLevel="0" collapsed="false">
      <c r="A4633" s="223" t="s">
        <v>502</v>
      </c>
      <c r="B4633" s="0" t="s">
        <v>459</v>
      </c>
      <c r="C4633" s="0" t="n">
        <v>0.00054414</v>
      </c>
      <c r="D4633" s="221" t="n">
        <v>6.04</v>
      </c>
      <c r="E4633" s="221" t="n">
        <f aca="false">TRUNC((C4633*D4633),2)</f>
        <v>0</v>
      </c>
    </row>
    <row r="4634" customFormat="false" ht="14.4" hidden="false" customHeight="false" outlineLevel="0" collapsed="false">
      <c r="A4634" s="223" t="s">
        <v>1051</v>
      </c>
      <c r="B4634" s="0" t="s">
        <v>459</v>
      </c>
      <c r="C4634" s="0" t="n">
        <v>0.009</v>
      </c>
      <c r="D4634" s="221" t="n">
        <v>4.23</v>
      </c>
      <c r="E4634" s="221" t="n">
        <f aca="false">TRUNC((C4634*D4634),2)</f>
        <v>0.03</v>
      </c>
    </row>
    <row r="4635" customFormat="false" ht="14.4" hidden="false" customHeight="false" outlineLevel="0" collapsed="false">
      <c r="A4635" s="223" t="s">
        <v>457</v>
      </c>
      <c r="B4635" s="0" t="s">
        <v>456</v>
      </c>
      <c r="C4635" s="0" t="n">
        <v>0.00082408</v>
      </c>
      <c r="D4635" s="221" t="n">
        <v>8.95</v>
      </c>
      <c r="E4635" s="221" t="n">
        <f aca="false">TRUNC((C4635*D4635),2)</f>
        <v>0</v>
      </c>
    </row>
    <row r="4636" customFormat="false" ht="14.4" hidden="false" customHeight="false" outlineLevel="0" collapsed="false">
      <c r="A4636" s="223" t="s">
        <v>510</v>
      </c>
      <c r="B4636" s="0" t="s">
        <v>511</v>
      </c>
      <c r="C4636" s="0" t="n">
        <v>9.07E-005</v>
      </c>
      <c r="D4636" s="221" t="n">
        <v>14.25</v>
      </c>
      <c r="E4636" s="221" t="n">
        <f aca="false">TRUNC((C4636*D4636),2)</f>
        <v>0</v>
      </c>
    </row>
    <row r="4637" customFormat="false" ht="14.4" hidden="false" customHeight="false" outlineLevel="0" collapsed="false">
      <c r="A4637" s="223" t="s">
        <v>512</v>
      </c>
      <c r="B4637" s="0" t="s">
        <v>493</v>
      </c>
      <c r="C4637" s="0" t="n">
        <v>0.06</v>
      </c>
      <c r="D4637" s="221" t="n">
        <v>1.87</v>
      </c>
      <c r="E4637" s="221" t="n">
        <f aca="false">TRUNC((C4637*D4637),2)</f>
        <v>0.11</v>
      </c>
    </row>
    <row r="4638" customFormat="false" ht="14.4" hidden="false" customHeight="false" outlineLevel="0" collapsed="false">
      <c r="A4638" s="223" t="s">
        <v>513</v>
      </c>
      <c r="B4638" s="0" t="s">
        <v>493</v>
      </c>
      <c r="C4638" s="0" t="n">
        <v>0.06</v>
      </c>
      <c r="D4638" s="221" t="n">
        <v>0.71</v>
      </c>
      <c r="E4638" s="221" t="n">
        <f aca="false">TRUNC((C4638*D4638),2)</f>
        <v>0.04</v>
      </c>
    </row>
    <row r="4639" customFormat="false" ht="14.4" hidden="false" customHeight="false" outlineLevel="0" collapsed="false">
      <c r="A4639" s="223" t="s">
        <v>514</v>
      </c>
      <c r="B4639" s="0" t="s">
        <v>493</v>
      </c>
      <c r="C4639" s="0" t="n">
        <v>0.06</v>
      </c>
      <c r="D4639" s="221" t="n">
        <v>0.34</v>
      </c>
      <c r="E4639" s="221" t="n">
        <f aca="false">TRUNC((C4639*D4639),2)</f>
        <v>0.02</v>
      </c>
    </row>
    <row r="4640" customFormat="false" ht="14.4" hidden="false" customHeight="false" outlineLevel="0" collapsed="false">
      <c r="A4640" s="223" t="s">
        <v>515</v>
      </c>
      <c r="B4640" s="0" t="s">
        <v>493</v>
      </c>
      <c r="C4640" s="0" t="n">
        <v>0.06</v>
      </c>
      <c r="D4640" s="221" t="n">
        <v>0.05</v>
      </c>
      <c r="E4640" s="221" t="n">
        <f aca="false">TRUNC((C4640*D4640),2)</f>
        <v>0</v>
      </c>
    </row>
    <row r="4641" customFormat="false" ht="14.4" hidden="false" customHeight="false" outlineLevel="0" collapsed="false">
      <c r="A4641" s="223" t="s">
        <v>458</v>
      </c>
      <c r="B4641" s="0" t="s">
        <v>459</v>
      </c>
      <c r="C4641" s="0" t="n">
        <v>0.00015878</v>
      </c>
      <c r="D4641" s="221" t="n">
        <v>29.55</v>
      </c>
      <c r="E4641" s="221" t="n">
        <f aca="false">TRUNC((C4641*D4641),2)</f>
        <v>0</v>
      </c>
    </row>
    <row r="4642" customFormat="false" ht="14.4" hidden="false" customHeight="false" outlineLevel="0" collapsed="false">
      <c r="A4642" s="223" t="s">
        <v>460</v>
      </c>
      <c r="B4642" s="0" t="s">
        <v>459</v>
      </c>
      <c r="C4642" s="0" t="n">
        <v>7.442E-005</v>
      </c>
      <c r="D4642" s="221" t="n">
        <v>169.15</v>
      </c>
      <c r="E4642" s="221" t="n">
        <f aca="false">TRUNC((C4642*D4642),2)</f>
        <v>0.01</v>
      </c>
    </row>
    <row r="4643" customFormat="false" ht="14.4" hidden="false" customHeight="false" outlineLevel="0" collapsed="false">
      <c r="A4643" s="223" t="s">
        <v>461</v>
      </c>
      <c r="B4643" s="0" t="s">
        <v>459</v>
      </c>
      <c r="C4643" s="0" t="n">
        <v>0.00668924</v>
      </c>
      <c r="D4643" s="221" t="n">
        <v>1.11</v>
      </c>
      <c r="E4643" s="221" t="n">
        <f aca="false">TRUNC((C4643*D4643),2)</f>
        <v>0</v>
      </c>
    </row>
    <row r="4644" customFormat="false" ht="28.8" hidden="false" customHeight="false" outlineLevel="0" collapsed="false">
      <c r="A4644" s="223" t="s">
        <v>462</v>
      </c>
      <c r="B4644" s="0" t="s">
        <v>459</v>
      </c>
      <c r="C4644" s="0" t="n">
        <v>6.45E-005</v>
      </c>
      <c r="D4644" s="221" t="n">
        <v>133.08</v>
      </c>
      <c r="E4644" s="221" t="n">
        <f aca="false">TRUNC((C4644*D4644),2)</f>
        <v>0</v>
      </c>
    </row>
    <row r="4645" customFormat="false" ht="28.8" hidden="false" customHeight="false" outlineLevel="0" collapsed="false">
      <c r="A4645" s="223" t="s">
        <v>463</v>
      </c>
      <c r="B4645" s="0" t="s">
        <v>459</v>
      </c>
      <c r="C4645" s="0" t="n">
        <v>4.32E-005</v>
      </c>
      <c r="D4645" s="221" t="n">
        <v>116.91</v>
      </c>
      <c r="E4645" s="221" t="n">
        <f aca="false">TRUNC((C4645*D4645),2)</f>
        <v>0</v>
      </c>
    </row>
    <row r="4646" customFormat="false" ht="28.8" hidden="false" customHeight="false" outlineLevel="0" collapsed="false">
      <c r="A4646" s="223" t="s">
        <v>516</v>
      </c>
      <c r="B4646" s="0" t="s">
        <v>459</v>
      </c>
      <c r="C4646" s="0" t="n">
        <v>2.64E-006</v>
      </c>
      <c r="D4646" s="221" t="n">
        <v>597.97</v>
      </c>
      <c r="E4646" s="221" t="n">
        <f aca="false">TRUNC((C4646*D4646),2)</f>
        <v>0</v>
      </c>
    </row>
    <row r="4647" customFormat="false" ht="14.4" hidden="false" customHeight="false" outlineLevel="0" collapsed="false">
      <c r="A4647" s="223" t="s">
        <v>517</v>
      </c>
      <c r="B4647" s="0" t="s">
        <v>459</v>
      </c>
      <c r="C4647" s="0" t="n">
        <v>1.624E-005</v>
      </c>
      <c r="D4647" s="221" t="n">
        <v>135.18</v>
      </c>
      <c r="E4647" s="221" t="n">
        <f aca="false">TRUNC((C4647*D4647),2)</f>
        <v>0</v>
      </c>
    </row>
    <row r="4648" customFormat="false" ht="14.4" hidden="false" customHeight="false" outlineLevel="0" collapsed="false">
      <c r="A4648" s="223" t="s">
        <v>518</v>
      </c>
      <c r="B4648" s="0" t="s">
        <v>459</v>
      </c>
      <c r="C4648" s="0" t="n">
        <v>1.234E-005</v>
      </c>
      <c r="D4648" s="221" t="n">
        <v>203.68</v>
      </c>
      <c r="E4648" s="221" t="n">
        <f aca="false">TRUNC((C4648*D4648),2)</f>
        <v>0</v>
      </c>
    </row>
    <row r="4649" customFormat="false" ht="14.4" hidden="false" customHeight="false" outlineLevel="0" collapsed="false">
      <c r="A4649" s="223" t="s">
        <v>519</v>
      </c>
      <c r="B4649" s="0" t="s">
        <v>459</v>
      </c>
      <c r="C4649" s="0" t="n">
        <v>2.64E-006</v>
      </c>
      <c r="D4649" s="221" t="n">
        <v>576.84</v>
      </c>
      <c r="E4649" s="221" t="n">
        <f aca="false">TRUNC((C4649*D4649),2)</f>
        <v>0</v>
      </c>
    </row>
    <row r="4650" customFormat="false" ht="14.4" hidden="false" customHeight="false" outlineLevel="0" collapsed="false">
      <c r="A4650" s="223" t="s">
        <v>520</v>
      </c>
      <c r="B4650" s="0" t="s">
        <v>459</v>
      </c>
      <c r="C4650" s="0" t="n">
        <v>3.26E-006</v>
      </c>
      <c r="D4650" s="221" t="n">
        <v>281.79</v>
      </c>
      <c r="E4650" s="221" t="n">
        <f aca="false">TRUNC((C4650*D4650),2)</f>
        <v>0</v>
      </c>
    </row>
    <row r="4651" customFormat="false" ht="14.4" hidden="false" customHeight="false" outlineLevel="0" collapsed="false">
      <c r="A4651" s="223" t="s">
        <v>521</v>
      </c>
      <c r="B4651" s="0" t="s">
        <v>459</v>
      </c>
      <c r="C4651" s="0" t="n">
        <v>0.0001638</v>
      </c>
      <c r="D4651" s="221" t="n">
        <v>7.88</v>
      </c>
      <c r="E4651" s="221" t="n">
        <f aca="false">TRUNC((C4651*D4651),2)</f>
        <v>0</v>
      </c>
    </row>
    <row r="4652" customFormat="false" ht="14.4" hidden="false" customHeight="false" outlineLevel="0" collapsed="false">
      <c r="A4652" s="223" t="s">
        <v>522</v>
      </c>
      <c r="B4652" s="0" t="s">
        <v>459</v>
      </c>
      <c r="C4652" s="0" t="n">
        <v>9.07E-005</v>
      </c>
      <c r="D4652" s="221" t="n">
        <v>10.71</v>
      </c>
      <c r="E4652" s="221" t="n">
        <f aca="false">TRUNC((C4652*D4652),2)</f>
        <v>0</v>
      </c>
    </row>
    <row r="4653" customFormat="false" ht="14.4" hidden="false" customHeight="false" outlineLevel="0" collapsed="false">
      <c r="A4653" s="223" t="s">
        <v>523</v>
      </c>
      <c r="B4653" s="0" t="s">
        <v>459</v>
      </c>
      <c r="C4653" s="0" t="n">
        <v>9.07E-005</v>
      </c>
      <c r="D4653" s="221" t="n">
        <v>23.75</v>
      </c>
      <c r="E4653" s="221" t="n">
        <f aca="false">TRUNC((C4653*D4653),2)</f>
        <v>0</v>
      </c>
    </row>
    <row r="4654" customFormat="false" ht="14.4" hidden="false" customHeight="false" outlineLevel="0" collapsed="false">
      <c r="A4654" s="223" t="s">
        <v>453</v>
      </c>
      <c r="B4654" s="0" t="s">
        <v>398</v>
      </c>
      <c r="C4654" s="0" t="s">
        <v>398</v>
      </c>
      <c r="D4654" s="221" t="s">
        <v>398</v>
      </c>
      <c r="E4654" s="221" t="n">
        <f aca="false">SUM(E4629:E4653)</f>
        <v>1.42</v>
      </c>
    </row>
    <row r="4655" customFormat="false" ht="14.4" hidden="false" customHeight="false" outlineLevel="0" collapsed="false">
      <c r="A4655" s="0"/>
      <c r="C4655" s="0"/>
      <c r="D4655" s="0"/>
      <c r="E4655" s="0"/>
    </row>
    <row r="4656" customFormat="false" ht="14.4" hidden="false" customHeight="false" outlineLevel="0" collapsed="false">
      <c r="A4656" s="223" t="s">
        <v>466</v>
      </c>
      <c r="B4656" s="0" t="s">
        <v>398</v>
      </c>
      <c r="C4656" s="0" t="s">
        <v>398</v>
      </c>
      <c r="D4656" s="221" t="s">
        <v>398</v>
      </c>
      <c r="E4656" s="221" t="n">
        <f aca="false">E4621+E4626+E4654</f>
        <v>2.11</v>
      </c>
    </row>
    <row r="4657" customFormat="false" ht="14.4" hidden="false" customHeight="false" outlineLevel="0" collapsed="false">
      <c r="A4657" s="0"/>
      <c r="C4657" s="0"/>
      <c r="D4657" s="0"/>
      <c r="E4657" s="0"/>
    </row>
    <row r="4658" customFormat="false" ht="14.4" hidden="false" customHeight="false" outlineLevel="0" collapsed="false">
      <c r="A4658" s="0"/>
      <c r="C4658" s="0"/>
      <c r="D4658" s="0"/>
      <c r="E4658" s="0"/>
    </row>
    <row r="4659" customFormat="false" ht="14.4" hidden="false" customHeight="false" outlineLevel="0" collapsed="false">
      <c r="A4659" s="0"/>
      <c r="C4659" s="0"/>
      <c r="D4659" s="0"/>
      <c r="E4659" s="0"/>
    </row>
    <row r="4660" customFormat="false" ht="14.4" hidden="false" customHeight="false" outlineLevel="0" collapsed="false">
      <c r="A4660" s="223" t="s">
        <v>1052</v>
      </c>
      <c r="B4660" s="224" t="s">
        <v>1053</v>
      </c>
      <c r="C4660" s="0" t="s">
        <v>1054</v>
      </c>
      <c r="D4660" s="0"/>
      <c r="E4660" s="0"/>
    </row>
    <row r="4661" customFormat="false" ht="14.4" hidden="false" customHeight="false" outlineLevel="0" collapsed="false">
      <c r="A4661" s="223" t="s">
        <v>1055</v>
      </c>
      <c r="C4661" s="0"/>
      <c r="D4661" s="0"/>
      <c r="E4661" s="0"/>
    </row>
    <row r="4662" customFormat="false" ht="14.4" hidden="false" customHeight="false" outlineLevel="0" collapsed="false">
      <c r="A4662" s="223" t="s">
        <v>569</v>
      </c>
      <c r="C4662" s="0"/>
      <c r="D4662" s="0"/>
      <c r="E4662" s="0"/>
    </row>
    <row r="4663" customFormat="false" ht="14.4" hidden="false" customHeight="false" outlineLevel="0" collapsed="false">
      <c r="A4663" s="0"/>
      <c r="C4663" s="0"/>
      <c r="D4663" s="0"/>
      <c r="E4663" s="0"/>
    </row>
    <row r="4664" customFormat="false" ht="14.4" hidden="false" customHeight="false" outlineLevel="0" collapsed="false">
      <c r="A4664" s="223" t="s">
        <v>489</v>
      </c>
      <c r="B4664" s="0" t="s">
        <v>447</v>
      </c>
      <c r="C4664" s="0" t="s">
        <v>448</v>
      </c>
      <c r="D4664" s="221" t="s">
        <v>449</v>
      </c>
      <c r="E4664" s="221" t="s">
        <v>450</v>
      </c>
    </row>
    <row r="4665" customFormat="false" ht="28.8" hidden="false" customHeight="false" outlineLevel="0" collapsed="false">
      <c r="A4665" s="223" t="s">
        <v>491</v>
      </c>
      <c r="B4665" s="0" t="s">
        <v>459</v>
      </c>
      <c r="C4665" s="0" t="n">
        <v>3.191E-005</v>
      </c>
      <c r="D4665" s="221" t="n">
        <v>580</v>
      </c>
      <c r="E4665" s="221" t="n">
        <f aca="false">TRUNC((C4665*D4665),2)</f>
        <v>0.01</v>
      </c>
    </row>
    <row r="4666" customFormat="false" ht="14.4" hidden="false" customHeight="false" outlineLevel="0" collapsed="false">
      <c r="A4666" s="223" t="s">
        <v>453</v>
      </c>
      <c r="B4666" s="0" t="s">
        <v>398</v>
      </c>
      <c r="C4666" s="0" t="s">
        <v>398</v>
      </c>
      <c r="D4666" s="221" t="s">
        <v>398</v>
      </c>
      <c r="E4666" s="221" t="n">
        <f aca="false">SUM(E4665:E4665)</f>
        <v>0.01</v>
      </c>
    </row>
    <row r="4667" customFormat="false" ht="14.4" hidden="false" customHeight="false" outlineLevel="0" collapsed="false">
      <c r="A4667" s="0"/>
      <c r="C4667" s="0"/>
      <c r="D4667" s="0"/>
      <c r="E4667" s="0"/>
    </row>
    <row r="4668" customFormat="false" ht="14.4" hidden="false" customHeight="false" outlineLevel="0" collapsed="false">
      <c r="A4668" s="223" t="s">
        <v>446</v>
      </c>
      <c r="B4668" s="0" t="s">
        <v>447</v>
      </c>
      <c r="C4668" s="0" t="s">
        <v>448</v>
      </c>
      <c r="D4668" s="221" t="s">
        <v>449</v>
      </c>
      <c r="E4668" s="221" t="s">
        <v>450</v>
      </c>
    </row>
    <row r="4669" customFormat="false" ht="14.4" hidden="false" customHeight="false" outlineLevel="0" collapsed="false">
      <c r="A4669" s="223" t="s">
        <v>552</v>
      </c>
      <c r="B4669" s="0" t="s">
        <v>493</v>
      </c>
      <c r="C4669" s="0" t="n">
        <v>0.0557975</v>
      </c>
      <c r="D4669" s="221" t="n">
        <v>9.41</v>
      </c>
      <c r="E4669" s="221" t="n">
        <f aca="false">TRUNC((C4669*D4669),2)</f>
        <v>0.52</v>
      </c>
    </row>
    <row r="4670" customFormat="false" ht="14.4" hidden="false" customHeight="false" outlineLevel="0" collapsed="false">
      <c r="A4670" s="223" t="s">
        <v>553</v>
      </c>
      <c r="B4670" s="0" t="s">
        <v>493</v>
      </c>
      <c r="C4670" s="0" t="n">
        <v>0.3966695</v>
      </c>
      <c r="D4670" s="221" t="n">
        <v>13.3</v>
      </c>
      <c r="E4670" s="221" t="n">
        <f aca="false">TRUNC((C4670*D4670),2)</f>
        <v>5.27</v>
      </c>
    </row>
    <row r="4671" customFormat="false" ht="14.4" hidden="false" customHeight="false" outlineLevel="0" collapsed="false">
      <c r="A4671" s="223" t="s">
        <v>494</v>
      </c>
      <c r="B4671" s="0" t="s">
        <v>493</v>
      </c>
      <c r="C4671" s="0" t="n">
        <v>0.02587502</v>
      </c>
      <c r="D4671" s="221" t="n">
        <v>8.14</v>
      </c>
      <c r="E4671" s="221" t="n">
        <f aca="false">TRUNC((C4671*D4671),2)</f>
        <v>0.21</v>
      </c>
    </row>
    <row r="4672" customFormat="false" ht="14.4" hidden="false" customHeight="false" outlineLevel="0" collapsed="false">
      <c r="A4672" s="223" t="s">
        <v>453</v>
      </c>
      <c r="B4672" s="0" t="s">
        <v>398</v>
      </c>
      <c r="C4672" s="0" t="s">
        <v>398</v>
      </c>
      <c r="D4672" s="221" t="s">
        <v>398</v>
      </c>
      <c r="E4672" s="221" t="n">
        <f aca="false">SUM(E4669:E4671)</f>
        <v>6</v>
      </c>
    </row>
    <row r="4673" customFormat="false" ht="14.4" hidden="false" customHeight="false" outlineLevel="0" collapsed="false">
      <c r="A4673" s="0"/>
      <c r="C4673" s="0"/>
      <c r="D4673" s="0"/>
      <c r="E4673" s="0"/>
    </row>
    <row r="4674" customFormat="false" ht="14.4" hidden="false" customHeight="false" outlineLevel="0" collapsed="false">
      <c r="A4674" s="223" t="s">
        <v>454</v>
      </c>
      <c r="B4674" s="0" t="s">
        <v>447</v>
      </c>
      <c r="C4674" s="0" t="s">
        <v>448</v>
      </c>
      <c r="D4674" s="221" t="s">
        <v>449</v>
      </c>
      <c r="E4674" s="221" t="s">
        <v>450</v>
      </c>
    </row>
    <row r="4675" customFormat="false" ht="14.4" hidden="false" customHeight="false" outlineLevel="0" collapsed="false">
      <c r="A4675" s="223" t="s">
        <v>496</v>
      </c>
      <c r="B4675" s="0" t="s">
        <v>497</v>
      </c>
      <c r="C4675" s="0" t="n">
        <v>0.00345</v>
      </c>
      <c r="D4675" s="221" t="n">
        <v>60</v>
      </c>
      <c r="E4675" s="221" t="n">
        <f aca="false">TRUNC((C4675*D4675),2)</f>
        <v>0.2</v>
      </c>
    </row>
    <row r="4676" customFormat="false" ht="14.4" hidden="false" customHeight="false" outlineLevel="0" collapsed="false">
      <c r="A4676" s="223" t="s">
        <v>498</v>
      </c>
      <c r="B4676" s="0" t="s">
        <v>459</v>
      </c>
      <c r="C4676" s="0" t="n">
        <v>0.00377964</v>
      </c>
      <c r="D4676" s="221" t="n">
        <v>9.79</v>
      </c>
      <c r="E4676" s="221" t="n">
        <f aca="false">TRUNC((C4676*D4676),2)</f>
        <v>0.03</v>
      </c>
    </row>
    <row r="4677" customFormat="false" ht="14.4" hidden="false" customHeight="false" outlineLevel="0" collapsed="false">
      <c r="A4677" s="223" t="s">
        <v>455</v>
      </c>
      <c r="B4677" s="0" t="s">
        <v>456</v>
      </c>
      <c r="C4677" s="0" t="n">
        <v>0.00075478</v>
      </c>
      <c r="D4677" s="221" t="n">
        <v>47.76</v>
      </c>
      <c r="E4677" s="221" t="n">
        <f aca="false">TRUNC((C4677*D4677),2)</f>
        <v>0.03</v>
      </c>
    </row>
    <row r="4678" customFormat="false" ht="14.4" hidden="false" customHeight="false" outlineLevel="0" collapsed="false">
      <c r="A4678" s="223" t="s">
        <v>499</v>
      </c>
      <c r="B4678" s="0" t="s">
        <v>459</v>
      </c>
      <c r="C4678" s="0" t="n">
        <v>0.00031332</v>
      </c>
      <c r="D4678" s="221" t="n">
        <v>109.4</v>
      </c>
      <c r="E4678" s="221" t="n">
        <f aca="false">TRUNC((C4678*D4678),2)</f>
        <v>0.03</v>
      </c>
    </row>
    <row r="4679" customFormat="false" ht="14.4" hidden="false" customHeight="false" outlineLevel="0" collapsed="false">
      <c r="A4679" s="223" t="s">
        <v>500</v>
      </c>
      <c r="B4679" s="0" t="s">
        <v>501</v>
      </c>
      <c r="C4679" s="0" t="n">
        <v>1.58167286</v>
      </c>
      <c r="D4679" s="221" t="n">
        <v>0.35</v>
      </c>
      <c r="E4679" s="221" t="n">
        <f aca="false">TRUNC((C4679*D4679),2)</f>
        <v>0.55</v>
      </c>
    </row>
    <row r="4680" customFormat="false" ht="14.4" hidden="false" customHeight="false" outlineLevel="0" collapsed="false">
      <c r="A4680" s="223" t="s">
        <v>502</v>
      </c>
      <c r="B4680" s="0" t="s">
        <v>459</v>
      </c>
      <c r="C4680" s="0" t="n">
        <v>0.00427554</v>
      </c>
      <c r="D4680" s="221" t="n">
        <v>6.04</v>
      </c>
      <c r="E4680" s="221" t="n">
        <f aca="false">TRUNC((C4680*D4680),2)</f>
        <v>0.02</v>
      </c>
    </row>
    <row r="4681" customFormat="false" ht="14.4" hidden="false" customHeight="false" outlineLevel="0" collapsed="false">
      <c r="A4681" s="223" t="s">
        <v>457</v>
      </c>
      <c r="B4681" s="0" t="s">
        <v>456</v>
      </c>
      <c r="C4681" s="0" t="n">
        <v>0.00647504</v>
      </c>
      <c r="D4681" s="221" t="n">
        <v>8.95</v>
      </c>
      <c r="E4681" s="221" t="n">
        <f aca="false">TRUNC((C4681*D4681),2)</f>
        <v>0.05</v>
      </c>
    </row>
    <row r="4682" customFormat="false" ht="14.4" hidden="false" customHeight="false" outlineLevel="0" collapsed="false">
      <c r="A4682" s="223" t="s">
        <v>510</v>
      </c>
      <c r="B4682" s="0" t="s">
        <v>511</v>
      </c>
      <c r="C4682" s="0" t="n">
        <v>0.00071258</v>
      </c>
      <c r="D4682" s="221" t="n">
        <v>14.25</v>
      </c>
      <c r="E4682" s="221" t="n">
        <f aca="false">TRUNC((C4682*D4682),2)</f>
        <v>0.01</v>
      </c>
    </row>
    <row r="4683" customFormat="false" ht="14.4" hidden="false" customHeight="false" outlineLevel="0" collapsed="false">
      <c r="A4683" s="223" t="s">
        <v>512</v>
      </c>
      <c r="B4683" s="0" t="s">
        <v>493</v>
      </c>
      <c r="C4683" s="0" t="n">
        <v>0.47144</v>
      </c>
      <c r="D4683" s="221" t="n">
        <v>1.87</v>
      </c>
      <c r="E4683" s="221" t="n">
        <f aca="false">TRUNC((C4683*D4683),2)</f>
        <v>0.88</v>
      </c>
    </row>
    <row r="4684" customFormat="false" ht="14.4" hidden="false" customHeight="false" outlineLevel="0" collapsed="false">
      <c r="A4684" s="223" t="s">
        <v>513</v>
      </c>
      <c r="B4684" s="0" t="s">
        <v>493</v>
      </c>
      <c r="C4684" s="0" t="n">
        <v>0.47144</v>
      </c>
      <c r="D4684" s="221" t="n">
        <v>0.71</v>
      </c>
      <c r="E4684" s="221" t="n">
        <f aca="false">TRUNC((C4684*D4684),2)</f>
        <v>0.33</v>
      </c>
    </row>
    <row r="4685" customFormat="false" ht="14.4" hidden="false" customHeight="false" outlineLevel="0" collapsed="false">
      <c r="A4685" s="223" t="s">
        <v>514</v>
      </c>
      <c r="B4685" s="0" t="s">
        <v>493</v>
      </c>
      <c r="C4685" s="0" t="n">
        <v>0.47144</v>
      </c>
      <c r="D4685" s="221" t="n">
        <v>0.34</v>
      </c>
      <c r="E4685" s="221" t="n">
        <f aca="false">TRUNC((C4685*D4685),2)</f>
        <v>0.16</v>
      </c>
    </row>
    <row r="4686" customFormat="false" ht="14.4" hidden="false" customHeight="false" outlineLevel="0" collapsed="false">
      <c r="A4686" s="223" t="s">
        <v>515</v>
      </c>
      <c r="B4686" s="0" t="s">
        <v>493</v>
      </c>
      <c r="C4686" s="0" t="n">
        <v>0.47144</v>
      </c>
      <c r="D4686" s="221" t="n">
        <v>0.05</v>
      </c>
      <c r="E4686" s="221" t="n">
        <f aca="false">TRUNC((C4686*D4686),2)</f>
        <v>0.02</v>
      </c>
    </row>
    <row r="4687" customFormat="false" ht="14.4" hidden="false" customHeight="false" outlineLevel="0" collapsed="false">
      <c r="A4687" s="223" t="s">
        <v>458</v>
      </c>
      <c r="B4687" s="0" t="s">
        <v>459</v>
      </c>
      <c r="C4687" s="0" t="n">
        <v>0.00124757</v>
      </c>
      <c r="D4687" s="221" t="n">
        <v>29.55</v>
      </c>
      <c r="E4687" s="221" t="n">
        <f aca="false">TRUNC((C4687*D4687),2)</f>
        <v>0.03</v>
      </c>
    </row>
    <row r="4688" customFormat="false" ht="14.4" hidden="false" customHeight="false" outlineLevel="0" collapsed="false">
      <c r="A4688" s="223" t="s">
        <v>460</v>
      </c>
      <c r="B4688" s="0" t="s">
        <v>459</v>
      </c>
      <c r="C4688" s="0" t="n">
        <v>0.00058473</v>
      </c>
      <c r="D4688" s="221" t="n">
        <v>169.15</v>
      </c>
      <c r="E4688" s="221" t="n">
        <f aca="false">TRUNC((C4688*D4688),2)</f>
        <v>0.09</v>
      </c>
    </row>
    <row r="4689" customFormat="false" ht="14.4" hidden="false" customHeight="false" outlineLevel="0" collapsed="false">
      <c r="A4689" s="223" t="s">
        <v>461</v>
      </c>
      <c r="B4689" s="0" t="s">
        <v>459</v>
      </c>
      <c r="C4689" s="0" t="n">
        <v>0.05255953</v>
      </c>
      <c r="D4689" s="221" t="n">
        <v>1.11</v>
      </c>
      <c r="E4689" s="221" t="n">
        <f aca="false">TRUNC((C4689*D4689),2)</f>
        <v>0.05</v>
      </c>
    </row>
    <row r="4690" customFormat="false" ht="28.8" hidden="false" customHeight="false" outlineLevel="0" collapsed="false">
      <c r="A4690" s="223" t="s">
        <v>462</v>
      </c>
      <c r="B4690" s="0" t="s">
        <v>459</v>
      </c>
      <c r="C4690" s="0" t="n">
        <v>0.00050681</v>
      </c>
      <c r="D4690" s="221" t="n">
        <v>133.08</v>
      </c>
      <c r="E4690" s="221" t="n">
        <f aca="false">TRUNC((C4690*D4690),2)</f>
        <v>0.06</v>
      </c>
    </row>
    <row r="4691" customFormat="false" ht="28.8" hidden="false" customHeight="false" outlineLevel="0" collapsed="false">
      <c r="A4691" s="223" t="s">
        <v>463</v>
      </c>
      <c r="B4691" s="0" t="s">
        <v>459</v>
      </c>
      <c r="C4691" s="0" t="n">
        <v>0.00033944</v>
      </c>
      <c r="D4691" s="221" t="n">
        <v>116.91</v>
      </c>
      <c r="E4691" s="221" t="n">
        <f aca="false">TRUNC((C4691*D4691),2)</f>
        <v>0.03</v>
      </c>
    </row>
    <row r="4692" customFormat="false" ht="28.8" hidden="false" customHeight="false" outlineLevel="0" collapsed="false">
      <c r="A4692" s="223" t="s">
        <v>516</v>
      </c>
      <c r="B4692" s="0" t="s">
        <v>459</v>
      </c>
      <c r="C4692" s="0" t="n">
        <v>2.079E-005</v>
      </c>
      <c r="D4692" s="221" t="n">
        <v>597.97</v>
      </c>
      <c r="E4692" s="221" t="n">
        <f aca="false">TRUNC((C4692*D4692),2)</f>
        <v>0.01</v>
      </c>
    </row>
    <row r="4693" customFormat="false" ht="14.4" hidden="false" customHeight="false" outlineLevel="0" collapsed="false">
      <c r="A4693" s="223" t="s">
        <v>517</v>
      </c>
      <c r="B4693" s="0" t="s">
        <v>459</v>
      </c>
      <c r="C4693" s="0" t="n">
        <v>0.00012766</v>
      </c>
      <c r="D4693" s="221" t="n">
        <v>135.18</v>
      </c>
      <c r="E4693" s="221" t="n">
        <f aca="false">TRUNC((C4693*D4693),2)</f>
        <v>0.01</v>
      </c>
    </row>
    <row r="4694" customFormat="false" ht="14.4" hidden="false" customHeight="false" outlineLevel="0" collapsed="false">
      <c r="A4694" s="223" t="s">
        <v>518</v>
      </c>
      <c r="B4694" s="0" t="s">
        <v>459</v>
      </c>
      <c r="C4694" s="0" t="n">
        <v>9.697E-005</v>
      </c>
      <c r="D4694" s="221" t="n">
        <v>203.68</v>
      </c>
      <c r="E4694" s="221" t="n">
        <f aca="false">TRUNC((C4694*D4694),2)</f>
        <v>0.01</v>
      </c>
    </row>
    <row r="4695" customFormat="false" ht="14.4" hidden="false" customHeight="false" outlineLevel="0" collapsed="false">
      <c r="A4695" s="223" t="s">
        <v>519</v>
      </c>
      <c r="B4695" s="0" t="s">
        <v>459</v>
      </c>
      <c r="C4695" s="0" t="n">
        <v>2.079E-005</v>
      </c>
      <c r="D4695" s="221" t="n">
        <v>576.84</v>
      </c>
      <c r="E4695" s="221" t="n">
        <f aca="false">TRUNC((C4695*D4695),2)</f>
        <v>0.01</v>
      </c>
    </row>
    <row r="4696" customFormat="false" ht="14.4" hidden="false" customHeight="false" outlineLevel="0" collapsed="false">
      <c r="A4696" s="223" t="s">
        <v>520</v>
      </c>
      <c r="B4696" s="0" t="s">
        <v>459</v>
      </c>
      <c r="C4696" s="0" t="n">
        <v>2.555E-005</v>
      </c>
      <c r="D4696" s="221" t="n">
        <v>281.79</v>
      </c>
      <c r="E4696" s="221" t="n">
        <f aca="false">TRUNC((C4696*D4696),2)</f>
        <v>0</v>
      </c>
    </row>
    <row r="4697" customFormat="false" ht="14.4" hidden="false" customHeight="false" outlineLevel="0" collapsed="false">
      <c r="A4697" s="223" t="s">
        <v>521</v>
      </c>
      <c r="B4697" s="0" t="s">
        <v>459</v>
      </c>
      <c r="C4697" s="0" t="n">
        <v>0.00128703</v>
      </c>
      <c r="D4697" s="221" t="n">
        <v>7.88</v>
      </c>
      <c r="E4697" s="221" t="n">
        <f aca="false">TRUNC((C4697*D4697),2)</f>
        <v>0.01</v>
      </c>
    </row>
    <row r="4698" customFormat="false" ht="14.4" hidden="false" customHeight="false" outlineLevel="0" collapsed="false">
      <c r="A4698" s="223" t="s">
        <v>522</v>
      </c>
      <c r="B4698" s="0" t="s">
        <v>459</v>
      </c>
      <c r="C4698" s="0" t="n">
        <v>0.00071258</v>
      </c>
      <c r="D4698" s="221" t="n">
        <v>10.71</v>
      </c>
      <c r="E4698" s="221" t="n">
        <f aca="false">TRUNC((C4698*D4698),2)</f>
        <v>0</v>
      </c>
    </row>
    <row r="4699" customFormat="false" ht="14.4" hidden="false" customHeight="false" outlineLevel="0" collapsed="false">
      <c r="A4699" s="223" t="s">
        <v>523</v>
      </c>
      <c r="B4699" s="0" t="s">
        <v>459</v>
      </c>
      <c r="C4699" s="0" t="n">
        <v>0.00071258</v>
      </c>
      <c r="D4699" s="221" t="n">
        <v>23.75</v>
      </c>
      <c r="E4699" s="221" t="n">
        <f aca="false">TRUNC((C4699*D4699),2)</f>
        <v>0.01</v>
      </c>
    </row>
    <row r="4700" customFormat="false" ht="14.4" hidden="false" customHeight="false" outlineLevel="0" collapsed="false">
      <c r="A4700" s="223" t="s">
        <v>453</v>
      </c>
      <c r="B4700" s="0" t="s">
        <v>398</v>
      </c>
      <c r="C4700" s="0" t="s">
        <v>398</v>
      </c>
      <c r="D4700" s="221" t="s">
        <v>398</v>
      </c>
      <c r="E4700" s="221" t="n">
        <f aca="false">SUM(E4675:E4699)</f>
        <v>2.63</v>
      </c>
    </row>
    <row r="4701" customFormat="false" ht="14.4" hidden="false" customHeight="false" outlineLevel="0" collapsed="false">
      <c r="A4701" s="0"/>
      <c r="C4701" s="0"/>
      <c r="D4701" s="0"/>
      <c r="E4701" s="0"/>
    </row>
    <row r="4702" customFormat="false" ht="14.4" hidden="false" customHeight="false" outlineLevel="0" collapsed="false">
      <c r="A4702" s="223" t="s">
        <v>466</v>
      </c>
      <c r="B4702" s="0" t="s">
        <v>398</v>
      </c>
      <c r="C4702" s="0" t="s">
        <v>398</v>
      </c>
      <c r="D4702" s="221" t="s">
        <v>398</v>
      </c>
      <c r="E4702" s="221" t="n">
        <f aca="false">E4666+E4672+E4700</f>
        <v>8.64</v>
      </c>
    </row>
    <row r="4703" customFormat="false" ht="14.4" hidden="false" customHeight="false" outlineLevel="0" collapsed="false">
      <c r="A4703" s="0"/>
      <c r="C4703" s="0"/>
      <c r="D4703" s="0"/>
      <c r="E4703" s="0"/>
    </row>
    <row r="4704" customFormat="false" ht="14.4" hidden="false" customHeight="false" outlineLevel="0" collapsed="false">
      <c r="A4704" s="0"/>
      <c r="C4704" s="0"/>
      <c r="D4704" s="0"/>
      <c r="E4704" s="0"/>
    </row>
    <row r="4705" customFormat="false" ht="14.4" hidden="false" customHeight="false" outlineLevel="0" collapsed="false">
      <c r="A4705" s="0"/>
      <c r="C4705" s="0"/>
      <c r="D4705" s="0"/>
      <c r="E4705" s="0"/>
    </row>
    <row r="4706" customFormat="false" ht="14.4" hidden="false" customHeight="false" outlineLevel="0" collapsed="false">
      <c r="A4706" s="223" t="s">
        <v>474</v>
      </c>
      <c r="B4706" s="224" t="s">
        <v>1056</v>
      </c>
      <c r="C4706" s="0" t="s">
        <v>1057</v>
      </c>
      <c r="D4706" s="0"/>
      <c r="E4706" s="0"/>
    </row>
    <row r="4707" customFormat="false" ht="14.4" hidden="false" customHeight="false" outlineLevel="0" collapsed="false">
      <c r="A4707" s="223" t="s">
        <v>1058</v>
      </c>
      <c r="C4707" s="0"/>
      <c r="D4707" s="0"/>
      <c r="E4707" s="0"/>
    </row>
    <row r="4708" customFormat="false" ht="14.4" hidden="false" customHeight="false" outlineLevel="0" collapsed="false">
      <c r="A4708" s="223" t="s">
        <v>478</v>
      </c>
      <c r="C4708" s="0"/>
      <c r="D4708" s="0"/>
      <c r="E4708" s="0"/>
    </row>
    <row r="4709" customFormat="false" ht="14.4" hidden="false" customHeight="false" outlineLevel="0" collapsed="false">
      <c r="A4709" s="0"/>
      <c r="C4709" s="0"/>
      <c r="D4709" s="0"/>
      <c r="E4709" s="0"/>
    </row>
    <row r="4710" customFormat="false" ht="14.4" hidden="false" customHeight="false" outlineLevel="0" collapsed="false">
      <c r="A4710" s="223" t="s">
        <v>489</v>
      </c>
      <c r="B4710" s="0" t="s">
        <v>447</v>
      </c>
      <c r="C4710" s="0" t="s">
        <v>448</v>
      </c>
      <c r="D4710" s="221" t="s">
        <v>449</v>
      </c>
      <c r="E4710" s="221" t="s">
        <v>450</v>
      </c>
    </row>
    <row r="4711" customFormat="false" ht="28.8" hidden="false" customHeight="false" outlineLevel="0" collapsed="false">
      <c r="A4711" s="223" t="s">
        <v>491</v>
      </c>
      <c r="B4711" s="0" t="s">
        <v>459</v>
      </c>
      <c r="C4711" s="0" t="n">
        <v>8.124E-005</v>
      </c>
      <c r="D4711" s="221" t="n">
        <v>580</v>
      </c>
      <c r="E4711" s="221" t="n">
        <f aca="false">TRUNC((C4711*D4711),2)</f>
        <v>0.04</v>
      </c>
    </row>
    <row r="4712" customFormat="false" ht="14.4" hidden="false" customHeight="false" outlineLevel="0" collapsed="false">
      <c r="A4712" s="223" t="s">
        <v>453</v>
      </c>
      <c r="B4712" s="0" t="s">
        <v>398</v>
      </c>
      <c r="C4712" s="0" t="s">
        <v>398</v>
      </c>
      <c r="D4712" s="221" t="s">
        <v>398</v>
      </c>
      <c r="E4712" s="221" t="n">
        <f aca="false">SUM(E4711:E4711)</f>
        <v>0.04</v>
      </c>
    </row>
    <row r="4713" customFormat="false" ht="14.4" hidden="false" customHeight="false" outlineLevel="0" collapsed="false">
      <c r="A4713" s="0"/>
      <c r="C4713" s="0"/>
      <c r="D4713" s="0"/>
      <c r="E4713" s="0"/>
    </row>
    <row r="4714" customFormat="false" ht="14.4" hidden="false" customHeight="false" outlineLevel="0" collapsed="false">
      <c r="A4714" s="223" t="s">
        <v>446</v>
      </c>
      <c r="B4714" s="0" t="s">
        <v>447</v>
      </c>
      <c r="C4714" s="0" t="s">
        <v>448</v>
      </c>
      <c r="D4714" s="221" t="s">
        <v>449</v>
      </c>
      <c r="E4714" s="221" t="s">
        <v>450</v>
      </c>
    </row>
    <row r="4715" customFormat="false" ht="14.4" hidden="false" customHeight="false" outlineLevel="0" collapsed="false">
      <c r="A4715" s="223" t="s">
        <v>1015</v>
      </c>
      <c r="B4715" s="0" t="s">
        <v>493</v>
      </c>
      <c r="C4715" s="0" t="n">
        <v>0.61806</v>
      </c>
      <c r="D4715" s="221" t="n">
        <v>9.34</v>
      </c>
      <c r="E4715" s="221" t="n">
        <f aca="false">TRUNC((C4715*D4715),2)</f>
        <v>5.77</v>
      </c>
    </row>
    <row r="4716" customFormat="false" ht="14.4" hidden="false" customHeight="false" outlineLevel="0" collapsed="false">
      <c r="A4716" s="223" t="s">
        <v>1016</v>
      </c>
      <c r="B4716" s="0" t="s">
        <v>493</v>
      </c>
      <c r="C4716" s="0" t="n">
        <v>0.61806</v>
      </c>
      <c r="D4716" s="221" t="n">
        <v>13.3</v>
      </c>
      <c r="E4716" s="221" t="n">
        <f aca="false">TRUNC((C4716*D4716),2)</f>
        <v>8.22</v>
      </c>
    </row>
    <row r="4717" customFormat="false" ht="14.4" hidden="false" customHeight="false" outlineLevel="0" collapsed="false">
      <c r="A4717" s="223" t="s">
        <v>453</v>
      </c>
      <c r="B4717" s="0" t="s">
        <v>398</v>
      </c>
      <c r="C4717" s="0" t="s">
        <v>398</v>
      </c>
      <c r="D4717" s="221" t="s">
        <v>398</v>
      </c>
      <c r="E4717" s="221" t="n">
        <f aca="false">SUM(E4715:E4716)</f>
        <v>13.99</v>
      </c>
    </row>
    <row r="4718" customFormat="false" ht="14.4" hidden="false" customHeight="false" outlineLevel="0" collapsed="false">
      <c r="A4718" s="0"/>
      <c r="C4718" s="0"/>
      <c r="D4718" s="0"/>
      <c r="E4718" s="0"/>
    </row>
    <row r="4719" customFormat="false" ht="14.4" hidden="false" customHeight="false" outlineLevel="0" collapsed="false">
      <c r="A4719" s="223" t="s">
        <v>454</v>
      </c>
      <c r="B4719" s="0" t="s">
        <v>447</v>
      </c>
      <c r="C4719" s="0" t="s">
        <v>448</v>
      </c>
      <c r="D4719" s="221" t="s">
        <v>449</v>
      </c>
      <c r="E4719" s="221" t="s">
        <v>450</v>
      </c>
    </row>
    <row r="4720" customFormat="false" ht="14.4" hidden="false" customHeight="false" outlineLevel="0" collapsed="false">
      <c r="A4720" s="223" t="s">
        <v>498</v>
      </c>
      <c r="B4720" s="0" t="s">
        <v>459</v>
      </c>
      <c r="C4720" s="0" t="n">
        <v>0.00962064</v>
      </c>
      <c r="D4720" s="221" t="n">
        <v>9.79</v>
      </c>
      <c r="E4720" s="221" t="n">
        <f aca="false">TRUNC((C4720*D4720),2)</f>
        <v>0.09</v>
      </c>
    </row>
    <row r="4721" customFormat="false" ht="14.4" hidden="false" customHeight="false" outlineLevel="0" collapsed="false">
      <c r="A4721" s="223" t="s">
        <v>455</v>
      </c>
      <c r="B4721" s="0" t="s">
        <v>456</v>
      </c>
      <c r="C4721" s="0" t="n">
        <v>0.0019212</v>
      </c>
      <c r="D4721" s="221" t="n">
        <v>47.76</v>
      </c>
      <c r="E4721" s="221" t="n">
        <f aca="false">TRUNC((C4721*D4721),2)</f>
        <v>0.09</v>
      </c>
    </row>
    <row r="4722" customFormat="false" ht="14.4" hidden="false" customHeight="false" outlineLevel="0" collapsed="false">
      <c r="A4722" s="223" t="s">
        <v>499</v>
      </c>
      <c r="B4722" s="0" t="s">
        <v>459</v>
      </c>
      <c r="C4722" s="0" t="n">
        <v>0.00079752</v>
      </c>
      <c r="D4722" s="221" t="n">
        <v>109.4</v>
      </c>
      <c r="E4722" s="221" t="n">
        <f aca="false">TRUNC((C4722*D4722),2)</f>
        <v>0.08</v>
      </c>
    </row>
    <row r="4723" customFormat="false" ht="14.4" hidden="false" customHeight="false" outlineLevel="0" collapsed="false">
      <c r="A4723" s="223" t="s">
        <v>502</v>
      </c>
      <c r="B4723" s="0" t="s">
        <v>459</v>
      </c>
      <c r="C4723" s="0" t="n">
        <v>0.01088292</v>
      </c>
      <c r="D4723" s="221" t="n">
        <v>6.04</v>
      </c>
      <c r="E4723" s="221" t="n">
        <f aca="false">TRUNC((C4723*D4723),2)</f>
        <v>0.06</v>
      </c>
    </row>
    <row r="4724" customFormat="false" ht="14.4" hidden="false" customHeight="false" outlineLevel="0" collapsed="false">
      <c r="A4724" s="223" t="s">
        <v>457</v>
      </c>
      <c r="B4724" s="0" t="s">
        <v>456</v>
      </c>
      <c r="C4724" s="0" t="n">
        <v>0.01648152</v>
      </c>
      <c r="D4724" s="221" t="n">
        <v>8.95</v>
      </c>
      <c r="E4724" s="221" t="n">
        <f aca="false">TRUNC((C4724*D4724),2)</f>
        <v>0.14</v>
      </c>
    </row>
    <row r="4725" customFormat="false" ht="14.4" hidden="false" customHeight="false" outlineLevel="0" collapsed="false">
      <c r="A4725" s="223" t="s">
        <v>510</v>
      </c>
      <c r="B4725" s="0" t="s">
        <v>511</v>
      </c>
      <c r="C4725" s="0" t="n">
        <v>0.0018138</v>
      </c>
      <c r="D4725" s="221" t="n">
        <v>14.25</v>
      </c>
      <c r="E4725" s="221" t="n">
        <f aca="false">TRUNC((C4725*D4725),2)</f>
        <v>0.02</v>
      </c>
    </row>
    <row r="4726" customFormat="false" ht="14.4" hidden="false" customHeight="false" outlineLevel="0" collapsed="false">
      <c r="A4726" s="223" t="s">
        <v>512</v>
      </c>
      <c r="B4726" s="0" t="s">
        <v>493</v>
      </c>
      <c r="C4726" s="0" t="n">
        <v>1.18395722</v>
      </c>
      <c r="D4726" s="221" t="n">
        <v>1.87</v>
      </c>
      <c r="E4726" s="221" t="n">
        <f aca="false">TRUNC((C4726*D4726),2)</f>
        <v>2.21</v>
      </c>
    </row>
    <row r="4727" customFormat="false" ht="14.4" hidden="false" customHeight="false" outlineLevel="0" collapsed="false">
      <c r="A4727" s="223" t="s">
        <v>513</v>
      </c>
      <c r="B4727" s="0" t="s">
        <v>493</v>
      </c>
      <c r="C4727" s="0" t="n">
        <v>1.2</v>
      </c>
      <c r="D4727" s="221" t="n">
        <v>0.71</v>
      </c>
      <c r="E4727" s="221" t="n">
        <f aca="false">TRUNC((C4727*D4727),2)</f>
        <v>0.85</v>
      </c>
    </row>
    <row r="4728" customFormat="false" ht="14.4" hidden="false" customHeight="false" outlineLevel="0" collapsed="false">
      <c r="A4728" s="223" t="s">
        <v>514</v>
      </c>
      <c r="B4728" s="0" t="s">
        <v>493</v>
      </c>
      <c r="C4728" s="0" t="n">
        <v>1.2</v>
      </c>
      <c r="D4728" s="221" t="n">
        <v>0.34</v>
      </c>
      <c r="E4728" s="221" t="n">
        <f aca="false">TRUNC((C4728*D4728),2)</f>
        <v>0.4</v>
      </c>
    </row>
    <row r="4729" customFormat="false" ht="14.4" hidden="false" customHeight="false" outlineLevel="0" collapsed="false">
      <c r="A4729" s="223" t="s">
        <v>515</v>
      </c>
      <c r="B4729" s="0" t="s">
        <v>493</v>
      </c>
      <c r="C4729" s="0" t="n">
        <v>1.2</v>
      </c>
      <c r="D4729" s="221" t="n">
        <v>0.05</v>
      </c>
      <c r="E4729" s="221" t="n">
        <f aca="false">TRUNC((C4729*D4729),2)</f>
        <v>0.06</v>
      </c>
    </row>
    <row r="4730" customFormat="false" ht="14.4" hidden="false" customHeight="false" outlineLevel="0" collapsed="false">
      <c r="A4730" s="223" t="s">
        <v>458</v>
      </c>
      <c r="B4730" s="0" t="s">
        <v>459</v>
      </c>
      <c r="C4730" s="0" t="n">
        <v>0.00317556</v>
      </c>
      <c r="D4730" s="221" t="n">
        <v>29.55</v>
      </c>
      <c r="E4730" s="221" t="n">
        <f aca="false">TRUNC((C4730*D4730),2)</f>
        <v>0.09</v>
      </c>
    </row>
    <row r="4731" customFormat="false" ht="14.4" hidden="false" customHeight="false" outlineLevel="0" collapsed="false">
      <c r="A4731" s="223" t="s">
        <v>460</v>
      </c>
      <c r="B4731" s="0" t="s">
        <v>459</v>
      </c>
      <c r="C4731" s="0" t="n">
        <v>0.00148836</v>
      </c>
      <c r="D4731" s="221" t="n">
        <v>169.15</v>
      </c>
      <c r="E4731" s="221" t="n">
        <f aca="false">TRUNC((C4731*D4731),2)</f>
        <v>0.25</v>
      </c>
    </row>
    <row r="4732" customFormat="false" ht="14.4" hidden="false" customHeight="false" outlineLevel="0" collapsed="false">
      <c r="A4732" s="223" t="s">
        <v>461</v>
      </c>
      <c r="B4732" s="0" t="s">
        <v>459</v>
      </c>
      <c r="C4732" s="0" t="n">
        <v>0.13378464</v>
      </c>
      <c r="D4732" s="221" t="n">
        <v>1.11</v>
      </c>
      <c r="E4732" s="221" t="n">
        <f aca="false">TRUNC((C4732*D4732),2)</f>
        <v>0.14</v>
      </c>
    </row>
    <row r="4733" customFormat="false" ht="28.8" hidden="false" customHeight="false" outlineLevel="0" collapsed="false">
      <c r="A4733" s="223" t="s">
        <v>462</v>
      </c>
      <c r="B4733" s="0" t="s">
        <v>459</v>
      </c>
      <c r="C4733" s="0" t="n">
        <v>0.00129</v>
      </c>
      <c r="D4733" s="221" t="n">
        <v>133.08</v>
      </c>
      <c r="E4733" s="221" t="n">
        <f aca="false">TRUNC((C4733*D4733),2)</f>
        <v>0.17</v>
      </c>
    </row>
    <row r="4734" customFormat="false" ht="28.8" hidden="false" customHeight="false" outlineLevel="0" collapsed="false">
      <c r="A4734" s="223" t="s">
        <v>463</v>
      </c>
      <c r="B4734" s="0" t="s">
        <v>459</v>
      </c>
      <c r="C4734" s="0" t="n">
        <v>0.000864</v>
      </c>
      <c r="D4734" s="221" t="n">
        <v>116.91</v>
      </c>
      <c r="E4734" s="221" t="n">
        <f aca="false">TRUNC((C4734*D4734),2)</f>
        <v>0.1</v>
      </c>
    </row>
    <row r="4735" customFormat="false" ht="28.8" hidden="false" customHeight="false" outlineLevel="0" collapsed="false">
      <c r="A4735" s="223" t="s">
        <v>516</v>
      </c>
      <c r="B4735" s="0" t="s">
        <v>459</v>
      </c>
      <c r="C4735" s="0" t="n">
        <v>5.292E-005</v>
      </c>
      <c r="D4735" s="221" t="n">
        <v>597.97</v>
      </c>
      <c r="E4735" s="221" t="n">
        <f aca="false">TRUNC((C4735*D4735),2)</f>
        <v>0.03</v>
      </c>
    </row>
    <row r="4736" customFormat="false" ht="14.4" hidden="false" customHeight="false" outlineLevel="0" collapsed="false">
      <c r="A4736" s="223" t="s">
        <v>517</v>
      </c>
      <c r="B4736" s="0" t="s">
        <v>459</v>
      </c>
      <c r="C4736" s="0" t="n">
        <v>0.00032496</v>
      </c>
      <c r="D4736" s="221" t="n">
        <v>135.18</v>
      </c>
      <c r="E4736" s="221" t="n">
        <f aca="false">TRUNC((C4736*D4736),2)</f>
        <v>0.04</v>
      </c>
    </row>
    <row r="4737" customFormat="false" ht="14.4" hidden="false" customHeight="false" outlineLevel="0" collapsed="false">
      <c r="A4737" s="223" t="s">
        <v>518</v>
      </c>
      <c r="B4737" s="0" t="s">
        <v>459</v>
      </c>
      <c r="C4737" s="0" t="n">
        <v>0.00024684</v>
      </c>
      <c r="D4737" s="221" t="n">
        <v>203.68</v>
      </c>
      <c r="E4737" s="221" t="n">
        <f aca="false">TRUNC((C4737*D4737),2)</f>
        <v>0.05</v>
      </c>
    </row>
    <row r="4738" customFormat="false" ht="14.4" hidden="false" customHeight="false" outlineLevel="0" collapsed="false">
      <c r="A4738" s="223" t="s">
        <v>519</v>
      </c>
      <c r="B4738" s="0" t="s">
        <v>459</v>
      </c>
      <c r="C4738" s="0" t="n">
        <v>5.292E-005</v>
      </c>
      <c r="D4738" s="221" t="n">
        <v>576.84</v>
      </c>
      <c r="E4738" s="221" t="n">
        <f aca="false">TRUNC((C4738*D4738),2)</f>
        <v>0.03</v>
      </c>
    </row>
    <row r="4739" customFormat="false" ht="14.4" hidden="false" customHeight="false" outlineLevel="0" collapsed="false">
      <c r="A4739" s="223" t="s">
        <v>520</v>
      </c>
      <c r="B4739" s="0" t="s">
        <v>459</v>
      </c>
      <c r="C4739" s="0" t="n">
        <v>6.504E-005</v>
      </c>
      <c r="D4739" s="221" t="n">
        <v>281.79</v>
      </c>
      <c r="E4739" s="221" t="n">
        <f aca="false">TRUNC((C4739*D4739),2)</f>
        <v>0.01</v>
      </c>
    </row>
    <row r="4740" customFormat="false" ht="14.4" hidden="false" customHeight="false" outlineLevel="0" collapsed="false">
      <c r="A4740" s="223" t="s">
        <v>521</v>
      </c>
      <c r="B4740" s="0" t="s">
        <v>459</v>
      </c>
      <c r="C4740" s="0" t="n">
        <v>0.003276</v>
      </c>
      <c r="D4740" s="221" t="n">
        <v>7.88</v>
      </c>
      <c r="E4740" s="221" t="n">
        <f aca="false">TRUNC((C4740*D4740),2)</f>
        <v>0.02</v>
      </c>
    </row>
    <row r="4741" customFormat="false" ht="14.4" hidden="false" customHeight="false" outlineLevel="0" collapsed="false">
      <c r="A4741" s="223" t="s">
        <v>522</v>
      </c>
      <c r="B4741" s="0" t="s">
        <v>459</v>
      </c>
      <c r="C4741" s="0" t="n">
        <v>0.0018138</v>
      </c>
      <c r="D4741" s="221" t="n">
        <v>10.71</v>
      </c>
      <c r="E4741" s="221" t="n">
        <f aca="false">TRUNC((C4741*D4741),2)</f>
        <v>0.01</v>
      </c>
    </row>
    <row r="4742" customFormat="false" ht="14.4" hidden="false" customHeight="false" outlineLevel="0" collapsed="false">
      <c r="A4742" s="223" t="s">
        <v>523</v>
      </c>
      <c r="B4742" s="0" t="s">
        <v>459</v>
      </c>
      <c r="C4742" s="0" t="n">
        <v>0.0018138</v>
      </c>
      <c r="D4742" s="221" t="n">
        <v>23.75</v>
      </c>
      <c r="E4742" s="221" t="n">
        <f aca="false">TRUNC((C4742*D4742),2)</f>
        <v>0.04</v>
      </c>
    </row>
    <row r="4743" customFormat="false" ht="14.4" hidden="false" customHeight="false" outlineLevel="0" collapsed="false">
      <c r="A4743" s="223" t="s">
        <v>1059</v>
      </c>
      <c r="B4743" s="0" t="s">
        <v>459</v>
      </c>
      <c r="C4743" s="0" t="n">
        <v>1</v>
      </c>
      <c r="D4743" s="221" t="n">
        <v>310.04</v>
      </c>
      <c r="E4743" s="221" t="n">
        <f aca="false">TRUNC((C4743*D4743),2)</f>
        <v>310.04</v>
      </c>
    </row>
    <row r="4744" customFormat="false" ht="14.4" hidden="false" customHeight="false" outlineLevel="0" collapsed="false">
      <c r="A4744" s="223" t="s">
        <v>453</v>
      </c>
      <c r="B4744" s="0" t="s">
        <v>398</v>
      </c>
      <c r="C4744" s="0" t="s">
        <v>398</v>
      </c>
      <c r="D4744" s="221" t="s">
        <v>398</v>
      </c>
      <c r="E4744" s="221" t="n">
        <f aca="false">SUM(E4720:E4743)</f>
        <v>315.02</v>
      </c>
    </row>
    <row r="4745" customFormat="false" ht="14.4" hidden="false" customHeight="false" outlineLevel="0" collapsed="false">
      <c r="A4745" s="0"/>
      <c r="C4745" s="0"/>
      <c r="D4745" s="0"/>
      <c r="E4745" s="0"/>
    </row>
    <row r="4746" customFormat="false" ht="14.4" hidden="false" customHeight="false" outlineLevel="0" collapsed="false">
      <c r="A4746" s="223" t="s">
        <v>466</v>
      </c>
      <c r="B4746" s="0" t="s">
        <v>398</v>
      </c>
      <c r="C4746" s="0" t="s">
        <v>398</v>
      </c>
      <c r="D4746" s="221" t="s">
        <v>398</v>
      </c>
      <c r="E4746" s="221" t="n">
        <f aca="false">E4712+E4717+E4744</f>
        <v>329.05</v>
      </c>
    </row>
    <row r="4747" customFormat="false" ht="14.4" hidden="false" customHeight="false" outlineLevel="0" collapsed="false">
      <c r="A4747" s="0"/>
      <c r="C4747" s="0"/>
      <c r="D4747" s="0"/>
      <c r="E4747" s="0"/>
    </row>
    <row r="4748" customFormat="false" ht="14.4" hidden="false" customHeight="false" outlineLevel="0" collapsed="false">
      <c r="A4748" s="0"/>
      <c r="C4748" s="0"/>
      <c r="D4748" s="0"/>
      <c r="E4748" s="0"/>
    </row>
    <row r="4749" customFormat="false" ht="14.4" hidden="false" customHeight="false" outlineLevel="0" collapsed="false">
      <c r="A4749" s="0"/>
      <c r="C4749" s="0"/>
      <c r="D4749" s="0"/>
      <c r="E4749" s="0"/>
    </row>
    <row r="4750" customFormat="false" ht="14.4" hidden="false" customHeight="false" outlineLevel="0" collapsed="false">
      <c r="A4750" s="223" t="s">
        <v>474</v>
      </c>
      <c r="B4750" s="224" t="s">
        <v>1060</v>
      </c>
      <c r="C4750" s="0" t="s">
        <v>1061</v>
      </c>
      <c r="D4750" s="0"/>
      <c r="E4750" s="0"/>
    </row>
    <row r="4751" customFormat="false" ht="14.4" hidden="false" customHeight="false" outlineLevel="0" collapsed="false">
      <c r="A4751" s="223" t="s">
        <v>1062</v>
      </c>
      <c r="C4751" s="0"/>
      <c r="D4751" s="0"/>
      <c r="E4751" s="0"/>
    </row>
    <row r="4752" customFormat="false" ht="14.4" hidden="false" customHeight="false" outlineLevel="0" collapsed="false">
      <c r="A4752" s="223" t="s">
        <v>478</v>
      </c>
      <c r="C4752" s="0"/>
      <c r="D4752" s="0"/>
      <c r="E4752" s="0"/>
    </row>
    <row r="4753" customFormat="false" ht="14.4" hidden="false" customHeight="false" outlineLevel="0" collapsed="false">
      <c r="A4753" s="0"/>
      <c r="C4753" s="0"/>
      <c r="D4753" s="0"/>
      <c r="E4753" s="0"/>
    </row>
    <row r="4754" customFormat="false" ht="14.4" hidden="false" customHeight="false" outlineLevel="0" collapsed="false">
      <c r="A4754" s="223" t="s">
        <v>489</v>
      </c>
      <c r="B4754" s="0" t="s">
        <v>447</v>
      </c>
      <c r="C4754" s="0" t="s">
        <v>448</v>
      </c>
      <c r="D4754" s="221" t="s">
        <v>449</v>
      </c>
      <c r="E4754" s="221" t="s">
        <v>450</v>
      </c>
    </row>
    <row r="4755" customFormat="false" ht="28.8" hidden="false" customHeight="false" outlineLevel="0" collapsed="false">
      <c r="A4755" s="223" t="s">
        <v>491</v>
      </c>
      <c r="B4755" s="0" t="s">
        <v>459</v>
      </c>
      <c r="C4755" s="0" t="n">
        <v>5.416E-005</v>
      </c>
      <c r="D4755" s="221" t="n">
        <v>580</v>
      </c>
      <c r="E4755" s="221" t="n">
        <f aca="false">TRUNC((C4755*D4755),2)</f>
        <v>0.03</v>
      </c>
    </row>
    <row r="4756" customFormat="false" ht="14.4" hidden="false" customHeight="false" outlineLevel="0" collapsed="false">
      <c r="A4756" s="223" t="s">
        <v>453</v>
      </c>
      <c r="B4756" s="0" t="s">
        <v>398</v>
      </c>
      <c r="C4756" s="0" t="s">
        <v>398</v>
      </c>
      <c r="D4756" s="221" t="s">
        <v>398</v>
      </c>
      <c r="E4756" s="221" t="n">
        <f aca="false">SUM(E4755:E4755)</f>
        <v>0.03</v>
      </c>
    </row>
    <row r="4757" customFormat="false" ht="14.4" hidden="false" customHeight="false" outlineLevel="0" collapsed="false">
      <c r="A4757" s="0"/>
      <c r="C4757" s="0"/>
      <c r="D4757" s="0"/>
      <c r="E4757" s="0"/>
    </row>
    <row r="4758" customFormat="false" ht="14.4" hidden="false" customHeight="false" outlineLevel="0" collapsed="false">
      <c r="A4758" s="223" t="s">
        <v>446</v>
      </c>
      <c r="B4758" s="0" t="s">
        <v>447</v>
      </c>
      <c r="C4758" s="0" t="s">
        <v>448</v>
      </c>
      <c r="D4758" s="221" t="s">
        <v>449</v>
      </c>
      <c r="E4758" s="221" t="s">
        <v>450</v>
      </c>
    </row>
    <row r="4759" customFormat="false" ht="14.4" hidden="false" customHeight="false" outlineLevel="0" collapsed="false">
      <c r="A4759" s="223" t="s">
        <v>1015</v>
      </c>
      <c r="B4759" s="0" t="s">
        <v>493</v>
      </c>
      <c r="C4759" s="0" t="n">
        <v>0.82408</v>
      </c>
      <c r="D4759" s="221" t="n">
        <v>9.34</v>
      </c>
      <c r="E4759" s="221" t="n">
        <f aca="false">TRUNC((C4759*D4759),2)</f>
        <v>7.69</v>
      </c>
    </row>
    <row r="4760" customFormat="false" ht="14.4" hidden="false" customHeight="false" outlineLevel="0" collapsed="false">
      <c r="A4760" s="223" t="s">
        <v>453</v>
      </c>
      <c r="B4760" s="0" t="s">
        <v>398</v>
      </c>
      <c r="C4760" s="0" t="s">
        <v>398</v>
      </c>
      <c r="D4760" s="221" t="s">
        <v>398</v>
      </c>
      <c r="E4760" s="221" t="n">
        <f aca="false">SUM(E4759:E4759)</f>
        <v>7.69</v>
      </c>
    </row>
    <row r="4761" customFormat="false" ht="14.4" hidden="false" customHeight="false" outlineLevel="0" collapsed="false">
      <c r="A4761" s="0"/>
      <c r="C4761" s="0"/>
      <c r="D4761" s="0"/>
      <c r="E4761" s="0"/>
    </row>
    <row r="4762" customFormat="false" ht="14.4" hidden="false" customHeight="false" outlineLevel="0" collapsed="false">
      <c r="A4762" s="223" t="s">
        <v>454</v>
      </c>
      <c r="B4762" s="0" t="s">
        <v>447</v>
      </c>
      <c r="C4762" s="0" t="s">
        <v>448</v>
      </c>
      <c r="D4762" s="221" t="s">
        <v>449</v>
      </c>
      <c r="E4762" s="221" t="s">
        <v>450</v>
      </c>
    </row>
    <row r="4763" customFormat="false" ht="14.4" hidden="false" customHeight="false" outlineLevel="0" collapsed="false">
      <c r="A4763" s="223" t="s">
        <v>498</v>
      </c>
      <c r="B4763" s="0" t="s">
        <v>459</v>
      </c>
      <c r="C4763" s="0" t="n">
        <v>0.00641376</v>
      </c>
      <c r="D4763" s="221" t="n">
        <v>9.79</v>
      </c>
      <c r="E4763" s="221" t="n">
        <f aca="false">TRUNC((C4763*D4763),2)</f>
        <v>0.06</v>
      </c>
    </row>
    <row r="4764" customFormat="false" ht="14.4" hidden="false" customHeight="false" outlineLevel="0" collapsed="false">
      <c r="A4764" s="223" t="s">
        <v>455</v>
      </c>
      <c r="B4764" s="0" t="s">
        <v>456</v>
      </c>
      <c r="C4764" s="0" t="n">
        <v>0.0012808</v>
      </c>
      <c r="D4764" s="221" t="n">
        <v>47.76</v>
      </c>
      <c r="E4764" s="221" t="n">
        <f aca="false">TRUNC((C4764*D4764),2)</f>
        <v>0.06</v>
      </c>
    </row>
    <row r="4765" customFormat="false" ht="14.4" hidden="false" customHeight="false" outlineLevel="0" collapsed="false">
      <c r="A4765" s="223" t="s">
        <v>499</v>
      </c>
      <c r="B4765" s="0" t="s">
        <v>459</v>
      </c>
      <c r="C4765" s="0" t="n">
        <v>0.00053168</v>
      </c>
      <c r="D4765" s="221" t="n">
        <v>109.4</v>
      </c>
      <c r="E4765" s="221" t="n">
        <f aca="false">TRUNC((C4765*D4765),2)</f>
        <v>0.05</v>
      </c>
    </row>
    <row r="4766" customFormat="false" ht="14.4" hidden="false" customHeight="false" outlineLevel="0" collapsed="false">
      <c r="A4766" s="223" t="s">
        <v>502</v>
      </c>
      <c r="B4766" s="0" t="s">
        <v>459</v>
      </c>
      <c r="C4766" s="0" t="n">
        <v>0.00725528</v>
      </c>
      <c r="D4766" s="221" t="n">
        <v>6.04</v>
      </c>
      <c r="E4766" s="221" t="n">
        <f aca="false">TRUNC((C4766*D4766),2)</f>
        <v>0.04</v>
      </c>
    </row>
    <row r="4767" customFormat="false" ht="14.4" hidden="false" customHeight="false" outlineLevel="0" collapsed="false">
      <c r="A4767" s="223" t="s">
        <v>457</v>
      </c>
      <c r="B4767" s="0" t="s">
        <v>456</v>
      </c>
      <c r="C4767" s="0" t="n">
        <v>0.01098768</v>
      </c>
      <c r="D4767" s="221" t="n">
        <v>8.95</v>
      </c>
      <c r="E4767" s="221" t="n">
        <f aca="false">TRUNC((C4767*D4767),2)</f>
        <v>0.09</v>
      </c>
    </row>
    <row r="4768" customFormat="false" ht="14.4" hidden="false" customHeight="false" outlineLevel="0" collapsed="false">
      <c r="A4768" s="223" t="s">
        <v>510</v>
      </c>
      <c r="B4768" s="0" t="s">
        <v>511</v>
      </c>
      <c r="C4768" s="0" t="n">
        <v>0.0012092</v>
      </c>
      <c r="D4768" s="221" t="n">
        <v>14.25</v>
      </c>
      <c r="E4768" s="221" t="n">
        <f aca="false">TRUNC((C4768*D4768),2)</f>
        <v>0.01</v>
      </c>
    </row>
    <row r="4769" customFormat="false" ht="14.4" hidden="false" customHeight="false" outlineLevel="0" collapsed="false">
      <c r="A4769" s="223" t="s">
        <v>512</v>
      </c>
      <c r="B4769" s="0" t="s">
        <v>493</v>
      </c>
      <c r="C4769" s="0" t="n">
        <v>0.8</v>
      </c>
      <c r="D4769" s="221" t="n">
        <v>1.87</v>
      </c>
      <c r="E4769" s="221" t="n">
        <f aca="false">TRUNC((C4769*D4769),2)</f>
        <v>1.49</v>
      </c>
    </row>
    <row r="4770" customFormat="false" ht="14.4" hidden="false" customHeight="false" outlineLevel="0" collapsed="false">
      <c r="A4770" s="223" t="s">
        <v>513</v>
      </c>
      <c r="B4770" s="0" t="s">
        <v>493</v>
      </c>
      <c r="C4770" s="0" t="n">
        <v>0.8</v>
      </c>
      <c r="D4770" s="221" t="n">
        <v>0.71</v>
      </c>
      <c r="E4770" s="221" t="n">
        <f aca="false">TRUNC((C4770*D4770),2)</f>
        <v>0.56</v>
      </c>
    </row>
    <row r="4771" customFormat="false" ht="14.4" hidden="false" customHeight="false" outlineLevel="0" collapsed="false">
      <c r="A4771" s="223" t="s">
        <v>514</v>
      </c>
      <c r="B4771" s="0" t="s">
        <v>493</v>
      </c>
      <c r="C4771" s="0" t="n">
        <v>0.8</v>
      </c>
      <c r="D4771" s="221" t="n">
        <v>0.34</v>
      </c>
      <c r="E4771" s="221" t="n">
        <f aca="false">TRUNC((C4771*D4771),2)</f>
        <v>0.27</v>
      </c>
    </row>
    <row r="4772" customFormat="false" ht="14.4" hidden="false" customHeight="false" outlineLevel="0" collapsed="false">
      <c r="A4772" s="223" t="s">
        <v>515</v>
      </c>
      <c r="B4772" s="0" t="s">
        <v>493</v>
      </c>
      <c r="C4772" s="0" t="n">
        <v>0.8</v>
      </c>
      <c r="D4772" s="221" t="n">
        <v>0.05</v>
      </c>
      <c r="E4772" s="221" t="n">
        <f aca="false">TRUNC((C4772*D4772),2)</f>
        <v>0.04</v>
      </c>
    </row>
    <row r="4773" customFormat="false" ht="14.4" hidden="false" customHeight="false" outlineLevel="0" collapsed="false">
      <c r="A4773" s="223" t="s">
        <v>458</v>
      </c>
      <c r="B4773" s="0" t="s">
        <v>459</v>
      </c>
      <c r="C4773" s="0" t="n">
        <v>0.00211704</v>
      </c>
      <c r="D4773" s="221" t="n">
        <v>29.55</v>
      </c>
      <c r="E4773" s="221" t="n">
        <f aca="false">TRUNC((C4773*D4773),2)</f>
        <v>0.06</v>
      </c>
    </row>
    <row r="4774" customFormat="false" ht="14.4" hidden="false" customHeight="false" outlineLevel="0" collapsed="false">
      <c r="A4774" s="223" t="s">
        <v>460</v>
      </c>
      <c r="B4774" s="0" t="s">
        <v>459</v>
      </c>
      <c r="C4774" s="0" t="n">
        <v>0.00099224</v>
      </c>
      <c r="D4774" s="221" t="n">
        <v>169.15</v>
      </c>
      <c r="E4774" s="221" t="n">
        <f aca="false">TRUNC((C4774*D4774),2)</f>
        <v>0.16</v>
      </c>
    </row>
    <row r="4775" customFormat="false" ht="14.4" hidden="false" customHeight="false" outlineLevel="0" collapsed="false">
      <c r="A4775" s="223" t="s">
        <v>461</v>
      </c>
      <c r="B4775" s="0" t="s">
        <v>459</v>
      </c>
      <c r="C4775" s="0" t="n">
        <v>0.08918976</v>
      </c>
      <c r="D4775" s="221" t="n">
        <v>1.11</v>
      </c>
      <c r="E4775" s="221" t="n">
        <f aca="false">TRUNC((C4775*D4775),2)</f>
        <v>0.09</v>
      </c>
    </row>
    <row r="4776" customFormat="false" ht="28.8" hidden="false" customHeight="false" outlineLevel="0" collapsed="false">
      <c r="A4776" s="223" t="s">
        <v>462</v>
      </c>
      <c r="B4776" s="0" t="s">
        <v>459</v>
      </c>
      <c r="C4776" s="0" t="n">
        <v>0.00086</v>
      </c>
      <c r="D4776" s="221" t="n">
        <v>133.08</v>
      </c>
      <c r="E4776" s="221" t="n">
        <f aca="false">TRUNC((C4776*D4776),2)</f>
        <v>0.11</v>
      </c>
    </row>
    <row r="4777" customFormat="false" ht="28.8" hidden="false" customHeight="false" outlineLevel="0" collapsed="false">
      <c r="A4777" s="223" t="s">
        <v>463</v>
      </c>
      <c r="B4777" s="0" t="s">
        <v>459</v>
      </c>
      <c r="C4777" s="0" t="n">
        <v>0.000576</v>
      </c>
      <c r="D4777" s="221" t="n">
        <v>116.91</v>
      </c>
      <c r="E4777" s="221" t="n">
        <f aca="false">TRUNC((C4777*D4777),2)</f>
        <v>0.06</v>
      </c>
    </row>
    <row r="4778" customFormat="false" ht="28.8" hidden="false" customHeight="false" outlineLevel="0" collapsed="false">
      <c r="A4778" s="223" t="s">
        <v>516</v>
      </c>
      <c r="B4778" s="0" t="s">
        <v>459</v>
      </c>
      <c r="C4778" s="0" t="n">
        <v>3.528E-005</v>
      </c>
      <c r="D4778" s="221" t="n">
        <v>597.97</v>
      </c>
      <c r="E4778" s="221" t="n">
        <f aca="false">TRUNC((C4778*D4778),2)</f>
        <v>0.02</v>
      </c>
    </row>
    <row r="4779" customFormat="false" ht="14.4" hidden="false" customHeight="false" outlineLevel="0" collapsed="false">
      <c r="A4779" s="223" t="s">
        <v>517</v>
      </c>
      <c r="B4779" s="0" t="s">
        <v>459</v>
      </c>
      <c r="C4779" s="0" t="n">
        <v>0.00021664</v>
      </c>
      <c r="D4779" s="221" t="n">
        <v>135.18</v>
      </c>
      <c r="E4779" s="221" t="n">
        <f aca="false">TRUNC((C4779*D4779),2)</f>
        <v>0.02</v>
      </c>
    </row>
    <row r="4780" customFormat="false" ht="14.4" hidden="false" customHeight="false" outlineLevel="0" collapsed="false">
      <c r="A4780" s="223" t="s">
        <v>518</v>
      </c>
      <c r="B4780" s="0" t="s">
        <v>459</v>
      </c>
      <c r="C4780" s="0" t="n">
        <v>0.00016456</v>
      </c>
      <c r="D4780" s="221" t="n">
        <v>203.68</v>
      </c>
      <c r="E4780" s="221" t="n">
        <f aca="false">TRUNC((C4780*D4780),2)</f>
        <v>0.03</v>
      </c>
    </row>
    <row r="4781" customFormat="false" ht="14.4" hidden="false" customHeight="false" outlineLevel="0" collapsed="false">
      <c r="A4781" s="223" t="s">
        <v>519</v>
      </c>
      <c r="B4781" s="0" t="s">
        <v>459</v>
      </c>
      <c r="C4781" s="0" t="n">
        <v>3.528E-005</v>
      </c>
      <c r="D4781" s="221" t="n">
        <v>576.84</v>
      </c>
      <c r="E4781" s="221" t="n">
        <f aca="false">TRUNC((C4781*D4781),2)</f>
        <v>0.02</v>
      </c>
    </row>
    <row r="4782" customFormat="false" ht="14.4" hidden="false" customHeight="false" outlineLevel="0" collapsed="false">
      <c r="A4782" s="223" t="s">
        <v>520</v>
      </c>
      <c r="B4782" s="0" t="s">
        <v>459</v>
      </c>
      <c r="C4782" s="0" t="n">
        <v>4.336E-005</v>
      </c>
      <c r="D4782" s="221" t="n">
        <v>281.79</v>
      </c>
      <c r="E4782" s="221" t="n">
        <f aca="false">TRUNC((C4782*D4782),2)</f>
        <v>0.01</v>
      </c>
    </row>
    <row r="4783" customFormat="false" ht="14.4" hidden="false" customHeight="false" outlineLevel="0" collapsed="false">
      <c r="A4783" s="223" t="s">
        <v>521</v>
      </c>
      <c r="B4783" s="0" t="s">
        <v>459</v>
      </c>
      <c r="C4783" s="0" t="n">
        <v>0.002184</v>
      </c>
      <c r="D4783" s="221" t="n">
        <v>7.88</v>
      </c>
      <c r="E4783" s="221" t="n">
        <f aca="false">TRUNC((C4783*D4783),2)</f>
        <v>0.01</v>
      </c>
    </row>
    <row r="4784" customFormat="false" ht="14.4" hidden="false" customHeight="false" outlineLevel="0" collapsed="false">
      <c r="A4784" s="223" t="s">
        <v>522</v>
      </c>
      <c r="B4784" s="0" t="s">
        <v>459</v>
      </c>
      <c r="C4784" s="0" t="n">
        <v>0.0012092</v>
      </c>
      <c r="D4784" s="221" t="n">
        <v>10.71</v>
      </c>
      <c r="E4784" s="221" t="n">
        <f aca="false">TRUNC((C4784*D4784),2)</f>
        <v>0.01</v>
      </c>
    </row>
    <row r="4785" customFormat="false" ht="14.4" hidden="false" customHeight="false" outlineLevel="0" collapsed="false">
      <c r="A4785" s="223" t="s">
        <v>523</v>
      </c>
      <c r="B4785" s="0" t="s">
        <v>459</v>
      </c>
      <c r="C4785" s="0" t="n">
        <v>0.0012092</v>
      </c>
      <c r="D4785" s="221" t="n">
        <v>23.75</v>
      </c>
      <c r="E4785" s="221" t="n">
        <f aca="false">TRUNC((C4785*D4785),2)</f>
        <v>0.02</v>
      </c>
    </row>
    <row r="4786" customFormat="false" ht="14.4" hidden="false" customHeight="false" outlineLevel="0" collapsed="false">
      <c r="A4786" s="223" t="s">
        <v>1063</v>
      </c>
      <c r="B4786" s="0" t="s">
        <v>459</v>
      </c>
      <c r="C4786" s="0" t="n">
        <v>1.00116177</v>
      </c>
      <c r="D4786" s="221" t="n">
        <v>34.43</v>
      </c>
      <c r="E4786" s="221" t="n">
        <f aca="false">TRUNC((C4786*D4786),2)</f>
        <v>34.46</v>
      </c>
    </row>
    <row r="4787" customFormat="false" ht="14.4" hidden="false" customHeight="false" outlineLevel="0" collapsed="false">
      <c r="A4787" s="223" t="s">
        <v>453</v>
      </c>
      <c r="B4787" s="0" t="s">
        <v>398</v>
      </c>
      <c r="C4787" s="0" t="s">
        <v>398</v>
      </c>
      <c r="D4787" s="221" t="s">
        <v>398</v>
      </c>
      <c r="E4787" s="221" t="n">
        <f aca="false">SUM(E4763:E4786)</f>
        <v>37.75</v>
      </c>
    </row>
    <row r="4788" customFormat="false" ht="14.4" hidden="false" customHeight="false" outlineLevel="0" collapsed="false">
      <c r="A4788" s="0"/>
      <c r="C4788" s="0"/>
      <c r="D4788" s="0"/>
      <c r="E4788" s="0"/>
    </row>
    <row r="4789" customFormat="false" ht="14.4" hidden="false" customHeight="false" outlineLevel="0" collapsed="false">
      <c r="A4789" s="223" t="s">
        <v>466</v>
      </c>
      <c r="B4789" s="0" t="s">
        <v>398</v>
      </c>
      <c r="C4789" s="0" t="s">
        <v>398</v>
      </c>
      <c r="D4789" s="221" t="s">
        <v>398</v>
      </c>
      <c r="E4789" s="221" t="n">
        <f aca="false">E4756+E4760+E4787</f>
        <v>45.47</v>
      </c>
    </row>
    <row r="4790" customFormat="false" ht="14.4" hidden="false" customHeight="false" outlineLevel="0" collapsed="false">
      <c r="A4790" s="0"/>
      <c r="C4790" s="0"/>
      <c r="D4790" s="0"/>
      <c r="E4790" s="0"/>
    </row>
    <row r="4791" customFormat="false" ht="14.4" hidden="false" customHeight="false" outlineLevel="0" collapsed="false">
      <c r="A4791" s="0"/>
      <c r="C4791" s="0"/>
      <c r="D4791" s="0"/>
      <c r="E4791" s="0"/>
    </row>
    <row r="4792" customFormat="false" ht="14.4" hidden="false" customHeight="false" outlineLevel="0" collapsed="false">
      <c r="A4792" s="0"/>
      <c r="C4792" s="0"/>
      <c r="D4792" s="0"/>
      <c r="E4792" s="0"/>
    </row>
    <row r="4793" customFormat="false" ht="14.4" hidden="false" customHeight="false" outlineLevel="0" collapsed="false">
      <c r="A4793" s="223" t="s">
        <v>1064</v>
      </c>
      <c r="B4793" s="224" t="s">
        <v>1065</v>
      </c>
      <c r="C4793" s="0" t="s">
        <v>1066</v>
      </c>
      <c r="D4793" s="0"/>
      <c r="E4793" s="0"/>
    </row>
    <row r="4794" customFormat="false" ht="28.8" hidden="false" customHeight="false" outlineLevel="0" collapsed="false">
      <c r="A4794" s="223" t="s">
        <v>1067</v>
      </c>
      <c r="C4794" s="0"/>
      <c r="D4794" s="0"/>
      <c r="E4794" s="0"/>
    </row>
    <row r="4795" customFormat="false" ht="14.4" hidden="false" customHeight="false" outlineLevel="0" collapsed="false">
      <c r="A4795" s="223" t="s">
        <v>569</v>
      </c>
      <c r="C4795" s="0"/>
      <c r="D4795" s="0"/>
      <c r="E4795" s="0"/>
    </row>
    <row r="4796" customFormat="false" ht="14.4" hidden="false" customHeight="false" outlineLevel="0" collapsed="false">
      <c r="A4796" s="0"/>
      <c r="C4796" s="0"/>
      <c r="D4796" s="0"/>
      <c r="E4796" s="0"/>
    </row>
    <row r="4797" customFormat="false" ht="14.4" hidden="false" customHeight="false" outlineLevel="0" collapsed="false">
      <c r="A4797" s="223" t="s">
        <v>489</v>
      </c>
      <c r="B4797" s="0" t="s">
        <v>447</v>
      </c>
      <c r="C4797" s="0" t="s">
        <v>448</v>
      </c>
      <c r="D4797" s="221" t="s">
        <v>449</v>
      </c>
      <c r="E4797" s="221" t="s">
        <v>450</v>
      </c>
    </row>
    <row r="4798" customFormat="false" ht="28.8" hidden="false" customHeight="false" outlineLevel="0" collapsed="false">
      <c r="A4798" s="223" t="s">
        <v>491</v>
      </c>
      <c r="B4798" s="0" t="s">
        <v>459</v>
      </c>
      <c r="C4798" s="0" t="n">
        <v>2.22E-005</v>
      </c>
      <c r="D4798" s="221" t="n">
        <v>580</v>
      </c>
      <c r="E4798" s="221" t="n">
        <f aca="false">TRUNC((C4798*D4798),2)</f>
        <v>0.01</v>
      </c>
    </row>
    <row r="4799" customFormat="false" ht="14.4" hidden="false" customHeight="false" outlineLevel="0" collapsed="false">
      <c r="A4799" s="223" t="s">
        <v>453</v>
      </c>
      <c r="B4799" s="0" t="s">
        <v>398</v>
      </c>
      <c r="C4799" s="0" t="s">
        <v>398</v>
      </c>
      <c r="D4799" s="221" t="s">
        <v>398</v>
      </c>
      <c r="E4799" s="221" t="n">
        <f aca="false">SUM(E4798:E4798)</f>
        <v>0.01</v>
      </c>
    </row>
    <row r="4800" customFormat="false" ht="14.4" hidden="false" customHeight="false" outlineLevel="0" collapsed="false">
      <c r="A4800" s="0"/>
      <c r="C4800" s="0"/>
      <c r="D4800" s="0"/>
      <c r="E4800" s="0"/>
    </row>
    <row r="4801" customFormat="false" ht="14.4" hidden="false" customHeight="false" outlineLevel="0" collapsed="false">
      <c r="A4801" s="223" t="s">
        <v>446</v>
      </c>
      <c r="B4801" s="0" t="s">
        <v>447</v>
      </c>
      <c r="C4801" s="0" t="s">
        <v>448</v>
      </c>
      <c r="D4801" s="221" t="s">
        <v>449</v>
      </c>
      <c r="E4801" s="221" t="s">
        <v>450</v>
      </c>
    </row>
    <row r="4802" customFormat="false" ht="14.4" hidden="false" customHeight="false" outlineLevel="0" collapsed="false">
      <c r="A4802" s="223" t="s">
        <v>1015</v>
      </c>
      <c r="B4802" s="0" t="s">
        <v>493</v>
      </c>
      <c r="C4802" s="0" t="n">
        <v>0.1689364</v>
      </c>
      <c r="D4802" s="221" t="n">
        <v>9.34</v>
      </c>
      <c r="E4802" s="221" t="n">
        <f aca="false">TRUNC((C4802*D4802),2)</f>
        <v>1.57</v>
      </c>
    </row>
    <row r="4803" customFormat="false" ht="14.4" hidden="false" customHeight="false" outlineLevel="0" collapsed="false">
      <c r="A4803" s="223" t="s">
        <v>1016</v>
      </c>
      <c r="B4803" s="0" t="s">
        <v>493</v>
      </c>
      <c r="C4803" s="0" t="n">
        <v>0.1689364</v>
      </c>
      <c r="D4803" s="221" t="n">
        <v>13.3</v>
      </c>
      <c r="E4803" s="221" t="n">
        <f aca="false">TRUNC((C4803*D4803),2)</f>
        <v>2.24</v>
      </c>
    </row>
    <row r="4804" customFormat="false" ht="14.4" hidden="false" customHeight="false" outlineLevel="0" collapsed="false">
      <c r="A4804" s="223" t="s">
        <v>453</v>
      </c>
      <c r="B4804" s="0" t="s">
        <v>398</v>
      </c>
      <c r="C4804" s="0" t="s">
        <v>398</v>
      </c>
      <c r="D4804" s="221" t="s">
        <v>398</v>
      </c>
      <c r="E4804" s="221" t="n">
        <f aca="false">SUM(E4802:E4803)</f>
        <v>3.81</v>
      </c>
    </row>
    <row r="4805" customFormat="false" ht="14.4" hidden="false" customHeight="false" outlineLevel="0" collapsed="false">
      <c r="A4805" s="0"/>
      <c r="C4805" s="0"/>
      <c r="D4805" s="0"/>
      <c r="E4805" s="0"/>
    </row>
    <row r="4806" customFormat="false" ht="14.4" hidden="false" customHeight="false" outlineLevel="0" collapsed="false">
      <c r="A4806" s="223" t="s">
        <v>454</v>
      </c>
      <c r="B4806" s="0" t="s">
        <v>447</v>
      </c>
      <c r="C4806" s="0" t="s">
        <v>448</v>
      </c>
      <c r="D4806" s="221" t="s">
        <v>449</v>
      </c>
      <c r="E4806" s="221" t="s">
        <v>450</v>
      </c>
    </row>
    <row r="4807" customFormat="false" ht="14.4" hidden="false" customHeight="false" outlineLevel="0" collapsed="false">
      <c r="A4807" s="223" t="s">
        <v>498</v>
      </c>
      <c r="B4807" s="0" t="s">
        <v>459</v>
      </c>
      <c r="C4807" s="0" t="n">
        <v>0.00262964</v>
      </c>
      <c r="D4807" s="221" t="n">
        <v>9.79</v>
      </c>
      <c r="E4807" s="221" t="n">
        <f aca="false">TRUNC((C4807*D4807),2)</f>
        <v>0.02</v>
      </c>
    </row>
    <row r="4808" customFormat="false" ht="14.4" hidden="false" customHeight="false" outlineLevel="0" collapsed="false">
      <c r="A4808" s="223" t="s">
        <v>455</v>
      </c>
      <c r="B4808" s="0" t="s">
        <v>456</v>
      </c>
      <c r="C4808" s="0" t="n">
        <v>0.00052512</v>
      </c>
      <c r="D4808" s="221" t="n">
        <v>47.76</v>
      </c>
      <c r="E4808" s="221" t="n">
        <f aca="false">TRUNC((C4808*D4808),2)</f>
        <v>0.02</v>
      </c>
    </row>
    <row r="4809" customFormat="false" ht="14.4" hidden="false" customHeight="false" outlineLevel="0" collapsed="false">
      <c r="A4809" s="223" t="s">
        <v>499</v>
      </c>
      <c r="B4809" s="0" t="s">
        <v>459</v>
      </c>
      <c r="C4809" s="0" t="n">
        <v>0.00021798</v>
      </c>
      <c r="D4809" s="221" t="n">
        <v>109.4</v>
      </c>
      <c r="E4809" s="221" t="n">
        <f aca="false">TRUNC((C4809*D4809),2)</f>
        <v>0.02</v>
      </c>
    </row>
    <row r="4810" customFormat="false" ht="14.4" hidden="false" customHeight="false" outlineLevel="0" collapsed="false">
      <c r="A4810" s="223" t="s">
        <v>1068</v>
      </c>
      <c r="B4810" s="0" t="s">
        <v>504</v>
      </c>
      <c r="C4810" s="0" t="n">
        <v>1.06591304</v>
      </c>
      <c r="D4810" s="221" t="n">
        <v>1.84</v>
      </c>
      <c r="E4810" s="221" t="n">
        <f aca="false">TRUNC((C4810*D4810),2)</f>
        <v>1.96</v>
      </c>
    </row>
    <row r="4811" customFormat="false" ht="14.4" hidden="false" customHeight="false" outlineLevel="0" collapsed="false">
      <c r="A4811" s="223" t="s">
        <v>502</v>
      </c>
      <c r="B4811" s="0" t="s">
        <v>459</v>
      </c>
      <c r="C4811" s="0" t="n">
        <v>0.00297466</v>
      </c>
      <c r="D4811" s="221" t="n">
        <v>6.04</v>
      </c>
      <c r="E4811" s="221" t="n">
        <f aca="false">TRUNC((C4811*D4811),2)</f>
        <v>0.01</v>
      </c>
    </row>
    <row r="4812" customFormat="false" ht="14.4" hidden="false" customHeight="false" outlineLevel="0" collapsed="false">
      <c r="A4812" s="223" t="s">
        <v>457</v>
      </c>
      <c r="B4812" s="0" t="s">
        <v>456</v>
      </c>
      <c r="C4812" s="0" t="n">
        <v>0.00450494</v>
      </c>
      <c r="D4812" s="221" t="n">
        <v>8.95</v>
      </c>
      <c r="E4812" s="221" t="n">
        <f aca="false">TRUNC((C4812*D4812),2)</f>
        <v>0.04</v>
      </c>
    </row>
    <row r="4813" customFormat="false" ht="14.4" hidden="false" customHeight="false" outlineLevel="0" collapsed="false">
      <c r="A4813" s="223" t="s">
        <v>510</v>
      </c>
      <c r="B4813" s="0" t="s">
        <v>511</v>
      </c>
      <c r="C4813" s="0" t="n">
        <v>0.00049578</v>
      </c>
      <c r="D4813" s="221" t="n">
        <v>14.25</v>
      </c>
      <c r="E4813" s="221" t="n">
        <f aca="false">TRUNC((C4813*D4813),2)</f>
        <v>0</v>
      </c>
    </row>
    <row r="4814" customFormat="false" ht="14.4" hidden="false" customHeight="false" outlineLevel="0" collapsed="false">
      <c r="A4814" s="223" t="s">
        <v>512</v>
      </c>
      <c r="B4814" s="0" t="s">
        <v>493</v>
      </c>
      <c r="C4814" s="0" t="n">
        <v>0.328</v>
      </c>
      <c r="D4814" s="221" t="n">
        <v>1.87</v>
      </c>
      <c r="E4814" s="221" t="n">
        <f aca="false">TRUNC((C4814*D4814),2)</f>
        <v>0.61</v>
      </c>
    </row>
    <row r="4815" customFormat="false" ht="14.4" hidden="false" customHeight="false" outlineLevel="0" collapsed="false">
      <c r="A4815" s="223" t="s">
        <v>513</v>
      </c>
      <c r="B4815" s="0" t="s">
        <v>493</v>
      </c>
      <c r="C4815" s="0" t="n">
        <v>0.328</v>
      </c>
      <c r="D4815" s="221" t="n">
        <v>0.71</v>
      </c>
      <c r="E4815" s="221" t="n">
        <f aca="false">TRUNC((C4815*D4815),2)</f>
        <v>0.23</v>
      </c>
    </row>
    <row r="4816" customFormat="false" ht="14.4" hidden="false" customHeight="false" outlineLevel="0" collapsed="false">
      <c r="A4816" s="223" t="s">
        <v>514</v>
      </c>
      <c r="B4816" s="0" t="s">
        <v>493</v>
      </c>
      <c r="C4816" s="0" t="n">
        <v>0.328</v>
      </c>
      <c r="D4816" s="221" t="n">
        <v>0.34</v>
      </c>
      <c r="E4816" s="221" t="n">
        <f aca="false">TRUNC((C4816*D4816),2)</f>
        <v>0.11</v>
      </c>
    </row>
    <row r="4817" customFormat="false" ht="14.4" hidden="false" customHeight="false" outlineLevel="0" collapsed="false">
      <c r="A4817" s="223" t="s">
        <v>515</v>
      </c>
      <c r="B4817" s="0" t="s">
        <v>493</v>
      </c>
      <c r="C4817" s="0" t="n">
        <v>0.328</v>
      </c>
      <c r="D4817" s="221" t="n">
        <v>0.05</v>
      </c>
      <c r="E4817" s="221" t="n">
        <f aca="false">TRUNC((C4817*D4817),2)</f>
        <v>0.01</v>
      </c>
    </row>
    <row r="4818" customFormat="false" ht="14.4" hidden="false" customHeight="false" outlineLevel="0" collapsed="false">
      <c r="A4818" s="223" t="s">
        <v>458</v>
      </c>
      <c r="B4818" s="0" t="s">
        <v>459</v>
      </c>
      <c r="C4818" s="0" t="n">
        <v>0.00086798</v>
      </c>
      <c r="D4818" s="221" t="n">
        <v>29.55</v>
      </c>
      <c r="E4818" s="221" t="n">
        <f aca="false">TRUNC((C4818*D4818),2)</f>
        <v>0.02</v>
      </c>
    </row>
    <row r="4819" customFormat="false" ht="14.4" hidden="false" customHeight="false" outlineLevel="0" collapsed="false">
      <c r="A4819" s="223" t="s">
        <v>460</v>
      </c>
      <c r="B4819" s="0" t="s">
        <v>459</v>
      </c>
      <c r="C4819" s="0" t="n">
        <v>0.00040682</v>
      </c>
      <c r="D4819" s="221" t="n">
        <v>169.15</v>
      </c>
      <c r="E4819" s="221" t="n">
        <f aca="false">TRUNC((C4819*D4819),2)</f>
        <v>0.06</v>
      </c>
    </row>
    <row r="4820" customFormat="false" ht="14.4" hidden="false" customHeight="false" outlineLevel="0" collapsed="false">
      <c r="A4820" s="223" t="s">
        <v>461</v>
      </c>
      <c r="B4820" s="0" t="s">
        <v>459</v>
      </c>
      <c r="C4820" s="0" t="n">
        <v>0.0365678</v>
      </c>
      <c r="D4820" s="221" t="n">
        <v>1.11</v>
      </c>
      <c r="E4820" s="221" t="n">
        <f aca="false">TRUNC((C4820*D4820),2)</f>
        <v>0.04</v>
      </c>
    </row>
    <row r="4821" customFormat="false" ht="28.8" hidden="false" customHeight="false" outlineLevel="0" collapsed="false">
      <c r="A4821" s="223" t="s">
        <v>462</v>
      </c>
      <c r="B4821" s="0" t="s">
        <v>459</v>
      </c>
      <c r="C4821" s="0" t="n">
        <v>0.0003526</v>
      </c>
      <c r="D4821" s="221" t="n">
        <v>133.08</v>
      </c>
      <c r="E4821" s="221" t="n">
        <f aca="false">TRUNC((C4821*D4821),2)</f>
        <v>0.04</v>
      </c>
    </row>
    <row r="4822" customFormat="false" ht="28.8" hidden="false" customHeight="false" outlineLevel="0" collapsed="false">
      <c r="A4822" s="223" t="s">
        <v>463</v>
      </c>
      <c r="B4822" s="0" t="s">
        <v>459</v>
      </c>
      <c r="C4822" s="0" t="n">
        <v>0.00023616</v>
      </c>
      <c r="D4822" s="221" t="n">
        <v>116.91</v>
      </c>
      <c r="E4822" s="221" t="n">
        <f aca="false">TRUNC((C4822*D4822),2)</f>
        <v>0.02</v>
      </c>
    </row>
    <row r="4823" customFormat="false" ht="28.8" hidden="false" customHeight="false" outlineLevel="0" collapsed="false">
      <c r="A4823" s="223" t="s">
        <v>516</v>
      </c>
      <c r="B4823" s="0" t="s">
        <v>459</v>
      </c>
      <c r="C4823" s="0" t="n">
        <v>1.446E-005</v>
      </c>
      <c r="D4823" s="221" t="n">
        <v>597.97</v>
      </c>
      <c r="E4823" s="221" t="n">
        <f aca="false">TRUNC((C4823*D4823),2)</f>
        <v>0</v>
      </c>
    </row>
    <row r="4824" customFormat="false" ht="14.4" hidden="false" customHeight="false" outlineLevel="0" collapsed="false">
      <c r="A4824" s="223" t="s">
        <v>517</v>
      </c>
      <c r="B4824" s="0" t="s">
        <v>459</v>
      </c>
      <c r="C4824" s="0" t="n">
        <v>8.882E-005</v>
      </c>
      <c r="D4824" s="221" t="n">
        <v>135.18</v>
      </c>
      <c r="E4824" s="221" t="n">
        <f aca="false">TRUNC((C4824*D4824),2)</f>
        <v>0.01</v>
      </c>
    </row>
    <row r="4825" customFormat="false" ht="14.4" hidden="false" customHeight="false" outlineLevel="0" collapsed="false">
      <c r="A4825" s="223" t="s">
        <v>518</v>
      </c>
      <c r="B4825" s="0" t="s">
        <v>459</v>
      </c>
      <c r="C4825" s="0" t="n">
        <v>6.746E-005</v>
      </c>
      <c r="D4825" s="221" t="n">
        <v>203.68</v>
      </c>
      <c r="E4825" s="221" t="n">
        <f aca="false">TRUNC((C4825*D4825),2)</f>
        <v>0.01</v>
      </c>
    </row>
    <row r="4826" customFormat="false" ht="14.4" hidden="false" customHeight="false" outlineLevel="0" collapsed="false">
      <c r="A4826" s="223" t="s">
        <v>519</v>
      </c>
      <c r="B4826" s="0" t="s">
        <v>459</v>
      </c>
      <c r="C4826" s="0" t="n">
        <v>1.446E-005</v>
      </c>
      <c r="D4826" s="221" t="n">
        <v>576.84</v>
      </c>
      <c r="E4826" s="221" t="n">
        <f aca="false">TRUNC((C4826*D4826),2)</f>
        <v>0</v>
      </c>
    </row>
    <row r="4827" customFormat="false" ht="14.4" hidden="false" customHeight="false" outlineLevel="0" collapsed="false">
      <c r="A4827" s="223" t="s">
        <v>520</v>
      </c>
      <c r="B4827" s="0" t="s">
        <v>459</v>
      </c>
      <c r="C4827" s="0" t="n">
        <v>1.778E-005</v>
      </c>
      <c r="D4827" s="221" t="n">
        <v>281.79</v>
      </c>
      <c r="E4827" s="221" t="n">
        <f aca="false">TRUNC((C4827*D4827),2)</f>
        <v>0</v>
      </c>
    </row>
    <row r="4828" customFormat="false" ht="14.4" hidden="false" customHeight="false" outlineLevel="0" collapsed="false">
      <c r="A4828" s="223" t="s">
        <v>521</v>
      </c>
      <c r="B4828" s="0" t="s">
        <v>459</v>
      </c>
      <c r="C4828" s="0" t="n">
        <v>0.00089544</v>
      </c>
      <c r="D4828" s="221" t="n">
        <v>7.88</v>
      </c>
      <c r="E4828" s="221" t="n">
        <f aca="false">TRUNC((C4828*D4828),2)</f>
        <v>0</v>
      </c>
    </row>
    <row r="4829" customFormat="false" ht="14.4" hidden="false" customHeight="false" outlineLevel="0" collapsed="false">
      <c r="A4829" s="223" t="s">
        <v>522</v>
      </c>
      <c r="B4829" s="0" t="s">
        <v>459</v>
      </c>
      <c r="C4829" s="0" t="n">
        <v>0.00049578</v>
      </c>
      <c r="D4829" s="221" t="n">
        <v>10.71</v>
      </c>
      <c r="E4829" s="221" t="n">
        <f aca="false">TRUNC((C4829*D4829),2)</f>
        <v>0</v>
      </c>
    </row>
    <row r="4830" customFormat="false" ht="14.4" hidden="false" customHeight="false" outlineLevel="0" collapsed="false">
      <c r="A4830" s="223" t="s">
        <v>523</v>
      </c>
      <c r="B4830" s="0" t="s">
        <v>459</v>
      </c>
      <c r="C4830" s="0" t="n">
        <v>0.00049578</v>
      </c>
      <c r="D4830" s="221" t="n">
        <v>23.75</v>
      </c>
      <c r="E4830" s="221" t="n">
        <f aca="false">TRUNC((C4830*D4830),2)</f>
        <v>0.01</v>
      </c>
    </row>
    <row r="4831" customFormat="false" ht="14.4" hidden="false" customHeight="false" outlineLevel="0" collapsed="false">
      <c r="A4831" s="223" t="s">
        <v>453</v>
      </c>
      <c r="B4831" s="0" t="s">
        <v>398</v>
      </c>
      <c r="C4831" s="0" t="s">
        <v>398</v>
      </c>
      <c r="D4831" s="221" t="s">
        <v>398</v>
      </c>
      <c r="E4831" s="221" t="n">
        <f aca="false">SUM(E4807:E4830)</f>
        <v>3.24</v>
      </c>
    </row>
    <row r="4832" customFormat="false" ht="14.4" hidden="false" customHeight="false" outlineLevel="0" collapsed="false">
      <c r="A4832" s="0"/>
      <c r="C4832" s="0"/>
      <c r="D4832" s="0"/>
      <c r="E4832" s="0"/>
    </row>
    <row r="4833" customFormat="false" ht="14.4" hidden="false" customHeight="false" outlineLevel="0" collapsed="false">
      <c r="A4833" s="223" t="s">
        <v>466</v>
      </c>
      <c r="B4833" s="0" t="s">
        <v>398</v>
      </c>
      <c r="C4833" s="0" t="s">
        <v>398</v>
      </c>
      <c r="D4833" s="221" t="s">
        <v>398</v>
      </c>
      <c r="E4833" s="221" t="n">
        <f aca="false">E4799+E4804+E4831</f>
        <v>7.06</v>
      </c>
    </row>
    <row r="4834" customFormat="false" ht="14.4" hidden="false" customHeight="false" outlineLevel="0" collapsed="false">
      <c r="A4834" s="0"/>
      <c r="C4834" s="0"/>
      <c r="D4834" s="0"/>
      <c r="E4834" s="0"/>
    </row>
    <row r="4835" customFormat="false" ht="14.4" hidden="false" customHeight="false" outlineLevel="0" collapsed="false">
      <c r="A4835" s="0"/>
      <c r="C4835" s="0"/>
      <c r="D4835" s="0"/>
      <c r="E4835" s="0"/>
    </row>
    <row r="4836" customFormat="false" ht="14.4" hidden="false" customHeight="false" outlineLevel="0" collapsed="false">
      <c r="A4836" s="0"/>
      <c r="C4836" s="0"/>
      <c r="D4836" s="0"/>
      <c r="E4836" s="0"/>
    </row>
    <row r="4837" customFormat="false" ht="14.4" hidden="false" customHeight="false" outlineLevel="0" collapsed="false">
      <c r="A4837" s="223" t="s">
        <v>1069</v>
      </c>
      <c r="B4837" s="224" t="s">
        <v>1070</v>
      </c>
      <c r="C4837" s="0" t="s">
        <v>1071</v>
      </c>
      <c r="D4837" s="0"/>
      <c r="E4837" s="0"/>
    </row>
    <row r="4838" customFormat="false" ht="14.4" hidden="false" customHeight="false" outlineLevel="0" collapsed="false">
      <c r="A4838" s="223" t="s">
        <v>1072</v>
      </c>
      <c r="C4838" s="0"/>
      <c r="D4838" s="0"/>
      <c r="E4838" s="0"/>
    </row>
    <row r="4839" customFormat="false" ht="14.4" hidden="false" customHeight="false" outlineLevel="0" collapsed="false">
      <c r="A4839" s="223" t="s">
        <v>478</v>
      </c>
      <c r="C4839" s="0"/>
      <c r="D4839" s="0"/>
      <c r="E4839" s="0"/>
    </row>
    <row r="4840" customFormat="false" ht="14.4" hidden="false" customHeight="false" outlineLevel="0" collapsed="false">
      <c r="A4840" s="0"/>
      <c r="C4840" s="0"/>
      <c r="D4840" s="0"/>
      <c r="E4840" s="0"/>
    </row>
    <row r="4841" customFormat="false" ht="14.4" hidden="false" customHeight="false" outlineLevel="0" collapsed="false">
      <c r="A4841" s="223" t="s">
        <v>489</v>
      </c>
      <c r="B4841" s="0" t="s">
        <v>447</v>
      </c>
      <c r="C4841" s="0" t="s">
        <v>448</v>
      </c>
      <c r="D4841" s="221" t="s">
        <v>449</v>
      </c>
      <c r="E4841" s="221" t="s">
        <v>450</v>
      </c>
    </row>
    <row r="4842" customFormat="false" ht="28.8" hidden="false" customHeight="false" outlineLevel="0" collapsed="false">
      <c r="A4842" s="223" t="s">
        <v>491</v>
      </c>
      <c r="B4842" s="0" t="s">
        <v>459</v>
      </c>
      <c r="C4842" s="0" t="n">
        <v>7.08E-005</v>
      </c>
      <c r="D4842" s="221" t="n">
        <v>580</v>
      </c>
      <c r="E4842" s="221" t="n">
        <f aca="false">TRUNC((C4842*D4842),2)</f>
        <v>0.04</v>
      </c>
    </row>
    <row r="4843" customFormat="false" ht="14.4" hidden="false" customHeight="false" outlineLevel="0" collapsed="false">
      <c r="A4843" s="223" t="s">
        <v>453</v>
      </c>
      <c r="B4843" s="0" t="s">
        <v>398</v>
      </c>
      <c r="C4843" s="0" t="s">
        <v>398</v>
      </c>
      <c r="D4843" s="221" t="s">
        <v>398</v>
      </c>
      <c r="E4843" s="221" t="n">
        <f aca="false">SUM(E4842:E4842)</f>
        <v>0.04</v>
      </c>
    </row>
    <row r="4844" customFormat="false" ht="14.4" hidden="false" customHeight="false" outlineLevel="0" collapsed="false">
      <c r="A4844" s="0"/>
      <c r="C4844" s="0"/>
      <c r="D4844" s="0"/>
      <c r="E4844" s="0"/>
    </row>
    <row r="4845" customFormat="false" ht="14.4" hidden="false" customHeight="false" outlineLevel="0" collapsed="false">
      <c r="A4845" s="223" t="s">
        <v>446</v>
      </c>
      <c r="B4845" s="0" t="s">
        <v>447</v>
      </c>
      <c r="C4845" s="0" t="s">
        <v>448</v>
      </c>
      <c r="D4845" s="221" t="s">
        <v>449</v>
      </c>
      <c r="E4845" s="221" t="s">
        <v>450</v>
      </c>
    </row>
    <row r="4846" customFormat="false" ht="14.4" hidden="false" customHeight="false" outlineLevel="0" collapsed="false">
      <c r="A4846" s="223" t="s">
        <v>1015</v>
      </c>
      <c r="B4846" s="0" t="s">
        <v>493</v>
      </c>
      <c r="C4846" s="0" t="n">
        <v>0.5346219</v>
      </c>
      <c r="D4846" s="221" t="n">
        <v>9.34</v>
      </c>
      <c r="E4846" s="221" t="n">
        <f aca="false">TRUNC((C4846*D4846),2)</f>
        <v>4.99</v>
      </c>
    </row>
    <row r="4847" customFormat="false" ht="14.4" hidden="false" customHeight="false" outlineLevel="0" collapsed="false">
      <c r="A4847" s="223" t="s">
        <v>1016</v>
      </c>
      <c r="B4847" s="0" t="s">
        <v>493</v>
      </c>
      <c r="C4847" s="0" t="n">
        <v>0.5346219</v>
      </c>
      <c r="D4847" s="221" t="n">
        <v>13.3</v>
      </c>
      <c r="E4847" s="221" t="n">
        <f aca="false">TRUNC((C4847*D4847),2)</f>
        <v>7.11</v>
      </c>
    </row>
    <row r="4848" customFormat="false" ht="14.4" hidden="false" customHeight="false" outlineLevel="0" collapsed="false">
      <c r="A4848" s="223" t="s">
        <v>494</v>
      </c>
      <c r="B4848" s="0" t="s">
        <v>493</v>
      </c>
      <c r="C4848" s="0" t="n">
        <v>0.00776251</v>
      </c>
      <c r="D4848" s="221" t="n">
        <v>8.14</v>
      </c>
      <c r="E4848" s="221" t="n">
        <f aca="false">TRUNC((C4848*D4848),2)</f>
        <v>0.06</v>
      </c>
    </row>
    <row r="4849" customFormat="false" ht="14.4" hidden="false" customHeight="false" outlineLevel="0" collapsed="false">
      <c r="A4849" s="223" t="s">
        <v>453</v>
      </c>
      <c r="B4849" s="0" t="s">
        <v>398</v>
      </c>
      <c r="C4849" s="0" t="s">
        <v>398</v>
      </c>
      <c r="D4849" s="221" t="s">
        <v>398</v>
      </c>
      <c r="E4849" s="221" t="n">
        <f aca="false">SUM(E4846:E4848)</f>
        <v>12.16</v>
      </c>
    </row>
    <row r="4850" customFormat="false" ht="14.4" hidden="false" customHeight="false" outlineLevel="0" collapsed="false">
      <c r="A4850" s="0"/>
      <c r="C4850" s="0"/>
      <c r="D4850" s="0"/>
      <c r="E4850" s="0"/>
    </row>
    <row r="4851" customFormat="false" ht="14.4" hidden="false" customHeight="false" outlineLevel="0" collapsed="false">
      <c r="A4851" s="223" t="s">
        <v>454</v>
      </c>
      <c r="B4851" s="0" t="s">
        <v>447</v>
      </c>
      <c r="C4851" s="0" t="s">
        <v>448</v>
      </c>
      <c r="D4851" s="221" t="s">
        <v>449</v>
      </c>
      <c r="E4851" s="221" t="s">
        <v>450</v>
      </c>
    </row>
    <row r="4852" customFormat="false" ht="14.4" hidden="false" customHeight="false" outlineLevel="0" collapsed="false">
      <c r="A4852" s="223" t="s">
        <v>496</v>
      </c>
      <c r="B4852" s="0" t="s">
        <v>497</v>
      </c>
      <c r="C4852" s="0" t="n">
        <v>0.001035</v>
      </c>
      <c r="D4852" s="221" t="n">
        <v>60</v>
      </c>
      <c r="E4852" s="221" t="n">
        <f aca="false">TRUNC((C4852*D4852),2)</f>
        <v>0.06</v>
      </c>
    </row>
    <row r="4853" customFormat="false" ht="14.4" hidden="false" customHeight="false" outlineLevel="0" collapsed="false">
      <c r="A4853" s="223" t="s">
        <v>498</v>
      </c>
      <c r="B4853" s="0" t="s">
        <v>459</v>
      </c>
      <c r="C4853" s="0" t="n">
        <v>0.00838305</v>
      </c>
      <c r="D4853" s="221" t="n">
        <v>9.79</v>
      </c>
      <c r="E4853" s="221" t="n">
        <f aca="false">TRUNC((C4853*D4853),2)</f>
        <v>0.08</v>
      </c>
    </row>
    <row r="4854" customFormat="false" ht="14.4" hidden="false" customHeight="false" outlineLevel="0" collapsed="false">
      <c r="A4854" s="223" t="s">
        <v>455</v>
      </c>
      <c r="B4854" s="0" t="s">
        <v>456</v>
      </c>
      <c r="C4854" s="0" t="n">
        <v>0.00167406</v>
      </c>
      <c r="D4854" s="221" t="n">
        <v>47.76</v>
      </c>
      <c r="E4854" s="221" t="n">
        <f aca="false">TRUNC((C4854*D4854),2)</f>
        <v>0.07</v>
      </c>
    </row>
    <row r="4855" customFormat="false" ht="14.4" hidden="false" customHeight="false" outlineLevel="0" collapsed="false">
      <c r="A4855" s="223" t="s">
        <v>1073</v>
      </c>
      <c r="B4855" s="0" t="s">
        <v>459</v>
      </c>
      <c r="C4855" s="0" t="n">
        <v>1</v>
      </c>
      <c r="D4855" s="221" t="n">
        <v>1.55</v>
      </c>
      <c r="E4855" s="221" t="n">
        <f aca="false">TRUNC((C4855*D4855),2)</f>
        <v>1.55</v>
      </c>
    </row>
    <row r="4856" customFormat="false" ht="14.4" hidden="false" customHeight="false" outlineLevel="0" collapsed="false">
      <c r="A4856" s="223" t="s">
        <v>499</v>
      </c>
      <c r="B4856" s="0" t="s">
        <v>459</v>
      </c>
      <c r="C4856" s="0" t="n">
        <v>0.00069493</v>
      </c>
      <c r="D4856" s="221" t="n">
        <v>109.4</v>
      </c>
      <c r="E4856" s="221" t="n">
        <f aca="false">TRUNC((C4856*D4856),2)</f>
        <v>0.07</v>
      </c>
    </row>
    <row r="4857" customFormat="false" ht="14.4" hidden="false" customHeight="false" outlineLevel="0" collapsed="false">
      <c r="A4857" s="223" t="s">
        <v>500</v>
      </c>
      <c r="B4857" s="0" t="s">
        <v>501</v>
      </c>
      <c r="C4857" s="0" t="n">
        <v>0.397359</v>
      </c>
      <c r="D4857" s="221" t="n">
        <v>0.35</v>
      </c>
      <c r="E4857" s="221" t="n">
        <f aca="false">TRUNC((C4857*D4857),2)</f>
        <v>0.13</v>
      </c>
    </row>
    <row r="4858" customFormat="false" ht="14.4" hidden="false" customHeight="false" outlineLevel="0" collapsed="false">
      <c r="A4858" s="223" t="s">
        <v>502</v>
      </c>
      <c r="B4858" s="0" t="s">
        <v>459</v>
      </c>
      <c r="C4858" s="0" t="n">
        <v>0.00948294</v>
      </c>
      <c r="D4858" s="221" t="n">
        <v>6.04</v>
      </c>
      <c r="E4858" s="221" t="n">
        <f aca="false">TRUNC((C4858*D4858),2)</f>
        <v>0.05</v>
      </c>
    </row>
    <row r="4859" customFormat="false" ht="14.4" hidden="false" customHeight="false" outlineLevel="0" collapsed="false">
      <c r="A4859" s="223" t="s">
        <v>457</v>
      </c>
      <c r="B4859" s="0" t="s">
        <v>456</v>
      </c>
      <c r="C4859" s="0" t="n">
        <v>0.01436134</v>
      </c>
      <c r="D4859" s="221" t="n">
        <v>8.95</v>
      </c>
      <c r="E4859" s="221" t="n">
        <f aca="false">TRUNC((C4859*D4859),2)</f>
        <v>0.12</v>
      </c>
    </row>
    <row r="4860" customFormat="false" ht="14.4" hidden="false" customHeight="false" outlineLevel="0" collapsed="false">
      <c r="A4860" s="223" t="s">
        <v>510</v>
      </c>
      <c r="B4860" s="0" t="s">
        <v>511</v>
      </c>
      <c r="C4860" s="0" t="n">
        <v>0.00158048</v>
      </c>
      <c r="D4860" s="221" t="n">
        <v>14.25</v>
      </c>
      <c r="E4860" s="221" t="n">
        <f aca="false">TRUNC((C4860*D4860),2)</f>
        <v>0.02</v>
      </c>
    </row>
    <row r="4861" customFormat="false" ht="14.4" hidden="false" customHeight="false" outlineLevel="0" collapsed="false">
      <c r="A4861" s="223" t="s">
        <v>512</v>
      </c>
      <c r="B4861" s="0" t="s">
        <v>493</v>
      </c>
      <c r="C4861" s="0" t="n">
        <v>1.06167478</v>
      </c>
      <c r="D4861" s="221" t="n">
        <v>1.87</v>
      </c>
      <c r="E4861" s="221" t="n">
        <f aca="false">TRUNC((C4861*D4861),2)</f>
        <v>1.98</v>
      </c>
    </row>
    <row r="4862" customFormat="false" ht="14.4" hidden="false" customHeight="false" outlineLevel="0" collapsed="false">
      <c r="A4862" s="223" t="s">
        <v>513</v>
      </c>
      <c r="B4862" s="0" t="s">
        <v>493</v>
      </c>
      <c r="C4862" s="0" t="n">
        <v>1.045632</v>
      </c>
      <c r="D4862" s="221" t="n">
        <v>0.71</v>
      </c>
      <c r="E4862" s="221" t="n">
        <f aca="false">TRUNC((C4862*D4862),2)</f>
        <v>0.74</v>
      </c>
    </row>
    <row r="4863" customFormat="false" ht="14.4" hidden="false" customHeight="false" outlineLevel="0" collapsed="false">
      <c r="A4863" s="223" t="s">
        <v>514</v>
      </c>
      <c r="B4863" s="0" t="s">
        <v>493</v>
      </c>
      <c r="C4863" s="0" t="n">
        <v>1.045632</v>
      </c>
      <c r="D4863" s="221" t="n">
        <v>0.34</v>
      </c>
      <c r="E4863" s="221" t="n">
        <f aca="false">TRUNC((C4863*D4863),2)</f>
        <v>0.35</v>
      </c>
    </row>
    <row r="4864" customFormat="false" ht="14.4" hidden="false" customHeight="false" outlineLevel="0" collapsed="false">
      <c r="A4864" s="223" t="s">
        <v>515</v>
      </c>
      <c r="B4864" s="0" t="s">
        <v>493</v>
      </c>
      <c r="C4864" s="0" t="n">
        <v>1.045632</v>
      </c>
      <c r="D4864" s="221" t="n">
        <v>0.05</v>
      </c>
      <c r="E4864" s="221" t="n">
        <f aca="false">TRUNC((C4864*D4864),2)</f>
        <v>0.05</v>
      </c>
    </row>
    <row r="4865" customFormat="false" ht="14.4" hidden="false" customHeight="false" outlineLevel="0" collapsed="false">
      <c r="A4865" s="223" t="s">
        <v>458</v>
      </c>
      <c r="B4865" s="0" t="s">
        <v>459</v>
      </c>
      <c r="C4865" s="0" t="n">
        <v>0.00276706</v>
      </c>
      <c r="D4865" s="221" t="n">
        <v>29.55</v>
      </c>
      <c r="E4865" s="221" t="n">
        <f aca="false">TRUNC((C4865*D4865),2)</f>
        <v>0.08</v>
      </c>
    </row>
    <row r="4866" customFormat="false" ht="14.4" hidden="false" customHeight="false" outlineLevel="0" collapsed="false">
      <c r="A4866" s="223" t="s">
        <v>460</v>
      </c>
      <c r="B4866" s="0" t="s">
        <v>459</v>
      </c>
      <c r="C4866" s="0" t="n">
        <v>0.00129691</v>
      </c>
      <c r="D4866" s="221" t="n">
        <v>169.15</v>
      </c>
      <c r="E4866" s="221" t="n">
        <f aca="false">TRUNC((C4866*D4866),2)</f>
        <v>0.21</v>
      </c>
    </row>
    <row r="4867" customFormat="false" ht="14.4" hidden="false" customHeight="false" outlineLevel="0" collapsed="false">
      <c r="A4867" s="223" t="s">
        <v>461</v>
      </c>
      <c r="B4867" s="0" t="s">
        <v>459</v>
      </c>
      <c r="C4867" s="0" t="n">
        <v>0.11657459</v>
      </c>
      <c r="D4867" s="221" t="n">
        <v>1.11</v>
      </c>
      <c r="E4867" s="221" t="n">
        <f aca="false">TRUNC((C4867*D4867),2)</f>
        <v>0.12</v>
      </c>
    </row>
    <row r="4868" customFormat="false" ht="28.8" hidden="false" customHeight="false" outlineLevel="0" collapsed="false">
      <c r="A4868" s="223" t="s">
        <v>462</v>
      </c>
      <c r="B4868" s="0" t="s">
        <v>459</v>
      </c>
      <c r="C4868" s="0" t="n">
        <v>0.00112406</v>
      </c>
      <c r="D4868" s="221" t="n">
        <v>133.08</v>
      </c>
      <c r="E4868" s="221" t="n">
        <f aca="false">TRUNC((C4868*D4868),2)</f>
        <v>0.14</v>
      </c>
    </row>
    <row r="4869" customFormat="false" ht="28.8" hidden="false" customHeight="false" outlineLevel="0" collapsed="false">
      <c r="A4869" s="223" t="s">
        <v>463</v>
      </c>
      <c r="B4869" s="0" t="s">
        <v>459</v>
      </c>
      <c r="C4869" s="0" t="n">
        <v>0.00075286</v>
      </c>
      <c r="D4869" s="221" t="n">
        <v>116.91</v>
      </c>
      <c r="E4869" s="221" t="n">
        <f aca="false">TRUNC((C4869*D4869),2)</f>
        <v>0.08</v>
      </c>
    </row>
    <row r="4870" customFormat="false" ht="28.8" hidden="false" customHeight="false" outlineLevel="0" collapsed="false">
      <c r="A4870" s="223" t="s">
        <v>516</v>
      </c>
      <c r="B4870" s="0" t="s">
        <v>459</v>
      </c>
      <c r="C4870" s="0" t="n">
        <v>4.612E-005</v>
      </c>
      <c r="D4870" s="221" t="n">
        <v>597.97</v>
      </c>
      <c r="E4870" s="221" t="n">
        <f aca="false">TRUNC((C4870*D4870),2)</f>
        <v>0.02</v>
      </c>
    </row>
    <row r="4871" customFormat="false" ht="14.4" hidden="false" customHeight="false" outlineLevel="0" collapsed="false">
      <c r="A4871" s="223" t="s">
        <v>517</v>
      </c>
      <c r="B4871" s="0" t="s">
        <v>459</v>
      </c>
      <c r="C4871" s="0" t="n">
        <v>0.00028317</v>
      </c>
      <c r="D4871" s="221" t="n">
        <v>135.18</v>
      </c>
      <c r="E4871" s="221" t="n">
        <f aca="false">TRUNC((C4871*D4871),2)</f>
        <v>0.03</v>
      </c>
    </row>
    <row r="4872" customFormat="false" ht="14.4" hidden="false" customHeight="false" outlineLevel="0" collapsed="false">
      <c r="A4872" s="223" t="s">
        <v>518</v>
      </c>
      <c r="B4872" s="0" t="s">
        <v>459</v>
      </c>
      <c r="C4872" s="0" t="n">
        <v>0.00021509</v>
      </c>
      <c r="D4872" s="221" t="n">
        <v>203.68</v>
      </c>
      <c r="E4872" s="221" t="n">
        <f aca="false">TRUNC((C4872*D4872),2)</f>
        <v>0.04</v>
      </c>
    </row>
    <row r="4873" customFormat="false" ht="14.4" hidden="false" customHeight="false" outlineLevel="0" collapsed="false">
      <c r="A4873" s="223" t="s">
        <v>519</v>
      </c>
      <c r="B4873" s="0" t="s">
        <v>459</v>
      </c>
      <c r="C4873" s="0" t="n">
        <v>4.612E-005</v>
      </c>
      <c r="D4873" s="221" t="n">
        <v>576.84</v>
      </c>
      <c r="E4873" s="221" t="n">
        <f aca="false">TRUNC((C4873*D4873),2)</f>
        <v>0.02</v>
      </c>
    </row>
    <row r="4874" customFormat="false" ht="14.4" hidden="false" customHeight="false" outlineLevel="0" collapsed="false">
      <c r="A4874" s="223" t="s">
        <v>520</v>
      </c>
      <c r="B4874" s="0" t="s">
        <v>459</v>
      </c>
      <c r="C4874" s="0" t="n">
        <v>5.667E-005</v>
      </c>
      <c r="D4874" s="221" t="n">
        <v>281.79</v>
      </c>
      <c r="E4874" s="221" t="n">
        <f aca="false">TRUNC((C4874*D4874),2)</f>
        <v>0.01</v>
      </c>
    </row>
    <row r="4875" customFormat="false" ht="14.4" hidden="false" customHeight="false" outlineLevel="0" collapsed="false">
      <c r="A4875" s="223" t="s">
        <v>521</v>
      </c>
      <c r="B4875" s="0" t="s">
        <v>459</v>
      </c>
      <c r="C4875" s="0" t="n">
        <v>0.00285458</v>
      </c>
      <c r="D4875" s="221" t="n">
        <v>7.88</v>
      </c>
      <c r="E4875" s="221" t="n">
        <f aca="false">TRUNC((C4875*D4875),2)</f>
        <v>0.02</v>
      </c>
    </row>
    <row r="4876" customFormat="false" ht="14.4" hidden="false" customHeight="false" outlineLevel="0" collapsed="false">
      <c r="A4876" s="223" t="s">
        <v>522</v>
      </c>
      <c r="B4876" s="0" t="s">
        <v>459</v>
      </c>
      <c r="C4876" s="0" t="n">
        <v>0.00158048</v>
      </c>
      <c r="D4876" s="221" t="n">
        <v>10.71</v>
      </c>
      <c r="E4876" s="221" t="n">
        <f aca="false">TRUNC((C4876*D4876),2)</f>
        <v>0.01</v>
      </c>
    </row>
    <row r="4877" customFormat="false" ht="14.4" hidden="false" customHeight="false" outlineLevel="0" collapsed="false">
      <c r="A4877" s="223" t="s">
        <v>523</v>
      </c>
      <c r="B4877" s="0" t="s">
        <v>459</v>
      </c>
      <c r="C4877" s="0" t="n">
        <v>0.00158048</v>
      </c>
      <c r="D4877" s="221" t="n">
        <v>23.75</v>
      </c>
      <c r="E4877" s="221" t="n">
        <f aca="false">TRUNC((C4877*D4877),2)</f>
        <v>0.03</v>
      </c>
    </row>
    <row r="4878" customFormat="false" ht="14.4" hidden="false" customHeight="false" outlineLevel="0" collapsed="false">
      <c r="A4878" s="223" t="s">
        <v>453</v>
      </c>
      <c r="B4878" s="0" t="s">
        <v>398</v>
      </c>
      <c r="C4878" s="0" t="s">
        <v>398</v>
      </c>
      <c r="D4878" s="221" t="s">
        <v>398</v>
      </c>
      <c r="E4878" s="221" t="n">
        <f aca="false">SUM(E4852:E4877)</f>
        <v>6.08</v>
      </c>
    </row>
    <row r="4879" customFormat="false" ht="14.4" hidden="false" customHeight="false" outlineLevel="0" collapsed="false">
      <c r="A4879" s="0"/>
      <c r="C4879" s="0"/>
      <c r="D4879" s="0"/>
      <c r="E4879" s="0"/>
    </row>
    <row r="4880" customFormat="false" ht="14.4" hidden="false" customHeight="false" outlineLevel="0" collapsed="false">
      <c r="A4880" s="223" t="s">
        <v>466</v>
      </c>
      <c r="B4880" s="0" t="s">
        <v>398</v>
      </c>
      <c r="C4880" s="0" t="s">
        <v>398</v>
      </c>
      <c r="D4880" s="221" t="s">
        <v>398</v>
      </c>
      <c r="E4880" s="221" t="n">
        <f aca="false">E4843+E4849+E4878</f>
        <v>18.28</v>
      </c>
    </row>
    <row r="4881" customFormat="false" ht="14.4" hidden="false" customHeight="false" outlineLevel="0" collapsed="false">
      <c r="A4881" s="0"/>
      <c r="C4881" s="0"/>
      <c r="D4881" s="0"/>
      <c r="E4881" s="0"/>
    </row>
    <row r="4882" customFormat="false" ht="14.4" hidden="false" customHeight="false" outlineLevel="0" collapsed="false">
      <c r="A4882" s="0"/>
      <c r="C4882" s="0"/>
      <c r="D4882" s="0"/>
      <c r="E4882" s="0"/>
    </row>
    <row r="4883" customFormat="false" ht="14.4" hidden="false" customHeight="false" outlineLevel="0" collapsed="false">
      <c r="A4883" s="0"/>
      <c r="C4883" s="0"/>
      <c r="D4883" s="0"/>
      <c r="E4883" s="0"/>
    </row>
    <row r="4884" customFormat="false" ht="14.4" hidden="false" customHeight="false" outlineLevel="0" collapsed="false">
      <c r="A4884" s="223" t="s">
        <v>474</v>
      </c>
      <c r="B4884" s="224" t="s">
        <v>1074</v>
      </c>
      <c r="C4884" s="0" t="s">
        <v>1075</v>
      </c>
      <c r="D4884" s="0"/>
      <c r="E4884" s="0"/>
    </row>
    <row r="4885" customFormat="false" ht="14.4" hidden="false" customHeight="false" outlineLevel="0" collapsed="false">
      <c r="A4885" s="223" t="s">
        <v>1076</v>
      </c>
      <c r="C4885" s="0"/>
      <c r="D4885" s="0"/>
      <c r="E4885" s="0"/>
    </row>
    <row r="4886" customFormat="false" ht="14.4" hidden="false" customHeight="false" outlineLevel="0" collapsed="false">
      <c r="A4886" s="223" t="s">
        <v>488</v>
      </c>
      <c r="C4886" s="0"/>
      <c r="D4886" s="0"/>
      <c r="E4886" s="0"/>
    </row>
    <row r="4887" customFormat="false" ht="14.4" hidden="false" customHeight="false" outlineLevel="0" collapsed="false">
      <c r="A4887" s="0"/>
      <c r="C4887" s="0"/>
      <c r="D4887" s="0"/>
      <c r="E4887" s="0"/>
    </row>
    <row r="4888" customFormat="false" ht="14.4" hidden="false" customHeight="false" outlineLevel="0" collapsed="false">
      <c r="A4888" s="223" t="s">
        <v>489</v>
      </c>
      <c r="B4888" s="0" t="s">
        <v>447</v>
      </c>
      <c r="C4888" s="0" t="s">
        <v>448</v>
      </c>
      <c r="D4888" s="221" t="s">
        <v>449</v>
      </c>
      <c r="E4888" s="221" t="s">
        <v>450</v>
      </c>
    </row>
    <row r="4889" customFormat="false" ht="28.8" hidden="false" customHeight="false" outlineLevel="0" collapsed="false">
      <c r="A4889" s="223" t="s">
        <v>491</v>
      </c>
      <c r="B4889" s="0" t="s">
        <v>459</v>
      </c>
      <c r="C4889" s="0" t="n">
        <v>1.354E-005</v>
      </c>
      <c r="D4889" s="221" t="n">
        <v>580</v>
      </c>
      <c r="E4889" s="221" t="n">
        <f aca="false">TRUNC((C4889*D4889),2)</f>
        <v>0</v>
      </c>
    </row>
    <row r="4890" customFormat="false" ht="14.4" hidden="false" customHeight="false" outlineLevel="0" collapsed="false">
      <c r="A4890" s="223" t="s">
        <v>453</v>
      </c>
      <c r="B4890" s="0" t="s">
        <v>398</v>
      </c>
      <c r="C4890" s="0" t="s">
        <v>398</v>
      </c>
      <c r="D4890" s="221" t="s">
        <v>398</v>
      </c>
      <c r="E4890" s="221" t="n">
        <f aca="false">SUM(E4889:E4889)</f>
        <v>0</v>
      </c>
    </row>
    <row r="4891" customFormat="false" ht="14.4" hidden="false" customHeight="false" outlineLevel="0" collapsed="false">
      <c r="A4891" s="0"/>
      <c r="C4891" s="0"/>
      <c r="D4891" s="0"/>
      <c r="E4891" s="0"/>
    </row>
    <row r="4892" customFormat="false" ht="14.4" hidden="false" customHeight="false" outlineLevel="0" collapsed="false">
      <c r="A4892" s="223" t="s">
        <v>446</v>
      </c>
      <c r="B4892" s="0" t="s">
        <v>447</v>
      </c>
      <c r="C4892" s="0" t="s">
        <v>448</v>
      </c>
      <c r="D4892" s="221" t="s">
        <v>449</v>
      </c>
      <c r="E4892" s="221" t="s">
        <v>450</v>
      </c>
    </row>
    <row r="4893" customFormat="false" ht="14.4" hidden="false" customHeight="false" outlineLevel="0" collapsed="false">
      <c r="A4893" s="223" t="s">
        <v>494</v>
      </c>
      <c r="B4893" s="0" t="s">
        <v>493</v>
      </c>
      <c r="C4893" s="0" t="n">
        <v>0.20342</v>
      </c>
      <c r="D4893" s="221" t="n">
        <v>8.14</v>
      </c>
      <c r="E4893" s="221" t="n">
        <f aca="false">TRUNC((C4893*D4893),2)</f>
        <v>1.65</v>
      </c>
    </row>
    <row r="4894" customFormat="false" ht="14.4" hidden="false" customHeight="false" outlineLevel="0" collapsed="false">
      <c r="A4894" s="223" t="s">
        <v>453</v>
      </c>
      <c r="B4894" s="0" t="s">
        <v>398</v>
      </c>
      <c r="C4894" s="0" t="s">
        <v>398</v>
      </c>
      <c r="D4894" s="221" t="s">
        <v>398</v>
      </c>
      <c r="E4894" s="221" t="n">
        <f aca="false">SUM(E4893:E4893)</f>
        <v>1.65</v>
      </c>
    </row>
    <row r="4895" customFormat="false" ht="14.4" hidden="false" customHeight="false" outlineLevel="0" collapsed="false">
      <c r="A4895" s="0"/>
      <c r="C4895" s="0"/>
      <c r="D4895" s="0"/>
      <c r="E4895" s="0"/>
    </row>
    <row r="4896" customFormat="false" ht="14.4" hidden="false" customHeight="false" outlineLevel="0" collapsed="false">
      <c r="A4896" s="223" t="s">
        <v>454</v>
      </c>
      <c r="B4896" s="0" t="s">
        <v>447</v>
      </c>
      <c r="C4896" s="0" t="s">
        <v>448</v>
      </c>
      <c r="D4896" s="221" t="s">
        <v>449</v>
      </c>
      <c r="E4896" s="221" t="s">
        <v>450</v>
      </c>
    </row>
    <row r="4897" customFormat="false" ht="14.4" hidden="false" customHeight="false" outlineLevel="0" collapsed="false">
      <c r="A4897" s="223" t="s">
        <v>498</v>
      </c>
      <c r="B4897" s="0" t="s">
        <v>459</v>
      </c>
      <c r="C4897" s="0" t="n">
        <v>0.00160344</v>
      </c>
      <c r="D4897" s="221" t="n">
        <v>9.79</v>
      </c>
      <c r="E4897" s="221" t="n">
        <f aca="false">TRUNC((C4897*D4897),2)</f>
        <v>0.01</v>
      </c>
    </row>
    <row r="4898" customFormat="false" ht="14.4" hidden="false" customHeight="false" outlineLevel="0" collapsed="false">
      <c r="A4898" s="223" t="s">
        <v>455</v>
      </c>
      <c r="B4898" s="0" t="s">
        <v>456</v>
      </c>
      <c r="C4898" s="0" t="n">
        <v>0.0003202</v>
      </c>
      <c r="D4898" s="221" t="n">
        <v>47.76</v>
      </c>
      <c r="E4898" s="221" t="n">
        <f aca="false">TRUNC((C4898*D4898),2)</f>
        <v>0.01</v>
      </c>
    </row>
    <row r="4899" customFormat="false" ht="14.4" hidden="false" customHeight="false" outlineLevel="0" collapsed="false">
      <c r="A4899" s="223" t="s">
        <v>499</v>
      </c>
      <c r="B4899" s="0" t="s">
        <v>459</v>
      </c>
      <c r="C4899" s="0" t="n">
        <v>0.00013292</v>
      </c>
      <c r="D4899" s="221" t="n">
        <v>109.4</v>
      </c>
      <c r="E4899" s="221" t="n">
        <f aca="false">TRUNC((C4899*D4899),2)</f>
        <v>0.01</v>
      </c>
    </row>
    <row r="4900" customFormat="false" ht="14.4" hidden="false" customHeight="false" outlineLevel="0" collapsed="false">
      <c r="A4900" s="223" t="s">
        <v>502</v>
      </c>
      <c r="B4900" s="0" t="s">
        <v>459</v>
      </c>
      <c r="C4900" s="0" t="n">
        <v>0.00181382</v>
      </c>
      <c r="D4900" s="221" t="n">
        <v>6.04</v>
      </c>
      <c r="E4900" s="221" t="n">
        <f aca="false">TRUNC((C4900*D4900),2)</f>
        <v>0.01</v>
      </c>
    </row>
    <row r="4901" customFormat="false" ht="14.4" hidden="false" customHeight="false" outlineLevel="0" collapsed="false">
      <c r="A4901" s="223" t="s">
        <v>716</v>
      </c>
      <c r="B4901" s="0" t="s">
        <v>508</v>
      </c>
      <c r="C4901" s="0" t="n">
        <v>1.2</v>
      </c>
      <c r="D4901" s="221" t="n">
        <v>1</v>
      </c>
      <c r="E4901" s="221" t="n">
        <f aca="false">TRUNC((C4901*D4901),2)</f>
        <v>1.2</v>
      </c>
    </row>
    <row r="4902" customFormat="false" ht="14.4" hidden="false" customHeight="false" outlineLevel="0" collapsed="false">
      <c r="A4902" s="223" t="s">
        <v>457</v>
      </c>
      <c r="B4902" s="0" t="s">
        <v>456</v>
      </c>
      <c r="C4902" s="0" t="n">
        <v>0.00274692</v>
      </c>
      <c r="D4902" s="221" t="n">
        <v>8.95</v>
      </c>
      <c r="E4902" s="221" t="n">
        <f aca="false">TRUNC((C4902*D4902),2)</f>
        <v>0.02</v>
      </c>
    </row>
    <row r="4903" customFormat="false" ht="14.4" hidden="false" customHeight="false" outlineLevel="0" collapsed="false">
      <c r="A4903" s="223" t="s">
        <v>510</v>
      </c>
      <c r="B4903" s="0" t="s">
        <v>511</v>
      </c>
      <c r="C4903" s="0" t="n">
        <v>0.0003023</v>
      </c>
      <c r="D4903" s="221" t="n">
        <v>14.25</v>
      </c>
      <c r="E4903" s="221" t="n">
        <f aca="false">TRUNC((C4903*D4903),2)</f>
        <v>0</v>
      </c>
    </row>
    <row r="4904" customFormat="false" ht="14.4" hidden="false" customHeight="false" outlineLevel="0" collapsed="false">
      <c r="A4904" s="223" t="s">
        <v>512</v>
      </c>
      <c r="B4904" s="0" t="s">
        <v>493</v>
      </c>
      <c r="C4904" s="0" t="n">
        <v>0.2</v>
      </c>
      <c r="D4904" s="221" t="n">
        <v>1.87</v>
      </c>
      <c r="E4904" s="221" t="n">
        <f aca="false">TRUNC((C4904*D4904),2)</f>
        <v>0.37</v>
      </c>
    </row>
    <row r="4905" customFormat="false" ht="14.4" hidden="false" customHeight="false" outlineLevel="0" collapsed="false">
      <c r="A4905" s="223" t="s">
        <v>513</v>
      </c>
      <c r="B4905" s="0" t="s">
        <v>493</v>
      </c>
      <c r="C4905" s="0" t="n">
        <v>0.2</v>
      </c>
      <c r="D4905" s="221" t="n">
        <v>0.71</v>
      </c>
      <c r="E4905" s="221" t="n">
        <f aca="false">TRUNC((C4905*D4905),2)</f>
        <v>0.14</v>
      </c>
    </row>
    <row r="4906" customFormat="false" ht="14.4" hidden="false" customHeight="false" outlineLevel="0" collapsed="false">
      <c r="A4906" s="223" t="s">
        <v>514</v>
      </c>
      <c r="B4906" s="0" t="s">
        <v>493</v>
      </c>
      <c r="C4906" s="0" t="n">
        <v>0.2</v>
      </c>
      <c r="D4906" s="221" t="n">
        <v>0.34</v>
      </c>
      <c r="E4906" s="221" t="n">
        <f aca="false">TRUNC((C4906*D4906),2)</f>
        <v>0.06</v>
      </c>
    </row>
    <row r="4907" customFormat="false" ht="14.4" hidden="false" customHeight="false" outlineLevel="0" collapsed="false">
      <c r="A4907" s="223" t="s">
        <v>515</v>
      </c>
      <c r="B4907" s="0" t="s">
        <v>493</v>
      </c>
      <c r="C4907" s="0" t="n">
        <v>0.2</v>
      </c>
      <c r="D4907" s="221" t="n">
        <v>0.05</v>
      </c>
      <c r="E4907" s="221" t="n">
        <f aca="false">TRUNC((C4907*D4907),2)</f>
        <v>0.01</v>
      </c>
    </row>
    <row r="4908" customFormat="false" ht="14.4" hidden="false" customHeight="false" outlineLevel="0" collapsed="false">
      <c r="A4908" s="223" t="s">
        <v>458</v>
      </c>
      <c r="B4908" s="0" t="s">
        <v>459</v>
      </c>
      <c r="C4908" s="0" t="n">
        <v>0.00052926</v>
      </c>
      <c r="D4908" s="221" t="n">
        <v>29.55</v>
      </c>
      <c r="E4908" s="221" t="n">
        <f aca="false">TRUNC((C4908*D4908),2)</f>
        <v>0.01</v>
      </c>
    </row>
    <row r="4909" customFormat="false" ht="14.4" hidden="false" customHeight="false" outlineLevel="0" collapsed="false">
      <c r="A4909" s="223" t="s">
        <v>460</v>
      </c>
      <c r="B4909" s="0" t="s">
        <v>459</v>
      </c>
      <c r="C4909" s="0" t="n">
        <v>0.00024806</v>
      </c>
      <c r="D4909" s="221" t="n">
        <v>169.15</v>
      </c>
      <c r="E4909" s="221" t="n">
        <f aca="false">TRUNC((C4909*D4909),2)</f>
        <v>0.04</v>
      </c>
    </row>
    <row r="4910" customFormat="false" ht="14.4" hidden="false" customHeight="false" outlineLevel="0" collapsed="false">
      <c r="A4910" s="223" t="s">
        <v>461</v>
      </c>
      <c r="B4910" s="0" t="s">
        <v>459</v>
      </c>
      <c r="C4910" s="0" t="n">
        <v>0.02229744</v>
      </c>
      <c r="D4910" s="221" t="n">
        <v>1.11</v>
      </c>
      <c r="E4910" s="221" t="n">
        <f aca="false">TRUNC((C4910*D4910),2)</f>
        <v>0.02</v>
      </c>
    </row>
    <row r="4911" customFormat="false" ht="28.8" hidden="false" customHeight="false" outlineLevel="0" collapsed="false">
      <c r="A4911" s="223" t="s">
        <v>462</v>
      </c>
      <c r="B4911" s="0" t="s">
        <v>459</v>
      </c>
      <c r="C4911" s="0" t="n">
        <v>0.000215</v>
      </c>
      <c r="D4911" s="221" t="n">
        <v>133.08</v>
      </c>
      <c r="E4911" s="221" t="n">
        <f aca="false">TRUNC((C4911*D4911),2)</f>
        <v>0.02</v>
      </c>
    </row>
    <row r="4912" customFormat="false" ht="28.8" hidden="false" customHeight="false" outlineLevel="0" collapsed="false">
      <c r="A4912" s="223" t="s">
        <v>463</v>
      </c>
      <c r="B4912" s="0" t="s">
        <v>459</v>
      </c>
      <c r="C4912" s="0" t="n">
        <v>0.000144</v>
      </c>
      <c r="D4912" s="221" t="n">
        <v>116.91</v>
      </c>
      <c r="E4912" s="221" t="n">
        <f aca="false">TRUNC((C4912*D4912),2)</f>
        <v>0.01</v>
      </c>
    </row>
    <row r="4913" customFormat="false" ht="28.8" hidden="false" customHeight="false" outlineLevel="0" collapsed="false">
      <c r="A4913" s="223" t="s">
        <v>516</v>
      </c>
      <c r="B4913" s="0" t="s">
        <v>459</v>
      </c>
      <c r="C4913" s="0" t="n">
        <v>8.82E-006</v>
      </c>
      <c r="D4913" s="221" t="n">
        <v>597.97</v>
      </c>
      <c r="E4913" s="221" t="n">
        <f aca="false">TRUNC((C4913*D4913),2)</f>
        <v>0</v>
      </c>
    </row>
    <row r="4914" customFormat="false" ht="14.4" hidden="false" customHeight="false" outlineLevel="0" collapsed="false">
      <c r="A4914" s="223" t="s">
        <v>517</v>
      </c>
      <c r="B4914" s="0" t="s">
        <v>459</v>
      </c>
      <c r="C4914" s="0" t="n">
        <v>5.416E-005</v>
      </c>
      <c r="D4914" s="221" t="n">
        <v>135.18</v>
      </c>
      <c r="E4914" s="221" t="n">
        <f aca="false">TRUNC((C4914*D4914),2)</f>
        <v>0</v>
      </c>
    </row>
    <row r="4915" customFormat="false" ht="14.4" hidden="false" customHeight="false" outlineLevel="0" collapsed="false">
      <c r="A4915" s="223" t="s">
        <v>518</v>
      </c>
      <c r="B4915" s="0" t="s">
        <v>459</v>
      </c>
      <c r="C4915" s="0" t="n">
        <v>4.114E-005</v>
      </c>
      <c r="D4915" s="221" t="n">
        <v>203.68</v>
      </c>
      <c r="E4915" s="221" t="n">
        <f aca="false">TRUNC((C4915*D4915),2)</f>
        <v>0</v>
      </c>
    </row>
    <row r="4916" customFormat="false" ht="14.4" hidden="false" customHeight="false" outlineLevel="0" collapsed="false">
      <c r="A4916" s="223" t="s">
        <v>519</v>
      </c>
      <c r="B4916" s="0" t="s">
        <v>459</v>
      </c>
      <c r="C4916" s="0" t="n">
        <v>8.82E-006</v>
      </c>
      <c r="D4916" s="221" t="n">
        <v>576.84</v>
      </c>
      <c r="E4916" s="221" t="n">
        <f aca="false">TRUNC((C4916*D4916),2)</f>
        <v>0</v>
      </c>
    </row>
    <row r="4917" customFormat="false" ht="14.4" hidden="false" customHeight="false" outlineLevel="0" collapsed="false">
      <c r="A4917" s="223" t="s">
        <v>520</v>
      </c>
      <c r="B4917" s="0" t="s">
        <v>459</v>
      </c>
      <c r="C4917" s="0" t="n">
        <v>1.084E-005</v>
      </c>
      <c r="D4917" s="221" t="n">
        <v>281.79</v>
      </c>
      <c r="E4917" s="221" t="n">
        <f aca="false">TRUNC((C4917*D4917),2)</f>
        <v>0</v>
      </c>
    </row>
    <row r="4918" customFormat="false" ht="14.4" hidden="false" customHeight="false" outlineLevel="0" collapsed="false">
      <c r="A4918" s="223" t="s">
        <v>521</v>
      </c>
      <c r="B4918" s="0" t="s">
        <v>459</v>
      </c>
      <c r="C4918" s="0" t="n">
        <v>0.000546</v>
      </c>
      <c r="D4918" s="221" t="n">
        <v>7.88</v>
      </c>
      <c r="E4918" s="221" t="n">
        <f aca="false">TRUNC((C4918*D4918),2)</f>
        <v>0</v>
      </c>
    </row>
    <row r="4919" customFormat="false" ht="14.4" hidden="false" customHeight="false" outlineLevel="0" collapsed="false">
      <c r="A4919" s="223" t="s">
        <v>522</v>
      </c>
      <c r="B4919" s="0" t="s">
        <v>459</v>
      </c>
      <c r="C4919" s="0" t="n">
        <v>0.0003023</v>
      </c>
      <c r="D4919" s="221" t="n">
        <v>10.71</v>
      </c>
      <c r="E4919" s="221" t="n">
        <f aca="false">TRUNC((C4919*D4919),2)</f>
        <v>0</v>
      </c>
    </row>
    <row r="4920" customFormat="false" ht="14.4" hidden="false" customHeight="false" outlineLevel="0" collapsed="false">
      <c r="A4920" s="223" t="s">
        <v>523</v>
      </c>
      <c r="B4920" s="0" t="s">
        <v>459</v>
      </c>
      <c r="C4920" s="0" t="n">
        <v>0.0003023</v>
      </c>
      <c r="D4920" s="221" t="n">
        <v>23.75</v>
      </c>
      <c r="E4920" s="221" t="n">
        <f aca="false">TRUNC((C4920*D4920),2)</f>
        <v>0</v>
      </c>
    </row>
    <row r="4921" customFormat="false" ht="14.4" hidden="false" customHeight="false" outlineLevel="0" collapsed="false">
      <c r="A4921" s="223" t="s">
        <v>453</v>
      </c>
      <c r="B4921" s="0" t="s">
        <v>398</v>
      </c>
      <c r="C4921" s="0" t="s">
        <v>398</v>
      </c>
      <c r="D4921" s="221" t="s">
        <v>398</v>
      </c>
      <c r="E4921" s="221" t="n">
        <f aca="false">SUM(E4897:E4920)</f>
        <v>1.94</v>
      </c>
    </row>
    <row r="4922" customFormat="false" ht="14.4" hidden="false" customHeight="false" outlineLevel="0" collapsed="false">
      <c r="A4922" s="0"/>
      <c r="C4922" s="0"/>
      <c r="D4922" s="0"/>
      <c r="E4922" s="0"/>
    </row>
    <row r="4923" customFormat="false" ht="14.4" hidden="false" customHeight="false" outlineLevel="0" collapsed="false">
      <c r="A4923" s="223" t="s">
        <v>466</v>
      </c>
      <c r="B4923" s="0" t="s">
        <v>398</v>
      </c>
      <c r="C4923" s="0" t="s">
        <v>398</v>
      </c>
      <c r="D4923" s="221" t="s">
        <v>398</v>
      </c>
      <c r="E4923" s="221" t="n">
        <f aca="false">E4890+E4894+E4921</f>
        <v>3.59</v>
      </c>
    </row>
    <row r="4924" customFormat="false" ht="14.4" hidden="false" customHeight="false" outlineLevel="0" collapsed="false">
      <c r="A4924" s="0"/>
      <c r="C4924" s="0"/>
      <c r="D4924" s="0"/>
      <c r="E4924" s="0"/>
    </row>
    <row r="4925" customFormat="false" ht="14.4" hidden="false" customHeight="false" outlineLevel="0" collapsed="false">
      <c r="A4925" s="0"/>
      <c r="C4925" s="0"/>
      <c r="D4925" s="0"/>
      <c r="E4925" s="0"/>
    </row>
    <row r="4926" customFormat="false" ht="14.4" hidden="false" customHeight="false" outlineLevel="0" collapsed="false">
      <c r="A4926" s="0"/>
      <c r="C4926" s="0"/>
      <c r="D4926" s="0"/>
      <c r="E4926" s="0"/>
    </row>
    <row r="4927" customFormat="false" ht="14.4" hidden="false" customHeight="false" outlineLevel="0" collapsed="false">
      <c r="A4927" s="223" t="s">
        <v>1077</v>
      </c>
      <c r="B4927" s="224" t="s">
        <v>1078</v>
      </c>
      <c r="C4927" s="0" t="s">
        <v>1079</v>
      </c>
      <c r="D4927" s="0"/>
      <c r="E4927" s="0"/>
    </row>
    <row r="4928" customFormat="false" ht="14.4" hidden="false" customHeight="false" outlineLevel="0" collapsed="false">
      <c r="A4928" s="223" t="s">
        <v>1080</v>
      </c>
      <c r="C4928" s="0"/>
      <c r="D4928" s="0"/>
      <c r="E4928" s="0"/>
    </row>
    <row r="4929" customFormat="false" ht="14.4" hidden="false" customHeight="false" outlineLevel="0" collapsed="false">
      <c r="A4929" s="223" t="s">
        <v>488</v>
      </c>
      <c r="C4929" s="0"/>
      <c r="D4929" s="0"/>
      <c r="E4929" s="0"/>
    </row>
    <row r="4930" customFormat="false" ht="14.4" hidden="false" customHeight="false" outlineLevel="0" collapsed="false">
      <c r="A4930" s="0"/>
      <c r="C4930" s="0"/>
      <c r="D4930" s="0"/>
      <c r="E4930" s="0"/>
    </row>
    <row r="4931" customFormat="false" ht="14.4" hidden="false" customHeight="false" outlineLevel="0" collapsed="false">
      <c r="A4931" s="223" t="s">
        <v>489</v>
      </c>
      <c r="B4931" s="0" t="s">
        <v>447</v>
      </c>
      <c r="C4931" s="0" t="s">
        <v>448</v>
      </c>
      <c r="D4931" s="221" t="s">
        <v>449</v>
      </c>
      <c r="E4931" s="221" t="s">
        <v>450</v>
      </c>
    </row>
    <row r="4932" customFormat="false" ht="28.8" hidden="false" customHeight="false" outlineLevel="0" collapsed="false">
      <c r="A4932" s="223" t="s">
        <v>491</v>
      </c>
      <c r="B4932" s="0" t="s">
        <v>459</v>
      </c>
      <c r="C4932" s="0" t="n">
        <v>9.48E-006</v>
      </c>
      <c r="D4932" s="221" t="n">
        <v>580</v>
      </c>
      <c r="E4932" s="221" t="n">
        <f aca="false">TRUNC((C4932*D4932),2)</f>
        <v>0</v>
      </c>
    </row>
    <row r="4933" customFormat="false" ht="14.4" hidden="false" customHeight="false" outlineLevel="0" collapsed="false">
      <c r="A4933" s="223" t="s">
        <v>453</v>
      </c>
      <c r="B4933" s="0" t="s">
        <v>398</v>
      </c>
      <c r="C4933" s="0" t="s">
        <v>398</v>
      </c>
      <c r="D4933" s="221" t="s">
        <v>398</v>
      </c>
      <c r="E4933" s="221" t="n">
        <f aca="false">SUM(E4932:E4932)</f>
        <v>0</v>
      </c>
    </row>
    <row r="4934" customFormat="false" ht="14.4" hidden="false" customHeight="false" outlineLevel="0" collapsed="false">
      <c r="A4934" s="0"/>
      <c r="C4934" s="0"/>
      <c r="D4934" s="0"/>
      <c r="E4934" s="0"/>
    </row>
    <row r="4935" customFormat="false" ht="14.4" hidden="false" customHeight="false" outlineLevel="0" collapsed="false">
      <c r="A4935" s="223" t="s">
        <v>446</v>
      </c>
      <c r="B4935" s="0" t="s">
        <v>447</v>
      </c>
      <c r="C4935" s="0" t="s">
        <v>448</v>
      </c>
      <c r="D4935" s="221" t="s">
        <v>449</v>
      </c>
      <c r="E4935" s="221" t="s">
        <v>450</v>
      </c>
    </row>
    <row r="4936" customFormat="false" ht="14.4" hidden="false" customHeight="false" outlineLevel="0" collapsed="false">
      <c r="A4936" s="223" t="s">
        <v>494</v>
      </c>
      <c r="B4936" s="0" t="s">
        <v>493</v>
      </c>
      <c r="C4936" s="0" t="n">
        <v>0.15345051</v>
      </c>
      <c r="D4936" s="221" t="n">
        <v>8.14</v>
      </c>
      <c r="E4936" s="221" t="n">
        <f aca="false">TRUNC((C4936*D4936),2)</f>
        <v>1.24</v>
      </c>
    </row>
    <row r="4937" customFormat="false" ht="14.4" hidden="false" customHeight="false" outlineLevel="0" collapsed="false">
      <c r="A4937" s="223" t="s">
        <v>453</v>
      </c>
      <c r="B4937" s="0" t="s">
        <v>398</v>
      </c>
      <c r="C4937" s="0" t="s">
        <v>398</v>
      </c>
      <c r="D4937" s="221" t="s">
        <v>398</v>
      </c>
      <c r="E4937" s="221" t="n">
        <f aca="false">SUM(E4936:E4936)</f>
        <v>1.24</v>
      </c>
    </row>
    <row r="4938" customFormat="false" ht="14.4" hidden="false" customHeight="false" outlineLevel="0" collapsed="false">
      <c r="A4938" s="0"/>
      <c r="C4938" s="0"/>
      <c r="D4938" s="0"/>
      <c r="E4938" s="0"/>
    </row>
    <row r="4939" customFormat="false" ht="14.4" hidden="false" customHeight="false" outlineLevel="0" collapsed="false">
      <c r="A4939" s="223" t="s">
        <v>454</v>
      </c>
      <c r="B4939" s="0" t="s">
        <v>447</v>
      </c>
      <c r="C4939" s="0" t="s">
        <v>448</v>
      </c>
      <c r="D4939" s="221" t="s">
        <v>449</v>
      </c>
      <c r="E4939" s="221" t="s">
        <v>450</v>
      </c>
    </row>
    <row r="4940" customFormat="false" ht="14.4" hidden="false" customHeight="false" outlineLevel="0" collapsed="false">
      <c r="A4940" s="223" t="s">
        <v>1081</v>
      </c>
      <c r="B4940" s="0" t="s">
        <v>511</v>
      </c>
      <c r="C4940" s="0" t="n">
        <v>0.05</v>
      </c>
      <c r="D4940" s="221" t="n">
        <v>3.58</v>
      </c>
      <c r="E4940" s="221" t="n">
        <f aca="false">TRUNC((C4940*D4940),2)</f>
        <v>0.17</v>
      </c>
    </row>
    <row r="4941" customFormat="false" ht="14.4" hidden="false" customHeight="false" outlineLevel="0" collapsed="false">
      <c r="A4941" s="223" t="s">
        <v>498</v>
      </c>
      <c r="B4941" s="0" t="s">
        <v>459</v>
      </c>
      <c r="C4941" s="0" t="n">
        <v>0.00112241</v>
      </c>
      <c r="D4941" s="221" t="n">
        <v>9.79</v>
      </c>
      <c r="E4941" s="221" t="n">
        <f aca="false">TRUNC((C4941*D4941),2)</f>
        <v>0.01</v>
      </c>
    </row>
    <row r="4942" customFormat="false" ht="14.4" hidden="false" customHeight="false" outlineLevel="0" collapsed="false">
      <c r="A4942" s="223" t="s">
        <v>455</v>
      </c>
      <c r="B4942" s="0" t="s">
        <v>456</v>
      </c>
      <c r="C4942" s="0" t="n">
        <v>0.00022414</v>
      </c>
      <c r="D4942" s="221" t="n">
        <v>47.76</v>
      </c>
      <c r="E4942" s="221" t="n">
        <f aca="false">TRUNC((C4942*D4942),2)</f>
        <v>0.01</v>
      </c>
    </row>
    <row r="4943" customFormat="false" ht="14.4" hidden="false" customHeight="false" outlineLevel="0" collapsed="false">
      <c r="A4943" s="223" t="s">
        <v>499</v>
      </c>
      <c r="B4943" s="0" t="s">
        <v>459</v>
      </c>
      <c r="C4943" s="0" t="n">
        <v>9.304E-005</v>
      </c>
      <c r="D4943" s="221" t="n">
        <v>109.4</v>
      </c>
      <c r="E4943" s="221" t="n">
        <f aca="false">TRUNC((C4943*D4943),2)</f>
        <v>0.01</v>
      </c>
    </row>
    <row r="4944" customFormat="false" ht="14.4" hidden="false" customHeight="false" outlineLevel="0" collapsed="false">
      <c r="A4944" s="223" t="s">
        <v>502</v>
      </c>
      <c r="B4944" s="0" t="s">
        <v>459</v>
      </c>
      <c r="C4944" s="0" t="n">
        <v>0.00126967</v>
      </c>
      <c r="D4944" s="221" t="n">
        <v>6.04</v>
      </c>
      <c r="E4944" s="221" t="n">
        <f aca="false">TRUNC((C4944*D4944),2)</f>
        <v>0</v>
      </c>
    </row>
    <row r="4945" customFormat="false" ht="14.4" hidden="false" customHeight="false" outlineLevel="0" collapsed="false">
      <c r="A4945" s="223" t="s">
        <v>457</v>
      </c>
      <c r="B4945" s="0" t="s">
        <v>456</v>
      </c>
      <c r="C4945" s="0" t="n">
        <v>0.00192284</v>
      </c>
      <c r="D4945" s="221" t="n">
        <v>8.95</v>
      </c>
      <c r="E4945" s="221" t="n">
        <f aca="false">TRUNC((C4945*D4945),2)</f>
        <v>0.01</v>
      </c>
    </row>
    <row r="4946" customFormat="false" ht="14.4" hidden="false" customHeight="false" outlineLevel="0" collapsed="false">
      <c r="A4946" s="223" t="s">
        <v>510</v>
      </c>
      <c r="B4946" s="0" t="s">
        <v>511</v>
      </c>
      <c r="C4946" s="0" t="n">
        <v>0.00021161</v>
      </c>
      <c r="D4946" s="221" t="n">
        <v>14.25</v>
      </c>
      <c r="E4946" s="221" t="n">
        <f aca="false">TRUNC((C4946*D4946),2)</f>
        <v>0</v>
      </c>
    </row>
    <row r="4947" customFormat="false" ht="14.4" hidden="false" customHeight="false" outlineLevel="0" collapsed="false">
      <c r="A4947" s="223" t="s">
        <v>512</v>
      </c>
      <c r="B4947" s="0" t="s">
        <v>493</v>
      </c>
      <c r="C4947" s="0" t="n">
        <v>0.14</v>
      </c>
      <c r="D4947" s="221" t="n">
        <v>1.87</v>
      </c>
      <c r="E4947" s="221" t="n">
        <f aca="false">TRUNC((C4947*D4947),2)</f>
        <v>0.26</v>
      </c>
    </row>
    <row r="4948" customFormat="false" ht="14.4" hidden="false" customHeight="false" outlineLevel="0" collapsed="false">
      <c r="A4948" s="223" t="s">
        <v>513</v>
      </c>
      <c r="B4948" s="0" t="s">
        <v>493</v>
      </c>
      <c r="C4948" s="0" t="n">
        <v>0.14</v>
      </c>
      <c r="D4948" s="221" t="n">
        <v>0.71</v>
      </c>
      <c r="E4948" s="221" t="n">
        <f aca="false">TRUNC((C4948*D4948),2)</f>
        <v>0.09</v>
      </c>
    </row>
    <row r="4949" customFormat="false" ht="14.4" hidden="false" customHeight="false" outlineLevel="0" collapsed="false">
      <c r="A4949" s="223" t="s">
        <v>514</v>
      </c>
      <c r="B4949" s="0" t="s">
        <v>493</v>
      </c>
      <c r="C4949" s="0" t="n">
        <v>0.14</v>
      </c>
      <c r="D4949" s="221" t="n">
        <v>0.34</v>
      </c>
      <c r="E4949" s="221" t="n">
        <f aca="false">TRUNC((C4949*D4949),2)</f>
        <v>0.04</v>
      </c>
    </row>
    <row r="4950" customFormat="false" ht="14.4" hidden="false" customHeight="false" outlineLevel="0" collapsed="false">
      <c r="A4950" s="223" t="s">
        <v>515</v>
      </c>
      <c r="B4950" s="0" t="s">
        <v>493</v>
      </c>
      <c r="C4950" s="0" t="n">
        <v>0.14</v>
      </c>
      <c r="D4950" s="221" t="n">
        <v>0.05</v>
      </c>
      <c r="E4950" s="221" t="n">
        <f aca="false">TRUNC((C4950*D4950),2)</f>
        <v>0</v>
      </c>
    </row>
    <row r="4951" customFormat="false" ht="14.4" hidden="false" customHeight="false" outlineLevel="0" collapsed="false">
      <c r="A4951" s="223" t="s">
        <v>458</v>
      </c>
      <c r="B4951" s="0" t="s">
        <v>459</v>
      </c>
      <c r="C4951" s="0" t="n">
        <v>0.00037048</v>
      </c>
      <c r="D4951" s="221" t="n">
        <v>29.55</v>
      </c>
      <c r="E4951" s="221" t="n">
        <f aca="false">TRUNC((C4951*D4951),2)</f>
        <v>0.01</v>
      </c>
    </row>
    <row r="4952" customFormat="false" ht="14.4" hidden="false" customHeight="false" outlineLevel="0" collapsed="false">
      <c r="A4952" s="223" t="s">
        <v>460</v>
      </c>
      <c r="B4952" s="0" t="s">
        <v>459</v>
      </c>
      <c r="C4952" s="0" t="n">
        <v>0.00017364</v>
      </c>
      <c r="D4952" s="221" t="n">
        <v>169.15</v>
      </c>
      <c r="E4952" s="221" t="n">
        <f aca="false">TRUNC((C4952*D4952),2)</f>
        <v>0.02</v>
      </c>
    </row>
    <row r="4953" customFormat="false" ht="14.4" hidden="false" customHeight="false" outlineLevel="0" collapsed="false">
      <c r="A4953" s="223" t="s">
        <v>461</v>
      </c>
      <c r="B4953" s="0" t="s">
        <v>459</v>
      </c>
      <c r="C4953" s="0" t="n">
        <v>0.01560821</v>
      </c>
      <c r="D4953" s="221" t="n">
        <v>1.11</v>
      </c>
      <c r="E4953" s="221" t="n">
        <f aca="false">TRUNC((C4953*D4953),2)</f>
        <v>0.01</v>
      </c>
    </row>
    <row r="4954" customFormat="false" ht="28.8" hidden="false" customHeight="false" outlineLevel="0" collapsed="false">
      <c r="A4954" s="223" t="s">
        <v>462</v>
      </c>
      <c r="B4954" s="0" t="s">
        <v>459</v>
      </c>
      <c r="C4954" s="0" t="n">
        <v>0.0001505</v>
      </c>
      <c r="D4954" s="221" t="n">
        <v>133.08</v>
      </c>
      <c r="E4954" s="221" t="n">
        <f aca="false">TRUNC((C4954*D4954),2)</f>
        <v>0.02</v>
      </c>
    </row>
    <row r="4955" customFormat="false" ht="28.8" hidden="false" customHeight="false" outlineLevel="0" collapsed="false">
      <c r="A4955" s="223" t="s">
        <v>463</v>
      </c>
      <c r="B4955" s="0" t="s">
        <v>459</v>
      </c>
      <c r="C4955" s="0" t="n">
        <v>0.0001008</v>
      </c>
      <c r="D4955" s="221" t="n">
        <v>116.91</v>
      </c>
      <c r="E4955" s="221" t="n">
        <f aca="false">TRUNC((C4955*D4955),2)</f>
        <v>0.01</v>
      </c>
    </row>
    <row r="4956" customFormat="false" ht="28.8" hidden="false" customHeight="false" outlineLevel="0" collapsed="false">
      <c r="A4956" s="223" t="s">
        <v>516</v>
      </c>
      <c r="B4956" s="0" t="s">
        <v>459</v>
      </c>
      <c r="C4956" s="0" t="n">
        <v>6.17E-006</v>
      </c>
      <c r="D4956" s="221" t="n">
        <v>597.97</v>
      </c>
      <c r="E4956" s="221" t="n">
        <f aca="false">TRUNC((C4956*D4956),2)</f>
        <v>0</v>
      </c>
    </row>
    <row r="4957" customFormat="false" ht="14.4" hidden="false" customHeight="false" outlineLevel="0" collapsed="false">
      <c r="A4957" s="223" t="s">
        <v>517</v>
      </c>
      <c r="B4957" s="0" t="s">
        <v>459</v>
      </c>
      <c r="C4957" s="0" t="n">
        <v>3.791E-005</v>
      </c>
      <c r="D4957" s="221" t="n">
        <v>135.18</v>
      </c>
      <c r="E4957" s="221" t="n">
        <f aca="false">TRUNC((C4957*D4957),2)</f>
        <v>0</v>
      </c>
    </row>
    <row r="4958" customFormat="false" ht="14.4" hidden="false" customHeight="false" outlineLevel="0" collapsed="false">
      <c r="A4958" s="223" t="s">
        <v>518</v>
      </c>
      <c r="B4958" s="0" t="s">
        <v>459</v>
      </c>
      <c r="C4958" s="0" t="n">
        <v>2.88E-005</v>
      </c>
      <c r="D4958" s="221" t="n">
        <v>203.68</v>
      </c>
      <c r="E4958" s="221" t="n">
        <f aca="false">TRUNC((C4958*D4958),2)</f>
        <v>0</v>
      </c>
    </row>
    <row r="4959" customFormat="false" ht="14.4" hidden="false" customHeight="false" outlineLevel="0" collapsed="false">
      <c r="A4959" s="223" t="s">
        <v>519</v>
      </c>
      <c r="B4959" s="0" t="s">
        <v>459</v>
      </c>
      <c r="C4959" s="0" t="n">
        <v>6.17E-006</v>
      </c>
      <c r="D4959" s="221" t="n">
        <v>576.84</v>
      </c>
      <c r="E4959" s="221" t="n">
        <f aca="false">TRUNC((C4959*D4959),2)</f>
        <v>0</v>
      </c>
    </row>
    <row r="4960" customFormat="false" ht="14.4" hidden="false" customHeight="false" outlineLevel="0" collapsed="false">
      <c r="A4960" s="223" t="s">
        <v>520</v>
      </c>
      <c r="B4960" s="0" t="s">
        <v>459</v>
      </c>
      <c r="C4960" s="0" t="n">
        <v>7.59E-006</v>
      </c>
      <c r="D4960" s="221" t="n">
        <v>281.79</v>
      </c>
      <c r="E4960" s="221" t="n">
        <f aca="false">TRUNC((C4960*D4960),2)</f>
        <v>0</v>
      </c>
    </row>
    <row r="4961" customFormat="false" ht="14.4" hidden="false" customHeight="false" outlineLevel="0" collapsed="false">
      <c r="A4961" s="223" t="s">
        <v>521</v>
      </c>
      <c r="B4961" s="0" t="s">
        <v>459</v>
      </c>
      <c r="C4961" s="0" t="n">
        <v>0.0003822</v>
      </c>
      <c r="D4961" s="221" t="n">
        <v>7.88</v>
      </c>
      <c r="E4961" s="221" t="n">
        <f aca="false">TRUNC((C4961*D4961),2)</f>
        <v>0</v>
      </c>
    </row>
    <row r="4962" customFormat="false" ht="14.4" hidden="false" customHeight="false" outlineLevel="0" collapsed="false">
      <c r="A4962" s="223" t="s">
        <v>522</v>
      </c>
      <c r="B4962" s="0" t="s">
        <v>459</v>
      </c>
      <c r="C4962" s="0" t="n">
        <v>0.00021161</v>
      </c>
      <c r="D4962" s="221" t="n">
        <v>10.71</v>
      </c>
      <c r="E4962" s="221" t="n">
        <f aca="false">TRUNC((C4962*D4962),2)</f>
        <v>0</v>
      </c>
    </row>
    <row r="4963" customFormat="false" ht="14.4" hidden="false" customHeight="false" outlineLevel="0" collapsed="false">
      <c r="A4963" s="223" t="s">
        <v>523</v>
      </c>
      <c r="B4963" s="0" t="s">
        <v>459</v>
      </c>
      <c r="C4963" s="0" t="n">
        <v>0.00021161</v>
      </c>
      <c r="D4963" s="221" t="n">
        <v>23.75</v>
      </c>
      <c r="E4963" s="221" t="n">
        <f aca="false">TRUNC((C4963*D4963),2)</f>
        <v>0</v>
      </c>
    </row>
    <row r="4964" customFormat="false" ht="14.4" hidden="false" customHeight="false" outlineLevel="0" collapsed="false">
      <c r="A4964" s="223" t="s">
        <v>453</v>
      </c>
      <c r="B4964" s="0" t="s">
        <v>398</v>
      </c>
      <c r="C4964" s="0" t="s">
        <v>398</v>
      </c>
      <c r="D4964" s="221" t="s">
        <v>398</v>
      </c>
      <c r="E4964" s="221" t="n">
        <f aca="false">SUM(E4940:E4963)</f>
        <v>0.67</v>
      </c>
    </row>
    <row r="4965" customFormat="false" ht="14.4" hidden="false" customHeight="false" outlineLevel="0" collapsed="false">
      <c r="A4965" s="0"/>
      <c r="C4965" s="0"/>
      <c r="D4965" s="0"/>
      <c r="E4965" s="0"/>
    </row>
    <row r="4966" customFormat="false" ht="14.4" hidden="false" customHeight="false" outlineLevel="0" collapsed="false">
      <c r="A4966" s="223" t="s">
        <v>466</v>
      </c>
      <c r="B4966" s="0" t="s">
        <v>398</v>
      </c>
      <c r="C4966" s="0" t="s">
        <v>398</v>
      </c>
      <c r="D4966" s="221" t="s">
        <v>398</v>
      </c>
      <c r="E4966" s="221" t="n">
        <f aca="false">E4933+E4937+E4964</f>
        <v>1.91</v>
      </c>
    </row>
    <row r="4967" customFormat="false" ht="14.4" hidden="false" customHeight="false" outlineLevel="0" collapsed="false">
      <c r="A4967" s="0"/>
      <c r="C4967" s="0"/>
      <c r="D4967" s="0"/>
      <c r="E4967" s="0"/>
    </row>
    <row r="4968" customFormat="false" ht="14.4" hidden="false" customHeight="false" outlineLevel="0" collapsed="false">
      <c r="A4968" s="0"/>
      <c r="C4968" s="0"/>
      <c r="D4968" s="0"/>
      <c r="E4968" s="0"/>
    </row>
    <row r="4969" customFormat="false" ht="14.4" hidden="false" customHeight="false" outlineLevel="0" collapsed="false">
      <c r="A4969" s="0"/>
      <c r="C4969" s="0"/>
      <c r="D4969" s="0"/>
      <c r="E4969" s="0"/>
    </row>
    <row r="4970" customFormat="false" ht="14.4" hidden="false" customHeight="false" outlineLevel="0" collapsed="false">
      <c r="A4970" s="223" t="s">
        <v>1082</v>
      </c>
      <c r="B4970" s="224" t="s">
        <v>1083</v>
      </c>
      <c r="C4970" s="0" t="s">
        <v>1084</v>
      </c>
      <c r="D4970" s="0"/>
      <c r="E4970" s="0"/>
    </row>
    <row r="4971" customFormat="false" ht="14.4" hidden="false" customHeight="false" outlineLevel="0" collapsed="false">
      <c r="A4971" s="223" t="s">
        <v>1085</v>
      </c>
      <c r="C4971" s="0"/>
      <c r="D4971" s="0"/>
      <c r="E4971" s="0"/>
    </row>
    <row r="4972" customFormat="false" ht="14.4" hidden="false" customHeight="false" outlineLevel="0" collapsed="false">
      <c r="A4972" s="223" t="s">
        <v>478</v>
      </c>
      <c r="C4972" s="0"/>
      <c r="D4972" s="0"/>
      <c r="E4972" s="0"/>
    </row>
    <row r="4973" customFormat="false" ht="14.4" hidden="false" customHeight="false" outlineLevel="0" collapsed="false">
      <c r="A4973" s="0"/>
      <c r="C4973" s="0"/>
      <c r="D4973" s="0"/>
      <c r="E4973" s="0"/>
    </row>
    <row r="4974" customFormat="false" ht="14.4" hidden="false" customHeight="false" outlineLevel="0" collapsed="false">
      <c r="A4974" s="223" t="s">
        <v>489</v>
      </c>
      <c r="B4974" s="0" t="s">
        <v>447</v>
      </c>
      <c r="C4974" s="0" t="s">
        <v>448</v>
      </c>
      <c r="D4974" s="221" t="s">
        <v>449</v>
      </c>
      <c r="E4974" s="221" t="s">
        <v>450</v>
      </c>
    </row>
    <row r="4975" customFormat="false" ht="28.8" hidden="false" customHeight="false" outlineLevel="0" collapsed="false">
      <c r="A4975" s="223" t="s">
        <v>491</v>
      </c>
      <c r="B4975" s="0" t="s">
        <v>459</v>
      </c>
      <c r="C4975" s="0" t="n">
        <v>1.721E-005</v>
      </c>
      <c r="D4975" s="221" t="n">
        <v>580</v>
      </c>
      <c r="E4975" s="221" t="n">
        <f aca="false">TRUNC((C4975*D4975),2)</f>
        <v>0</v>
      </c>
    </row>
    <row r="4976" customFormat="false" ht="14.4" hidden="false" customHeight="false" outlineLevel="0" collapsed="false">
      <c r="A4976" s="223" t="s">
        <v>453</v>
      </c>
      <c r="B4976" s="0" t="s">
        <v>398</v>
      </c>
      <c r="C4976" s="0" t="s">
        <v>398</v>
      </c>
      <c r="D4976" s="221" t="s">
        <v>398</v>
      </c>
      <c r="E4976" s="221" t="n">
        <f aca="false">SUM(E4975:E4975)</f>
        <v>0</v>
      </c>
    </row>
    <row r="4977" customFormat="false" ht="14.4" hidden="false" customHeight="false" outlineLevel="0" collapsed="false">
      <c r="A4977" s="0"/>
      <c r="C4977" s="0"/>
      <c r="D4977" s="0"/>
      <c r="E4977" s="0"/>
    </row>
    <row r="4978" customFormat="false" ht="14.4" hidden="false" customHeight="false" outlineLevel="0" collapsed="false">
      <c r="A4978" s="223" t="s">
        <v>446</v>
      </c>
      <c r="B4978" s="0" t="s">
        <v>447</v>
      </c>
      <c r="C4978" s="0" t="s">
        <v>448</v>
      </c>
      <c r="D4978" s="221" t="s">
        <v>449</v>
      </c>
      <c r="E4978" s="221" t="s">
        <v>450</v>
      </c>
    </row>
    <row r="4979" customFormat="false" ht="14.4" hidden="false" customHeight="false" outlineLevel="0" collapsed="false">
      <c r="A4979" s="223" t="s">
        <v>1015</v>
      </c>
      <c r="B4979" s="0" t="s">
        <v>493</v>
      </c>
      <c r="C4979" s="0" t="n">
        <v>0.07705148</v>
      </c>
      <c r="D4979" s="221" t="n">
        <v>9.34</v>
      </c>
      <c r="E4979" s="221" t="n">
        <f aca="false">TRUNC((C4979*D4979),2)</f>
        <v>0.71</v>
      </c>
    </row>
    <row r="4980" customFormat="false" ht="14.4" hidden="false" customHeight="false" outlineLevel="0" collapsed="false">
      <c r="A4980" s="223" t="s">
        <v>1016</v>
      </c>
      <c r="B4980" s="0" t="s">
        <v>493</v>
      </c>
      <c r="C4980" s="0" t="n">
        <v>0.18490295</v>
      </c>
      <c r="D4980" s="221" t="n">
        <v>13.3</v>
      </c>
      <c r="E4980" s="221" t="n">
        <f aca="false">TRUNC((C4980*D4980),2)</f>
        <v>2.45</v>
      </c>
    </row>
    <row r="4981" customFormat="false" ht="14.4" hidden="false" customHeight="false" outlineLevel="0" collapsed="false">
      <c r="A4981" s="223" t="s">
        <v>453</v>
      </c>
      <c r="B4981" s="0" t="s">
        <v>398</v>
      </c>
      <c r="C4981" s="0" t="s">
        <v>398</v>
      </c>
      <c r="D4981" s="221" t="s">
        <v>398</v>
      </c>
      <c r="E4981" s="221" t="n">
        <f aca="false">SUM(E4979:E4980)</f>
        <v>3.16</v>
      </c>
    </row>
    <row r="4982" customFormat="false" ht="14.4" hidden="false" customHeight="false" outlineLevel="0" collapsed="false">
      <c r="A4982" s="0"/>
      <c r="C4982" s="0"/>
      <c r="D4982" s="0"/>
      <c r="E4982" s="0"/>
    </row>
    <row r="4983" customFormat="false" ht="14.4" hidden="false" customHeight="false" outlineLevel="0" collapsed="false">
      <c r="A4983" s="223" t="s">
        <v>454</v>
      </c>
      <c r="B4983" s="0" t="s">
        <v>447</v>
      </c>
      <c r="C4983" s="0" t="s">
        <v>448</v>
      </c>
      <c r="D4983" s="221" t="s">
        <v>449</v>
      </c>
      <c r="E4983" s="221" t="s">
        <v>450</v>
      </c>
    </row>
    <row r="4984" customFormat="false" ht="14.4" hidden="false" customHeight="false" outlineLevel="0" collapsed="false">
      <c r="A4984" s="223" t="s">
        <v>498</v>
      </c>
      <c r="B4984" s="0" t="s">
        <v>459</v>
      </c>
      <c r="C4984" s="0" t="n">
        <v>0.00203878</v>
      </c>
      <c r="D4984" s="221" t="n">
        <v>9.79</v>
      </c>
      <c r="E4984" s="221" t="n">
        <f aca="false">TRUNC((C4984*D4984),2)</f>
        <v>0.01</v>
      </c>
    </row>
    <row r="4985" customFormat="false" ht="14.4" hidden="false" customHeight="false" outlineLevel="0" collapsed="false">
      <c r="A4985" s="223" t="s">
        <v>455</v>
      </c>
      <c r="B4985" s="0" t="s">
        <v>456</v>
      </c>
      <c r="C4985" s="0" t="n">
        <v>0.00040713</v>
      </c>
      <c r="D4985" s="221" t="n">
        <v>47.76</v>
      </c>
      <c r="E4985" s="221" t="n">
        <f aca="false">TRUNC((C4985*D4985),2)</f>
        <v>0.01</v>
      </c>
    </row>
    <row r="4986" customFormat="false" ht="14.4" hidden="false" customHeight="false" outlineLevel="0" collapsed="false">
      <c r="A4986" s="223" t="s">
        <v>499</v>
      </c>
      <c r="B4986" s="0" t="s">
        <v>459</v>
      </c>
      <c r="C4986" s="0" t="n">
        <v>0.00016901</v>
      </c>
      <c r="D4986" s="221" t="n">
        <v>109.4</v>
      </c>
      <c r="E4986" s="221" t="n">
        <f aca="false">TRUNC((C4986*D4986),2)</f>
        <v>0.01</v>
      </c>
    </row>
    <row r="4987" customFormat="false" ht="14.4" hidden="false" customHeight="false" outlineLevel="0" collapsed="false">
      <c r="A4987" s="223" t="s">
        <v>502</v>
      </c>
      <c r="B4987" s="0" t="s">
        <v>459</v>
      </c>
      <c r="C4987" s="0" t="n">
        <v>0.00230627</v>
      </c>
      <c r="D4987" s="221" t="n">
        <v>6.04</v>
      </c>
      <c r="E4987" s="221" t="n">
        <f aca="false">TRUNC((C4987*D4987),2)</f>
        <v>0.01</v>
      </c>
    </row>
    <row r="4988" customFormat="false" ht="14.4" hidden="false" customHeight="false" outlineLevel="0" collapsed="false">
      <c r="A4988" s="223" t="s">
        <v>457</v>
      </c>
      <c r="B4988" s="0" t="s">
        <v>456</v>
      </c>
      <c r="C4988" s="0" t="n">
        <v>0.00349271</v>
      </c>
      <c r="D4988" s="221" t="n">
        <v>8.95</v>
      </c>
      <c r="E4988" s="221" t="n">
        <f aca="false">TRUNC((C4988*D4988),2)</f>
        <v>0.03</v>
      </c>
    </row>
    <row r="4989" customFormat="false" ht="14.4" hidden="false" customHeight="false" outlineLevel="0" collapsed="false">
      <c r="A4989" s="223" t="s">
        <v>510</v>
      </c>
      <c r="B4989" s="0" t="s">
        <v>511</v>
      </c>
      <c r="C4989" s="0" t="n">
        <v>0.00038437</v>
      </c>
      <c r="D4989" s="221" t="n">
        <v>14.25</v>
      </c>
      <c r="E4989" s="221" t="n">
        <f aca="false">TRUNC((C4989*D4989),2)</f>
        <v>0</v>
      </c>
    </row>
    <row r="4990" customFormat="false" ht="14.4" hidden="false" customHeight="false" outlineLevel="0" collapsed="false">
      <c r="A4990" s="223" t="s">
        <v>512</v>
      </c>
      <c r="B4990" s="0" t="s">
        <v>493</v>
      </c>
      <c r="C4990" s="0" t="n">
        <v>0.2543</v>
      </c>
      <c r="D4990" s="221" t="n">
        <v>1.87</v>
      </c>
      <c r="E4990" s="221" t="n">
        <f aca="false">TRUNC((C4990*D4990),2)</f>
        <v>0.47</v>
      </c>
    </row>
    <row r="4991" customFormat="false" ht="14.4" hidden="false" customHeight="false" outlineLevel="0" collapsed="false">
      <c r="A4991" s="223" t="s">
        <v>513</v>
      </c>
      <c r="B4991" s="0" t="s">
        <v>493</v>
      </c>
      <c r="C4991" s="0" t="n">
        <v>0.2543</v>
      </c>
      <c r="D4991" s="221" t="n">
        <v>0.71</v>
      </c>
      <c r="E4991" s="221" t="n">
        <f aca="false">TRUNC((C4991*D4991),2)</f>
        <v>0.18</v>
      </c>
    </row>
    <row r="4992" customFormat="false" ht="14.4" hidden="false" customHeight="false" outlineLevel="0" collapsed="false">
      <c r="A4992" s="223" t="s">
        <v>514</v>
      </c>
      <c r="B4992" s="0" t="s">
        <v>493</v>
      </c>
      <c r="C4992" s="0" t="n">
        <v>0.2543</v>
      </c>
      <c r="D4992" s="221" t="n">
        <v>0.34</v>
      </c>
      <c r="E4992" s="221" t="n">
        <f aca="false">TRUNC((C4992*D4992),2)</f>
        <v>0.08</v>
      </c>
    </row>
    <row r="4993" customFormat="false" ht="14.4" hidden="false" customHeight="false" outlineLevel="0" collapsed="false">
      <c r="A4993" s="223" t="s">
        <v>515</v>
      </c>
      <c r="B4993" s="0" t="s">
        <v>493</v>
      </c>
      <c r="C4993" s="0" t="n">
        <v>0.2543</v>
      </c>
      <c r="D4993" s="221" t="n">
        <v>0.05</v>
      </c>
      <c r="E4993" s="221" t="n">
        <f aca="false">TRUNC((C4993*D4993),2)</f>
        <v>0.01</v>
      </c>
    </row>
    <row r="4994" customFormat="false" ht="14.4" hidden="false" customHeight="false" outlineLevel="0" collapsed="false">
      <c r="A4994" s="223" t="s">
        <v>458</v>
      </c>
      <c r="B4994" s="0" t="s">
        <v>459</v>
      </c>
      <c r="C4994" s="0" t="n">
        <v>0.00067295</v>
      </c>
      <c r="D4994" s="221" t="n">
        <v>29.55</v>
      </c>
      <c r="E4994" s="221" t="n">
        <f aca="false">TRUNC((C4994*D4994),2)</f>
        <v>0.01</v>
      </c>
    </row>
    <row r="4995" customFormat="false" ht="14.4" hidden="false" customHeight="false" outlineLevel="0" collapsed="false">
      <c r="A4995" s="223" t="s">
        <v>460</v>
      </c>
      <c r="B4995" s="0" t="s">
        <v>459</v>
      </c>
      <c r="C4995" s="0" t="n">
        <v>0.0003154</v>
      </c>
      <c r="D4995" s="221" t="n">
        <v>169.15</v>
      </c>
      <c r="E4995" s="221" t="n">
        <f aca="false">TRUNC((C4995*D4995),2)</f>
        <v>0.05</v>
      </c>
    </row>
    <row r="4996" customFormat="false" ht="14.4" hidden="false" customHeight="false" outlineLevel="0" collapsed="false">
      <c r="A4996" s="223" t="s">
        <v>461</v>
      </c>
      <c r="B4996" s="0" t="s">
        <v>459</v>
      </c>
      <c r="C4996" s="0" t="n">
        <v>0.02835119</v>
      </c>
      <c r="D4996" s="221" t="n">
        <v>1.11</v>
      </c>
      <c r="E4996" s="221" t="n">
        <f aca="false">TRUNC((C4996*D4996),2)</f>
        <v>0.03</v>
      </c>
    </row>
    <row r="4997" customFormat="false" ht="28.8" hidden="false" customHeight="false" outlineLevel="0" collapsed="false">
      <c r="A4997" s="223" t="s">
        <v>462</v>
      </c>
      <c r="B4997" s="0" t="s">
        <v>459</v>
      </c>
      <c r="C4997" s="0" t="n">
        <v>0.00027337</v>
      </c>
      <c r="D4997" s="221" t="n">
        <v>133.08</v>
      </c>
      <c r="E4997" s="221" t="n">
        <f aca="false">TRUNC((C4997*D4997),2)</f>
        <v>0.03</v>
      </c>
    </row>
    <row r="4998" customFormat="false" ht="28.8" hidden="false" customHeight="false" outlineLevel="0" collapsed="false">
      <c r="A4998" s="223" t="s">
        <v>463</v>
      </c>
      <c r="B4998" s="0" t="s">
        <v>459</v>
      </c>
      <c r="C4998" s="0" t="n">
        <v>0.0001831</v>
      </c>
      <c r="D4998" s="221" t="n">
        <v>116.91</v>
      </c>
      <c r="E4998" s="221" t="n">
        <f aca="false">TRUNC((C4998*D4998),2)</f>
        <v>0.02</v>
      </c>
    </row>
    <row r="4999" customFormat="false" ht="28.8" hidden="false" customHeight="false" outlineLevel="0" collapsed="false">
      <c r="A4999" s="223" t="s">
        <v>516</v>
      </c>
      <c r="B4999" s="0" t="s">
        <v>459</v>
      </c>
      <c r="C4999" s="0" t="n">
        <v>1.122E-005</v>
      </c>
      <c r="D4999" s="221" t="n">
        <v>597.97</v>
      </c>
      <c r="E4999" s="221" t="n">
        <f aca="false">TRUNC((C4999*D4999),2)</f>
        <v>0</v>
      </c>
    </row>
    <row r="5000" customFormat="false" ht="14.4" hidden="false" customHeight="false" outlineLevel="0" collapsed="false">
      <c r="A5000" s="223" t="s">
        <v>517</v>
      </c>
      <c r="B5000" s="0" t="s">
        <v>459</v>
      </c>
      <c r="C5000" s="0" t="n">
        <v>6.887E-005</v>
      </c>
      <c r="D5000" s="221" t="n">
        <v>135.18</v>
      </c>
      <c r="E5000" s="221" t="n">
        <f aca="false">TRUNC((C5000*D5000),2)</f>
        <v>0</v>
      </c>
    </row>
    <row r="5001" customFormat="false" ht="14.4" hidden="false" customHeight="false" outlineLevel="0" collapsed="false">
      <c r="A5001" s="223" t="s">
        <v>518</v>
      </c>
      <c r="B5001" s="0" t="s">
        <v>459</v>
      </c>
      <c r="C5001" s="0" t="n">
        <v>5.231E-005</v>
      </c>
      <c r="D5001" s="221" t="n">
        <v>203.68</v>
      </c>
      <c r="E5001" s="221" t="n">
        <f aca="false">TRUNC((C5001*D5001),2)</f>
        <v>0.01</v>
      </c>
    </row>
    <row r="5002" customFormat="false" ht="14.4" hidden="false" customHeight="false" outlineLevel="0" collapsed="false">
      <c r="A5002" s="223" t="s">
        <v>519</v>
      </c>
      <c r="B5002" s="0" t="s">
        <v>459</v>
      </c>
      <c r="C5002" s="0" t="n">
        <v>1.122E-005</v>
      </c>
      <c r="D5002" s="221" t="n">
        <v>576.84</v>
      </c>
      <c r="E5002" s="221" t="n">
        <f aca="false">TRUNC((C5002*D5002),2)</f>
        <v>0</v>
      </c>
    </row>
    <row r="5003" customFormat="false" ht="14.4" hidden="false" customHeight="false" outlineLevel="0" collapsed="false">
      <c r="A5003" s="223" t="s">
        <v>520</v>
      </c>
      <c r="B5003" s="0" t="s">
        <v>459</v>
      </c>
      <c r="C5003" s="0" t="n">
        <v>1.378E-005</v>
      </c>
      <c r="D5003" s="221" t="n">
        <v>281.79</v>
      </c>
      <c r="E5003" s="221" t="n">
        <f aca="false">TRUNC((C5003*D5003),2)</f>
        <v>0</v>
      </c>
    </row>
    <row r="5004" customFormat="false" ht="14.4" hidden="false" customHeight="false" outlineLevel="0" collapsed="false">
      <c r="A5004" s="223" t="s">
        <v>521</v>
      </c>
      <c r="B5004" s="0" t="s">
        <v>459</v>
      </c>
      <c r="C5004" s="0" t="n">
        <v>0.00069424</v>
      </c>
      <c r="D5004" s="221" t="n">
        <v>7.88</v>
      </c>
      <c r="E5004" s="221" t="n">
        <f aca="false">TRUNC((C5004*D5004),2)</f>
        <v>0</v>
      </c>
    </row>
    <row r="5005" customFormat="false" ht="14.4" hidden="false" customHeight="false" outlineLevel="0" collapsed="false">
      <c r="A5005" s="223" t="s">
        <v>522</v>
      </c>
      <c r="B5005" s="0" t="s">
        <v>459</v>
      </c>
      <c r="C5005" s="0" t="n">
        <v>0.00038437</v>
      </c>
      <c r="D5005" s="221" t="n">
        <v>10.71</v>
      </c>
      <c r="E5005" s="221" t="n">
        <f aca="false">TRUNC((C5005*D5005),2)</f>
        <v>0</v>
      </c>
    </row>
    <row r="5006" customFormat="false" ht="14.4" hidden="false" customHeight="false" outlineLevel="0" collapsed="false">
      <c r="A5006" s="223" t="s">
        <v>523</v>
      </c>
      <c r="B5006" s="0" t="s">
        <v>459</v>
      </c>
      <c r="C5006" s="0" t="n">
        <v>0.00038437</v>
      </c>
      <c r="D5006" s="221" t="n">
        <v>23.75</v>
      </c>
      <c r="E5006" s="221" t="n">
        <f aca="false">TRUNC((C5006*D5006),2)</f>
        <v>0</v>
      </c>
    </row>
    <row r="5007" customFormat="false" ht="14.4" hidden="false" customHeight="false" outlineLevel="0" collapsed="false">
      <c r="A5007" s="223" t="s">
        <v>1086</v>
      </c>
      <c r="B5007" s="0" t="s">
        <v>459</v>
      </c>
      <c r="C5007" s="0" t="n">
        <v>1.00414365</v>
      </c>
      <c r="D5007" s="221" t="n">
        <v>28.96</v>
      </c>
      <c r="E5007" s="221" t="n">
        <f aca="false">TRUNC((C5007*D5007),2)</f>
        <v>29.08</v>
      </c>
    </row>
    <row r="5008" customFormat="false" ht="14.4" hidden="false" customHeight="false" outlineLevel="0" collapsed="false">
      <c r="A5008" s="223" t="s">
        <v>453</v>
      </c>
      <c r="B5008" s="0" t="s">
        <v>398</v>
      </c>
      <c r="C5008" s="0" t="s">
        <v>398</v>
      </c>
      <c r="D5008" s="221" t="s">
        <v>398</v>
      </c>
      <c r="E5008" s="221" t="n">
        <f aca="false">SUM(E4984:E5007)</f>
        <v>30.04</v>
      </c>
    </row>
    <row r="5009" customFormat="false" ht="14.4" hidden="false" customHeight="false" outlineLevel="0" collapsed="false">
      <c r="A5009" s="0"/>
      <c r="C5009" s="0"/>
      <c r="D5009" s="0"/>
      <c r="E5009" s="0"/>
    </row>
    <row r="5010" customFormat="false" ht="14.4" hidden="false" customHeight="false" outlineLevel="0" collapsed="false">
      <c r="A5010" s="223" t="s">
        <v>466</v>
      </c>
      <c r="B5010" s="0" t="s">
        <v>398</v>
      </c>
      <c r="C5010" s="0" t="s">
        <v>398</v>
      </c>
      <c r="D5010" s="221" t="s">
        <v>398</v>
      </c>
      <c r="E5010" s="221" t="n">
        <f aca="false">E4976+E4981+E5008</f>
        <v>33.2</v>
      </c>
    </row>
    <row r="5011" customFormat="false" ht="14.4" hidden="false" customHeight="false" outlineLevel="0" collapsed="false">
      <c r="A5011" s="0"/>
      <c r="C5011" s="0"/>
      <c r="D5011" s="0"/>
      <c r="E5011" s="0"/>
    </row>
    <row r="5012" customFormat="false" ht="14.4" hidden="false" customHeight="false" outlineLevel="0" collapsed="false">
      <c r="A5012" s="0"/>
      <c r="C5012" s="0"/>
      <c r="D5012" s="0"/>
      <c r="E5012" s="0"/>
    </row>
    <row r="5013" customFormat="false" ht="14.4" hidden="false" customHeight="false" outlineLevel="0" collapsed="false">
      <c r="A5013" s="0"/>
      <c r="C5013" s="0"/>
      <c r="D5013" s="0"/>
      <c r="E5013" s="0"/>
    </row>
    <row r="5014" customFormat="false" ht="14.4" hidden="false" customHeight="false" outlineLevel="0" collapsed="false">
      <c r="A5014" s="223" t="s">
        <v>474</v>
      </c>
      <c r="B5014" s="224" t="s">
        <v>1087</v>
      </c>
      <c r="C5014" s="0" t="s">
        <v>1088</v>
      </c>
      <c r="D5014" s="0"/>
      <c r="E5014" s="0"/>
    </row>
    <row r="5015" customFormat="false" ht="14.4" hidden="false" customHeight="false" outlineLevel="0" collapsed="false">
      <c r="A5015" s="223" t="s">
        <v>1089</v>
      </c>
      <c r="C5015" s="0"/>
      <c r="D5015" s="0"/>
      <c r="E5015" s="0"/>
    </row>
    <row r="5016" customFormat="false" ht="14.4" hidden="false" customHeight="false" outlineLevel="0" collapsed="false">
      <c r="A5016" s="223" t="s">
        <v>478</v>
      </c>
      <c r="C5016" s="0"/>
      <c r="D5016" s="0"/>
      <c r="E5016" s="0"/>
    </row>
    <row r="5017" customFormat="false" ht="14.4" hidden="false" customHeight="false" outlineLevel="0" collapsed="false">
      <c r="A5017" s="0"/>
      <c r="C5017" s="0"/>
      <c r="D5017" s="0"/>
      <c r="E5017" s="0"/>
    </row>
    <row r="5018" customFormat="false" ht="14.4" hidden="false" customHeight="false" outlineLevel="0" collapsed="false">
      <c r="A5018" s="223" t="s">
        <v>489</v>
      </c>
      <c r="B5018" s="0" t="s">
        <v>447</v>
      </c>
      <c r="C5018" s="0" t="s">
        <v>448</v>
      </c>
      <c r="D5018" s="221" t="s">
        <v>449</v>
      </c>
      <c r="E5018" s="221" t="s">
        <v>450</v>
      </c>
    </row>
    <row r="5019" customFormat="false" ht="28.8" hidden="false" customHeight="false" outlineLevel="0" collapsed="false">
      <c r="A5019" s="223" t="s">
        <v>491</v>
      </c>
      <c r="B5019" s="0" t="s">
        <v>459</v>
      </c>
      <c r="C5019" s="0" t="n">
        <v>1.354E-005</v>
      </c>
      <c r="D5019" s="221" t="n">
        <v>580</v>
      </c>
      <c r="E5019" s="221" t="n">
        <f aca="false">TRUNC((C5019*D5019),2)</f>
        <v>0</v>
      </c>
    </row>
    <row r="5020" customFormat="false" ht="14.4" hidden="false" customHeight="false" outlineLevel="0" collapsed="false">
      <c r="A5020" s="223" t="s">
        <v>453</v>
      </c>
      <c r="B5020" s="0" t="s">
        <v>398</v>
      </c>
      <c r="C5020" s="0" t="s">
        <v>398</v>
      </c>
      <c r="D5020" s="221" t="s">
        <v>398</v>
      </c>
      <c r="E5020" s="221" t="n">
        <f aca="false">SUM(E5019:E5019)</f>
        <v>0</v>
      </c>
    </row>
    <row r="5021" customFormat="false" ht="14.4" hidden="false" customHeight="false" outlineLevel="0" collapsed="false">
      <c r="A5021" s="0"/>
      <c r="C5021" s="0"/>
      <c r="D5021" s="0"/>
      <c r="E5021" s="0"/>
    </row>
    <row r="5022" customFormat="false" ht="14.4" hidden="false" customHeight="false" outlineLevel="0" collapsed="false">
      <c r="A5022" s="223" t="s">
        <v>446</v>
      </c>
      <c r="B5022" s="0" t="s">
        <v>447</v>
      </c>
      <c r="C5022" s="0" t="s">
        <v>448</v>
      </c>
      <c r="D5022" s="221" t="s">
        <v>449</v>
      </c>
      <c r="E5022" s="221" t="s">
        <v>450</v>
      </c>
    </row>
    <row r="5023" customFormat="false" ht="14.4" hidden="false" customHeight="false" outlineLevel="0" collapsed="false">
      <c r="A5023" s="223" t="s">
        <v>494</v>
      </c>
      <c r="B5023" s="0" t="s">
        <v>493</v>
      </c>
      <c r="C5023" s="0" t="n">
        <v>0.20342</v>
      </c>
      <c r="D5023" s="221" t="n">
        <v>8.14</v>
      </c>
      <c r="E5023" s="221" t="n">
        <f aca="false">TRUNC((C5023*D5023),2)</f>
        <v>1.65</v>
      </c>
    </row>
    <row r="5024" customFormat="false" ht="14.4" hidden="false" customHeight="false" outlineLevel="0" collapsed="false">
      <c r="A5024" s="223" t="s">
        <v>453</v>
      </c>
      <c r="B5024" s="0" t="s">
        <v>398</v>
      </c>
      <c r="C5024" s="0" t="s">
        <v>398</v>
      </c>
      <c r="D5024" s="221" t="s">
        <v>398</v>
      </c>
      <c r="E5024" s="221" t="n">
        <f aca="false">SUM(E5023:E5023)</f>
        <v>1.65</v>
      </c>
    </row>
    <row r="5025" customFormat="false" ht="14.4" hidden="false" customHeight="false" outlineLevel="0" collapsed="false">
      <c r="A5025" s="0"/>
      <c r="C5025" s="0"/>
      <c r="D5025" s="0"/>
      <c r="E5025" s="0"/>
    </row>
    <row r="5026" customFormat="false" ht="14.4" hidden="false" customHeight="false" outlineLevel="0" collapsed="false">
      <c r="A5026" s="223" t="s">
        <v>454</v>
      </c>
      <c r="B5026" s="0" t="s">
        <v>447</v>
      </c>
      <c r="C5026" s="0" t="s">
        <v>448</v>
      </c>
      <c r="D5026" s="221" t="s">
        <v>449</v>
      </c>
      <c r="E5026" s="221" t="s">
        <v>450</v>
      </c>
    </row>
    <row r="5027" customFormat="false" ht="14.4" hidden="false" customHeight="false" outlineLevel="0" collapsed="false">
      <c r="A5027" s="223" t="s">
        <v>498</v>
      </c>
      <c r="B5027" s="0" t="s">
        <v>459</v>
      </c>
      <c r="C5027" s="0" t="n">
        <v>0.00160344</v>
      </c>
      <c r="D5027" s="221" t="n">
        <v>9.79</v>
      </c>
      <c r="E5027" s="221" t="n">
        <f aca="false">TRUNC((C5027*D5027),2)</f>
        <v>0.01</v>
      </c>
    </row>
    <row r="5028" customFormat="false" ht="14.4" hidden="false" customHeight="false" outlineLevel="0" collapsed="false">
      <c r="A5028" s="223" t="s">
        <v>455</v>
      </c>
      <c r="B5028" s="0" t="s">
        <v>456</v>
      </c>
      <c r="C5028" s="0" t="n">
        <v>0.0003202</v>
      </c>
      <c r="D5028" s="221" t="n">
        <v>47.76</v>
      </c>
      <c r="E5028" s="221" t="n">
        <f aca="false">TRUNC((C5028*D5028),2)</f>
        <v>0.01</v>
      </c>
    </row>
    <row r="5029" customFormat="false" ht="14.4" hidden="false" customHeight="false" outlineLevel="0" collapsed="false">
      <c r="A5029" s="223" t="s">
        <v>499</v>
      </c>
      <c r="B5029" s="0" t="s">
        <v>459</v>
      </c>
      <c r="C5029" s="0" t="n">
        <v>0.00013292</v>
      </c>
      <c r="D5029" s="221" t="n">
        <v>109.4</v>
      </c>
      <c r="E5029" s="221" t="n">
        <f aca="false">TRUNC((C5029*D5029),2)</f>
        <v>0.01</v>
      </c>
    </row>
    <row r="5030" customFormat="false" ht="14.4" hidden="false" customHeight="false" outlineLevel="0" collapsed="false">
      <c r="A5030" s="223" t="s">
        <v>502</v>
      </c>
      <c r="B5030" s="0" t="s">
        <v>459</v>
      </c>
      <c r="C5030" s="0" t="n">
        <v>0.00181382</v>
      </c>
      <c r="D5030" s="221" t="n">
        <v>6.04</v>
      </c>
      <c r="E5030" s="221" t="n">
        <f aca="false">TRUNC((C5030*D5030),2)</f>
        <v>0.01</v>
      </c>
    </row>
    <row r="5031" customFormat="false" ht="14.4" hidden="false" customHeight="false" outlineLevel="0" collapsed="false">
      <c r="A5031" s="223" t="s">
        <v>457</v>
      </c>
      <c r="B5031" s="0" t="s">
        <v>456</v>
      </c>
      <c r="C5031" s="0" t="n">
        <v>0.00274692</v>
      </c>
      <c r="D5031" s="221" t="n">
        <v>8.95</v>
      </c>
      <c r="E5031" s="221" t="n">
        <f aca="false">TRUNC((C5031*D5031),2)</f>
        <v>0.02</v>
      </c>
    </row>
    <row r="5032" customFormat="false" ht="14.4" hidden="false" customHeight="false" outlineLevel="0" collapsed="false">
      <c r="A5032" s="223" t="s">
        <v>510</v>
      </c>
      <c r="B5032" s="0" t="s">
        <v>511</v>
      </c>
      <c r="C5032" s="0" t="n">
        <v>0.0003023</v>
      </c>
      <c r="D5032" s="221" t="n">
        <v>14.25</v>
      </c>
      <c r="E5032" s="221" t="n">
        <f aca="false">TRUNC((C5032*D5032),2)</f>
        <v>0</v>
      </c>
    </row>
    <row r="5033" customFormat="false" ht="14.4" hidden="false" customHeight="false" outlineLevel="0" collapsed="false">
      <c r="A5033" s="223" t="s">
        <v>512</v>
      </c>
      <c r="B5033" s="0" t="s">
        <v>493</v>
      </c>
      <c r="C5033" s="0" t="n">
        <v>0.2</v>
      </c>
      <c r="D5033" s="221" t="n">
        <v>1.87</v>
      </c>
      <c r="E5033" s="221" t="n">
        <f aca="false">TRUNC((C5033*D5033),2)</f>
        <v>0.37</v>
      </c>
    </row>
    <row r="5034" customFormat="false" ht="14.4" hidden="false" customHeight="false" outlineLevel="0" collapsed="false">
      <c r="A5034" s="223" t="s">
        <v>513</v>
      </c>
      <c r="B5034" s="0" t="s">
        <v>493</v>
      </c>
      <c r="C5034" s="0" t="n">
        <v>0.2</v>
      </c>
      <c r="D5034" s="221" t="n">
        <v>0.71</v>
      </c>
      <c r="E5034" s="221" t="n">
        <f aca="false">TRUNC((C5034*D5034),2)</f>
        <v>0.14</v>
      </c>
    </row>
    <row r="5035" customFormat="false" ht="14.4" hidden="false" customHeight="false" outlineLevel="0" collapsed="false">
      <c r="A5035" s="223" t="s">
        <v>514</v>
      </c>
      <c r="B5035" s="0" t="s">
        <v>493</v>
      </c>
      <c r="C5035" s="0" t="n">
        <v>0.2</v>
      </c>
      <c r="D5035" s="221" t="n">
        <v>0.34</v>
      </c>
      <c r="E5035" s="221" t="n">
        <f aca="false">TRUNC((C5035*D5035),2)</f>
        <v>0.06</v>
      </c>
    </row>
    <row r="5036" customFormat="false" ht="14.4" hidden="false" customHeight="false" outlineLevel="0" collapsed="false">
      <c r="A5036" s="223" t="s">
        <v>515</v>
      </c>
      <c r="B5036" s="0" t="s">
        <v>493</v>
      </c>
      <c r="C5036" s="0" t="n">
        <v>0.2</v>
      </c>
      <c r="D5036" s="221" t="n">
        <v>0.05</v>
      </c>
      <c r="E5036" s="221" t="n">
        <f aca="false">TRUNC((C5036*D5036),2)</f>
        <v>0.01</v>
      </c>
    </row>
    <row r="5037" customFormat="false" ht="14.4" hidden="false" customHeight="false" outlineLevel="0" collapsed="false">
      <c r="A5037" s="223" t="s">
        <v>458</v>
      </c>
      <c r="B5037" s="0" t="s">
        <v>459</v>
      </c>
      <c r="C5037" s="0" t="n">
        <v>0.00052926</v>
      </c>
      <c r="D5037" s="221" t="n">
        <v>29.55</v>
      </c>
      <c r="E5037" s="221" t="n">
        <f aca="false">TRUNC((C5037*D5037),2)</f>
        <v>0.01</v>
      </c>
    </row>
    <row r="5038" customFormat="false" ht="14.4" hidden="false" customHeight="false" outlineLevel="0" collapsed="false">
      <c r="A5038" s="223" t="s">
        <v>460</v>
      </c>
      <c r="B5038" s="0" t="s">
        <v>459</v>
      </c>
      <c r="C5038" s="0" t="n">
        <v>0.00024806</v>
      </c>
      <c r="D5038" s="221" t="n">
        <v>169.15</v>
      </c>
      <c r="E5038" s="221" t="n">
        <f aca="false">TRUNC((C5038*D5038),2)</f>
        <v>0.04</v>
      </c>
    </row>
    <row r="5039" customFormat="false" ht="14.4" hidden="false" customHeight="false" outlineLevel="0" collapsed="false">
      <c r="A5039" s="223" t="s">
        <v>461</v>
      </c>
      <c r="B5039" s="0" t="s">
        <v>459</v>
      </c>
      <c r="C5039" s="0" t="n">
        <v>0.02229744</v>
      </c>
      <c r="D5039" s="221" t="n">
        <v>1.11</v>
      </c>
      <c r="E5039" s="221" t="n">
        <f aca="false">TRUNC((C5039*D5039),2)</f>
        <v>0.02</v>
      </c>
    </row>
    <row r="5040" customFormat="false" ht="28.8" hidden="false" customHeight="false" outlineLevel="0" collapsed="false">
      <c r="A5040" s="223" t="s">
        <v>462</v>
      </c>
      <c r="B5040" s="0" t="s">
        <v>459</v>
      </c>
      <c r="C5040" s="0" t="n">
        <v>0.000215</v>
      </c>
      <c r="D5040" s="221" t="n">
        <v>133.08</v>
      </c>
      <c r="E5040" s="221" t="n">
        <f aca="false">TRUNC((C5040*D5040),2)</f>
        <v>0.02</v>
      </c>
    </row>
    <row r="5041" customFormat="false" ht="28.8" hidden="false" customHeight="false" outlineLevel="0" collapsed="false">
      <c r="A5041" s="223" t="s">
        <v>463</v>
      </c>
      <c r="B5041" s="0" t="s">
        <v>459</v>
      </c>
      <c r="C5041" s="0" t="n">
        <v>0.000144</v>
      </c>
      <c r="D5041" s="221" t="n">
        <v>116.91</v>
      </c>
      <c r="E5041" s="221" t="n">
        <f aca="false">TRUNC((C5041*D5041),2)</f>
        <v>0.01</v>
      </c>
    </row>
    <row r="5042" customFormat="false" ht="28.8" hidden="false" customHeight="false" outlineLevel="0" collapsed="false">
      <c r="A5042" s="223" t="s">
        <v>516</v>
      </c>
      <c r="B5042" s="0" t="s">
        <v>459</v>
      </c>
      <c r="C5042" s="0" t="n">
        <v>8.82E-006</v>
      </c>
      <c r="D5042" s="221" t="n">
        <v>597.97</v>
      </c>
      <c r="E5042" s="221" t="n">
        <f aca="false">TRUNC((C5042*D5042),2)</f>
        <v>0</v>
      </c>
    </row>
    <row r="5043" customFormat="false" ht="43.2" hidden="false" customHeight="false" outlineLevel="0" collapsed="false">
      <c r="A5043" s="223" t="s">
        <v>1090</v>
      </c>
      <c r="B5043" s="0" t="s">
        <v>459</v>
      </c>
      <c r="C5043" s="0" t="n">
        <v>1.00614525</v>
      </c>
      <c r="D5043" s="221" t="n">
        <v>17.9</v>
      </c>
      <c r="E5043" s="221" t="n">
        <f aca="false">TRUNC((C5043*D5043),2)</f>
        <v>18</v>
      </c>
    </row>
    <row r="5044" customFormat="false" ht="14.4" hidden="false" customHeight="false" outlineLevel="0" collapsed="false">
      <c r="A5044" s="223" t="s">
        <v>517</v>
      </c>
      <c r="B5044" s="0" t="s">
        <v>459</v>
      </c>
      <c r="C5044" s="0" t="n">
        <v>5.416E-005</v>
      </c>
      <c r="D5044" s="221" t="n">
        <v>135.18</v>
      </c>
      <c r="E5044" s="221" t="n">
        <f aca="false">TRUNC((C5044*D5044),2)</f>
        <v>0</v>
      </c>
    </row>
    <row r="5045" customFormat="false" ht="14.4" hidden="false" customHeight="false" outlineLevel="0" collapsed="false">
      <c r="A5045" s="223" t="s">
        <v>518</v>
      </c>
      <c r="B5045" s="0" t="s">
        <v>459</v>
      </c>
      <c r="C5045" s="0" t="n">
        <v>4.114E-005</v>
      </c>
      <c r="D5045" s="221" t="n">
        <v>203.68</v>
      </c>
      <c r="E5045" s="221" t="n">
        <f aca="false">TRUNC((C5045*D5045),2)</f>
        <v>0</v>
      </c>
    </row>
    <row r="5046" customFormat="false" ht="14.4" hidden="false" customHeight="false" outlineLevel="0" collapsed="false">
      <c r="A5046" s="223" t="s">
        <v>519</v>
      </c>
      <c r="B5046" s="0" t="s">
        <v>459</v>
      </c>
      <c r="C5046" s="0" t="n">
        <v>8.82E-006</v>
      </c>
      <c r="D5046" s="221" t="n">
        <v>576.84</v>
      </c>
      <c r="E5046" s="221" t="n">
        <f aca="false">TRUNC((C5046*D5046),2)</f>
        <v>0</v>
      </c>
    </row>
    <row r="5047" customFormat="false" ht="14.4" hidden="false" customHeight="false" outlineLevel="0" collapsed="false">
      <c r="A5047" s="223" t="s">
        <v>520</v>
      </c>
      <c r="B5047" s="0" t="s">
        <v>459</v>
      </c>
      <c r="C5047" s="0" t="n">
        <v>1.084E-005</v>
      </c>
      <c r="D5047" s="221" t="n">
        <v>281.79</v>
      </c>
      <c r="E5047" s="221" t="n">
        <f aca="false">TRUNC((C5047*D5047),2)</f>
        <v>0</v>
      </c>
    </row>
    <row r="5048" customFormat="false" ht="14.4" hidden="false" customHeight="false" outlineLevel="0" collapsed="false">
      <c r="A5048" s="223" t="s">
        <v>521</v>
      </c>
      <c r="B5048" s="0" t="s">
        <v>459</v>
      </c>
      <c r="C5048" s="0" t="n">
        <v>0.000546</v>
      </c>
      <c r="D5048" s="221" t="n">
        <v>7.88</v>
      </c>
      <c r="E5048" s="221" t="n">
        <f aca="false">TRUNC((C5048*D5048),2)</f>
        <v>0</v>
      </c>
    </row>
    <row r="5049" customFormat="false" ht="14.4" hidden="false" customHeight="false" outlineLevel="0" collapsed="false">
      <c r="A5049" s="223" t="s">
        <v>522</v>
      </c>
      <c r="B5049" s="0" t="s">
        <v>459</v>
      </c>
      <c r="C5049" s="0" t="n">
        <v>0.0003023</v>
      </c>
      <c r="D5049" s="221" t="n">
        <v>10.71</v>
      </c>
      <c r="E5049" s="221" t="n">
        <f aca="false">TRUNC((C5049*D5049),2)</f>
        <v>0</v>
      </c>
    </row>
    <row r="5050" customFormat="false" ht="14.4" hidden="false" customHeight="false" outlineLevel="0" collapsed="false">
      <c r="A5050" s="223" t="s">
        <v>523</v>
      </c>
      <c r="B5050" s="0" t="s">
        <v>459</v>
      </c>
      <c r="C5050" s="0" t="n">
        <v>0.0003023</v>
      </c>
      <c r="D5050" s="221" t="n">
        <v>23.75</v>
      </c>
      <c r="E5050" s="221" t="n">
        <f aca="false">TRUNC((C5050*D5050),2)</f>
        <v>0</v>
      </c>
    </row>
    <row r="5051" customFormat="false" ht="14.4" hidden="false" customHeight="false" outlineLevel="0" collapsed="false">
      <c r="A5051" s="223" t="s">
        <v>453</v>
      </c>
      <c r="B5051" s="0" t="s">
        <v>398</v>
      </c>
      <c r="C5051" s="0" t="s">
        <v>398</v>
      </c>
      <c r="D5051" s="221" t="s">
        <v>398</v>
      </c>
      <c r="E5051" s="221" t="n">
        <f aca="false">SUM(E5027:E5050)</f>
        <v>18.74</v>
      </c>
    </row>
    <row r="5052" customFormat="false" ht="14.4" hidden="false" customHeight="false" outlineLevel="0" collapsed="false">
      <c r="A5052" s="0"/>
      <c r="C5052" s="0"/>
      <c r="D5052" s="0"/>
      <c r="E5052" s="0"/>
    </row>
    <row r="5053" customFormat="false" ht="14.4" hidden="false" customHeight="false" outlineLevel="0" collapsed="false">
      <c r="A5053" s="223" t="s">
        <v>466</v>
      </c>
      <c r="B5053" s="0" t="s">
        <v>398</v>
      </c>
      <c r="C5053" s="0" t="s">
        <v>398</v>
      </c>
      <c r="D5053" s="221" t="s">
        <v>398</v>
      </c>
      <c r="E5053" s="221" t="n">
        <f aca="false">E5020+E5024+E5051</f>
        <v>20.39</v>
      </c>
    </row>
    <row r="5054" customFormat="false" ht="14.4" hidden="false" customHeight="false" outlineLevel="0" collapsed="false">
      <c r="A5054" s="0"/>
      <c r="C5054" s="0"/>
      <c r="D5054" s="0"/>
      <c r="E5054" s="0"/>
    </row>
    <row r="5055" customFormat="false" ht="14.4" hidden="false" customHeight="false" outlineLevel="0" collapsed="false">
      <c r="A5055" s="0"/>
      <c r="C5055" s="0"/>
      <c r="D5055" s="0"/>
      <c r="E5055" s="0"/>
    </row>
    <row r="5056" customFormat="false" ht="14.4" hidden="false" customHeight="false" outlineLevel="0" collapsed="false">
      <c r="A5056" s="0"/>
      <c r="C5056" s="0"/>
      <c r="D5056" s="0"/>
      <c r="E5056" s="0"/>
    </row>
    <row r="5057" customFormat="false" ht="14.4" hidden="false" customHeight="false" outlineLevel="0" collapsed="false">
      <c r="A5057" s="223" t="s">
        <v>1091</v>
      </c>
      <c r="B5057" s="224" t="s">
        <v>1092</v>
      </c>
      <c r="C5057" s="0" t="s">
        <v>1093</v>
      </c>
      <c r="D5057" s="0"/>
      <c r="E5057" s="0"/>
    </row>
    <row r="5058" customFormat="false" ht="14.4" hidden="false" customHeight="false" outlineLevel="0" collapsed="false">
      <c r="A5058" s="223" t="s">
        <v>1094</v>
      </c>
      <c r="C5058" s="0"/>
      <c r="D5058" s="0"/>
      <c r="E5058" s="0"/>
    </row>
    <row r="5059" customFormat="false" ht="14.4" hidden="false" customHeight="false" outlineLevel="0" collapsed="false">
      <c r="A5059" s="223" t="s">
        <v>478</v>
      </c>
      <c r="C5059" s="0"/>
      <c r="D5059" s="0"/>
      <c r="E5059" s="0"/>
    </row>
    <row r="5060" customFormat="false" ht="14.4" hidden="false" customHeight="false" outlineLevel="0" collapsed="false">
      <c r="A5060" s="0"/>
      <c r="C5060" s="0"/>
      <c r="D5060" s="0"/>
      <c r="E5060" s="0"/>
    </row>
    <row r="5061" customFormat="false" ht="14.4" hidden="false" customHeight="false" outlineLevel="0" collapsed="false">
      <c r="A5061" s="223" t="s">
        <v>489</v>
      </c>
      <c r="B5061" s="0" t="s">
        <v>447</v>
      </c>
      <c r="C5061" s="0" t="s">
        <v>448</v>
      </c>
      <c r="D5061" s="221" t="s">
        <v>449</v>
      </c>
      <c r="E5061" s="221" t="s">
        <v>450</v>
      </c>
    </row>
    <row r="5062" customFormat="false" ht="28.8" hidden="false" customHeight="false" outlineLevel="0" collapsed="false">
      <c r="A5062" s="223" t="s">
        <v>491</v>
      </c>
      <c r="B5062" s="0" t="s">
        <v>459</v>
      </c>
      <c r="C5062" s="0" t="n">
        <v>4.062E-005</v>
      </c>
      <c r="D5062" s="221" t="n">
        <v>580</v>
      </c>
      <c r="E5062" s="221" t="n">
        <f aca="false">TRUNC((C5062*D5062),2)</f>
        <v>0.02</v>
      </c>
    </row>
    <row r="5063" customFormat="false" ht="14.4" hidden="false" customHeight="false" outlineLevel="0" collapsed="false">
      <c r="A5063" s="223" t="s">
        <v>453</v>
      </c>
      <c r="B5063" s="0" t="s">
        <v>398</v>
      </c>
      <c r="C5063" s="0" t="s">
        <v>398</v>
      </c>
      <c r="D5063" s="221" t="s">
        <v>398</v>
      </c>
      <c r="E5063" s="221" t="n">
        <f aca="false">SUM(E5062:E5062)</f>
        <v>0.02</v>
      </c>
    </row>
    <row r="5064" customFormat="false" ht="14.4" hidden="false" customHeight="false" outlineLevel="0" collapsed="false">
      <c r="A5064" s="0"/>
      <c r="C5064" s="0"/>
      <c r="D5064" s="0"/>
      <c r="E5064" s="0"/>
    </row>
    <row r="5065" customFormat="false" ht="14.4" hidden="false" customHeight="false" outlineLevel="0" collapsed="false">
      <c r="A5065" s="223" t="s">
        <v>446</v>
      </c>
      <c r="B5065" s="0" t="s">
        <v>447</v>
      </c>
      <c r="C5065" s="0" t="s">
        <v>448</v>
      </c>
      <c r="D5065" s="221" t="s">
        <v>449</v>
      </c>
      <c r="E5065" s="221" t="s">
        <v>450</v>
      </c>
    </row>
    <row r="5066" customFormat="false" ht="14.4" hidden="false" customHeight="false" outlineLevel="0" collapsed="false">
      <c r="A5066" s="223" t="s">
        <v>553</v>
      </c>
      <c r="B5066" s="0" t="s">
        <v>493</v>
      </c>
      <c r="C5066" s="0" t="n">
        <v>0.30435</v>
      </c>
      <c r="D5066" s="221" t="n">
        <v>13.3</v>
      </c>
      <c r="E5066" s="221" t="n">
        <f aca="false">TRUNC((C5066*D5066),2)</f>
        <v>4.04</v>
      </c>
    </row>
    <row r="5067" customFormat="false" ht="14.4" hidden="false" customHeight="false" outlineLevel="0" collapsed="false">
      <c r="A5067" s="223" t="s">
        <v>494</v>
      </c>
      <c r="B5067" s="0" t="s">
        <v>493</v>
      </c>
      <c r="C5067" s="0" t="n">
        <v>0.30513</v>
      </c>
      <c r="D5067" s="221" t="n">
        <v>8.14</v>
      </c>
      <c r="E5067" s="221" t="n">
        <f aca="false">TRUNC((C5067*D5067),2)</f>
        <v>2.48</v>
      </c>
    </row>
    <row r="5068" customFormat="false" ht="14.4" hidden="false" customHeight="false" outlineLevel="0" collapsed="false">
      <c r="A5068" s="223" t="s">
        <v>453</v>
      </c>
      <c r="B5068" s="0" t="s">
        <v>398</v>
      </c>
      <c r="C5068" s="0" t="s">
        <v>398</v>
      </c>
      <c r="D5068" s="221" t="s">
        <v>398</v>
      </c>
      <c r="E5068" s="221" t="n">
        <f aca="false">SUM(E5066:E5067)</f>
        <v>6.52</v>
      </c>
    </row>
    <row r="5069" customFormat="false" ht="14.4" hidden="false" customHeight="false" outlineLevel="0" collapsed="false">
      <c r="A5069" s="0"/>
      <c r="C5069" s="0"/>
      <c r="D5069" s="0"/>
      <c r="E5069" s="0"/>
    </row>
    <row r="5070" customFormat="false" ht="14.4" hidden="false" customHeight="false" outlineLevel="0" collapsed="false">
      <c r="A5070" s="223" t="s">
        <v>454</v>
      </c>
      <c r="B5070" s="0" t="s">
        <v>447</v>
      </c>
      <c r="C5070" s="0" t="s">
        <v>448</v>
      </c>
      <c r="D5070" s="221" t="s">
        <v>449</v>
      </c>
      <c r="E5070" s="221" t="s">
        <v>450</v>
      </c>
    </row>
    <row r="5071" customFormat="false" ht="14.4" hidden="false" customHeight="false" outlineLevel="0" collapsed="false">
      <c r="A5071" s="223" t="s">
        <v>498</v>
      </c>
      <c r="B5071" s="0" t="s">
        <v>459</v>
      </c>
      <c r="C5071" s="0" t="n">
        <v>0.00481032</v>
      </c>
      <c r="D5071" s="221" t="n">
        <v>9.79</v>
      </c>
      <c r="E5071" s="221" t="n">
        <f aca="false">TRUNC((C5071*D5071),2)</f>
        <v>0.04</v>
      </c>
    </row>
    <row r="5072" customFormat="false" ht="14.4" hidden="false" customHeight="false" outlineLevel="0" collapsed="false">
      <c r="A5072" s="223" t="s">
        <v>455</v>
      </c>
      <c r="B5072" s="0" t="s">
        <v>456</v>
      </c>
      <c r="C5072" s="0" t="n">
        <v>0.0009606</v>
      </c>
      <c r="D5072" s="221" t="n">
        <v>47.76</v>
      </c>
      <c r="E5072" s="221" t="n">
        <f aca="false">TRUNC((C5072*D5072),2)</f>
        <v>0.04</v>
      </c>
    </row>
    <row r="5073" customFormat="false" ht="28.8" hidden="false" customHeight="false" outlineLevel="0" collapsed="false">
      <c r="A5073" s="223" t="s">
        <v>1095</v>
      </c>
      <c r="B5073" s="0" t="s">
        <v>459</v>
      </c>
      <c r="C5073" s="0" t="n">
        <v>1.14814815</v>
      </c>
      <c r="D5073" s="221" t="n">
        <v>0.27</v>
      </c>
      <c r="E5073" s="221" t="n">
        <f aca="false">TRUNC((C5073*D5073),2)</f>
        <v>0.31</v>
      </c>
    </row>
    <row r="5074" customFormat="false" ht="14.4" hidden="false" customHeight="false" outlineLevel="0" collapsed="false">
      <c r="A5074" s="223" t="s">
        <v>499</v>
      </c>
      <c r="B5074" s="0" t="s">
        <v>459</v>
      </c>
      <c r="C5074" s="0" t="n">
        <v>0.00039876</v>
      </c>
      <c r="D5074" s="221" t="n">
        <v>109.4</v>
      </c>
      <c r="E5074" s="221" t="n">
        <f aca="false">TRUNC((C5074*D5074),2)</f>
        <v>0.04</v>
      </c>
    </row>
    <row r="5075" customFormat="false" ht="14.4" hidden="false" customHeight="false" outlineLevel="0" collapsed="false">
      <c r="A5075" s="223" t="s">
        <v>1096</v>
      </c>
      <c r="B5075" s="0" t="s">
        <v>459</v>
      </c>
      <c r="C5075" s="0" t="n">
        <v>1</v>
      </c>
      <c r="D5075" s="221" t="n">
        <v>207.69</v>
      </c>
      <c r="E5075" s="221" t="n">
        <f aca="false">TRUNC((C5075*D5075),2)</f>
        <v>207.69</v>
      </c>
    </row>
    <row r="5076" customFormat="false" ht="14.4" hidden="false" customHeight="false" outlineLevel="0" collapsed="false">
      <c r="A5076" s="223" t="s">
        <v>502</v>
      </c>
      <c r="B5076" s="0" t="s">
        <v>459</v>
      </c>
      <c r="C5076" s="0" t="n">
        <v>0.00544146</v>
      </c>
      <c r="D5076" s="221" t="n">
        <v>6.04</v>
      </c>
      <c r="E5076" s="221" t="n">
        <f aca="false">TRUNC((C5076*D5076),2)</f>
        <v>0.03</v>
      </c>
    </row>
    <row r="5077" customFormat="false" ht="14.4" hidden="false" customHeight="false" outlineLevel="0" collapsed="false">
      <c r="A5077" s="223" t="s">
        <v>457</v>
      </c>
      <c r="B5077" s="0" t="s">
        <v>456</v>
      </c>
      <c r="C5077" s="0" t="n">
        <v>0.00824076</v>
      </c>
      <c r="D5077" s="221" t="n">
        <v>8.95</v>
      </c>
      <c r="E5077" s="221" t="n">
        <f aca="false">TRUNC((C5077*D5077),2)</f>
        <v>0.07</v>
      </c>
    </row>
    <row r="5078" customFormat="false" ht="14.4" hidden="false" customHeight="false" outlineLevel="0" collapsed="false">
      <c r="A5078" s="223" t="s">
        <v>510</v>
      </c>
      <c r="B5078" s="0" t="s">
        <v>511</v>
      </c>
      <c r="C5078" s="0" t="n">
        <v>0.0009069</v>
      </c>
      <c r="D5078" s="221" t="n">
        <v>14.25</v>
      </c>
      <c r="E5078" s="221" t="n">
        <f aca="false">TRUNC((C5078*D5078),2)</f>
        <v>0.01</v>
      </c>
    </row>
    <row r="5079" customFormat="false" ht="14.4" hidden="false" customHeight="false" outlineLevel="0" collapsed="false">
      <c r="A5079" s="223" t="s">
        <v>512</v>
      </c>
      <c r="B5079" s="0" t="s">
        <v>493</v>
      </c>
      <c r="C5079" s="0" t="n">
        <v>0.6</v>
      </c>
      <c r="D5079" s="221" t="n">
        <v>1.87</v>
      </c>
      <c r="E5079" s="221" t="n">
        <f aca="false">TRUNC((C5079*D5079),2)</f>
        <v>1.12</v>
      </c>
    </row>
    <row r="5080" customFormat="false" ht="14.4" hidden="false" customHeight="false" outlineLevel="0" collapsed="false">
      <c r="A5080" s="223" t="s">
        <v>513</v>
      </c>
      <c r="B5080" s="0" t="s">
        <v>493</v>
      </c>
      <c r="C5080" s="0" t="n">
        <v>0.6</v>
      </c>
      <c r="D5080" s="221" t="n">
        <v>0.71</v>
      </c>
      <c r="E5080" s="221" t="n">
        <f aca="false">TRUNC((C5080*D5080),2)</f>
        <v>0.42</v>
      </c>
    </row>
    <row r="5081" customFormat="false" ht="14.4" hidden="false" customHeight="false" outlineLevel="0" collapsed="false">
      <c r="A5081" s="223" t="s">
        <v>514</v>
      </c>
      <c r="B5081" s="0" t="s">
        <v>493</v>
      </c>
      <c r="C5081" s="0" t="n">
        <v>0.6</v>
      </c>
      <c r="D5081" s="221" t="n">
        <v>0.34</v>
      </c>
      <c r="E5081" s="221" t="n">
        <f aca="false">TRUNC((C5081*D5081),2)</f>
        <v>0.2</v>
      </c>
    </row>
    <row r="5082" customFormat="false" ht="14.4" hidden="false" customHeight="false" outlineLevel="0" collapsed="false">
      <c r="A5082" s="223" t="s">
        <v>515</v>
      </c>
      <c r="B5082" s="0" t="s">
        <v>493</v>
      </c>
      <c r="C5082" s="0" t="n">
        <v>0.6</v>
      </c>
      <c r="D5082" s="221" t="n">
        <v>0.05</v>
      </c>
      <c r="E5082" s="221" t="n">
        <f aca="false">TRUNC((C5082*D5082),2)</f>
        <v>0.03</v>
      </c>
    </row>
    <row r="5083" customFormat="false" ht="14.4" hidden="false" customHeight="false" outlineLevel="0" collapsed="false">
      <c r="A5083" s="223" t="s">
        <v>458</v>
      </c>
      <c r="B5083" s="0" t="s">
        <v>459</v>
      </c>
      <c r="C5083" s="0" t="n">
        <v>0.00158778</v>
      </c>
      <c r="D5083" s="221" t="n">
        <v>29.55</v>
      </c>
      <c r="E5083" s="221" t="n">
        <f aca="false">TRUNC((C5083*D5083),2)</f>
        <v>0.04</v>
      </c>
    </row>
    <row r="5084" customFormat="false" ht="14.4" hidden="false" customHeight="false" outlineLevel="0" collapsed="false">
      <c r="A5084" s="223" t="s">
        <v>460</v>
      </c>
      <c r="B5084" s="0" t="s">
        <v>459</v>
      </c>
      <c r="C5084" s="0" t="n">
        <v>0.00074418</v>
      </c>
      <c r="D5084" s="221" t="n">
        <v>169.15</v>
      </c>
      <c r="E5084" s="221" t="n">
        <f aca="false">TRUNC((C5084*D5084),2)</f>
        <v>0.12</v>
      </c>
    </row>
    <row r="5085" customFormat="false" ht="14.4" hidden="false" customHeight="false" outlineLevel="0" collapsed="false">
      <c r="A5085" s="223" t="s">
        <v>461</v>
      </c>
      <c r="B5085" s="0" t="s">
        <v>459</v>
      </c>
      <c r="C5085" s="0" t="n">
        <v>0.06689232</v>
      </c>
      <c r="D5085" s="221" t="n">
        <v>1.11</v>
      </c>
      <c r="E5085" s="221" t="n">
        <f aca="false">TRUNC((C5085*D5085),2)</f>
        <v>0.07</v>
      </c>
    </row>
    <row r="5086" customFormat="false" ht="28.8" hidden="false" customHeight="false" outlineLevel="0" collapsed="false">
      <c r="A5086" s="223" t="s">
        <v>462</v>
      </c>
      <c r="B5086" s="0" t="s">
        <v>459</v>
      </c>
      <c r="C5086" s="0" t="n">
        <v>0.000645</v>
      </c>
      <c r="D5086" s="221" t="n">
        <v>133.08</v>
      </c>
      <c r="E5086" s="221" t="n">
        <f aca="false">TRUNC((C5086*D5086),2)</f>
        <v>0.08</v>
      </c>
    </row>
    <row r="5087" customFormat="false" ht="28.8" hidden="false" customHeight="false" outlineLevel="0" collapsed="false">
      <c r="A5087" s="223" t="s">
        <v>463</v>
      </c>
      <c r="B5087" s="0" t="s">
        <v>459</v>
      </c>
      <c r="C5087" s="0" t="n">
        <v>0.000432</v>
      </c>
      <c r="D5087" s="221" t="n">
        <v>116.91</v>
      </c>
      <c r="E5087" s="221" t="n">
        <f aca="false">TRUNC((C5087*D5087),2)</f>
        <v>0.05</v>
      </c>
    </row>
    <row r="5088" customFormat="false" ht="28.8" hidden="false" customHeight="false" outlineLevel="0" collapsed="false">
      <c r="A5088" s="223" t="s">
        <v>516</v>
      </c>
      <c r="B5088" s="0" t="s">
        <v>459</v>
      </c>
      <c r="C5088" s="0" t="n">
        <v>2.646E-005</v>
      </c>
      <c r="D5088" s="221" t="n">
        <v>597.97</v>
      </c>
      <c r="E5088" s="221" t="n">
        <f aca="false">TRUNC((C5088*D5088),2)</f>
        <v>0.01</v>
      </c>
    </row>
    <row r="5089" customFormat="false" ht="14.4" hidden="false" customHeight="false" outlineLevel="0" collapsed="false">
      <c r="A5089" s="223" t="s">
        <v>517</v>
      </c>
      <c r="B5089" s="0" t="s">
        <v>459</v>
      </c>
      <c r="C5089" s="0" t="n">
        <v>0.00016248</v>
      </c>
      <c r="D5089" s="221" t="n">
        <v>135.18</v>
      </c>
      <c r="E5089" s="221" t="n">
        <f aca="false">TRUNC((C5089*D5089),2)</f>
        <v>0.02</v>
      </c>
    </row>
    <row r="5090" customFormat="false" ht="14.4" hidden="false" customHeight="false" outlineLevel="0" collapsed="false">
      <c r="A5090" s="223" t="s">
        <v>518</v>
      </c>
      <c r="B5090" s="0" t="s">
        <v>459</v>
      </c>
      <c r="C5090" s="0" t="n">
        <v>0.00012342</v>
      </c>
      <c r="D5090" s="221" t="n">
        <v>203.68</v>
      </c>
      <c r="E5090" s="221" t="n">
        <f aca="false">TRUNC((C5090*D5090),2)</f>
        <v>0.02</v>
      </c>
    </row>
    <row r="5091" customFormat="false" ht="14.4" hidden="false" customHeight="false" outlineLevel="0" collapsed="false">
      <c r="A5091" s="223" t="s">
        <v>519</v>
      </c>
      <c r="B5091" s="0" t="s">
        <v>459</v>
      </c>
      <c r="C5091" s="0" t="n">
        <v>2.646E-005</v>
      </c>
      <c r="D5091" s="221" t="n">
        <v>576.84</v>
      </c>
      <c r="E5091" s="221" t="n">
        <f aca="false">TRUNC((C5091*D5091),2)</f>
        <v>0.01</v>
      </c>
    </row>
    <row r="5092" customFormat="false" ht="14.4" hidden="false" customHeight="false" outlineLevel="0" collapsed="false">
      <c r="A5092" s="223" t="s">
        <v>520</v>
      </c>
      <c r="B5092" s="0" t="s">
        <v>459</v>
      </c>
      <c r="C5092" s="0" t="n">
        <v>3.252E-005</v>
      </c>
      <c r="D5092" s="221" t="n">
        <v>281.79</v>
      </c>
      <c r="E5092" s="221" t="n">
        <f aca="false">TRUNC((C5092*D5092),2)</f>
        <v>0</v>
      </c>
    </row>
    <row r="5093" customFormat="false" ht="14.4" hidden="false" customHeight="false" outlineLevel="0" collapsed="false">
      <c r="A5093" s="223" t="s">
        <v>521</v>
      </c>
      <c r="B5093" s="0" t="s">
        <v>459</v>
      </c>
      <c r="C5093" s="0" t="n">
        <v>0.001638</v>
      </c>
      <c r="D5093" s="221" t="n">
        <v>7.88</v>
      </c>
      <c r="E5093" s="221" t="n">
        <f aca="false">TRUNC((C5093*D5093),2)</f>
        <v>0.01</v>
      </c>
    </row>
    <row r="5094" customFormat="false" ht="14.4" hidden="false" customHeight="false" outlineLevel="0" collapsed="false">
      <c r="A5094" s="223" t="s">
        <v>522</v>
      </c>
      <c r="B5094" s="0" t="s">
        <v>459</v>
      </c>
      <c r="C5094" s="0" t="n">
        <v>0.0009069</v>
      </c>
      <c r="D5094" s="221" t="n">
        <v>10.71</v>
      </c>
      <c r="E5094" s="221" t="n">
        <f aca="false">TRUNC((C5094*D5094),2)</f>
        <v>0</v>
      </c>
    </row>
    <row r="5095" customFormat="false" ht="14.4" hidden="false" customHeight="false" outlineLevel="0" collapsed="false">
      <c r="A5095" s="223" t="s">
        <v>523</v>
      </c>
      <c r="B5095" s="0" t="s">
        <v>459</v>
      </c>
      <c r="C5095" s="0" t="n">
        <v>0.0009069</v>
      </c>
      <c r="D5095" s="221" t="n">
        <v>23.75</v>
      </c>
      <c r="E5095" s="221" t="n">
        <f aca="false">TRUNC((C5095*D5095),2)</f>
        <v>0.02</v>
      </c>
    </row>
    <row r="5096" customFormat="false" ht="14.4" hidden="false" customHeight="false" outlineLevel="0" collapsed="false">
      <c r="A5096" s="223" t="s">
        <v>453</v>
      </c>
      <c r="B5096" s="0" t="s">
        <v>398</v>
      </c>
      <c r="C5096" s="0" t="s">
        <v>398</v>
      </c>
      <c r="D5096" s="221" t="s">
        <v>398</v>
      </c>
      <c r="E5096" s="221" t="n">
        <f aca="false">SUM(E5071:E5095)</f>
        <v>210.45</v>
      </c>
    </row>
    <row r="5097" customFormat="false" ht="14.4" hidden="false" customHeight="false" outlineLevel="0" collapsed="false">
      <c r="A5097" s="0"/>
      <c r="C5097" s="0"/>
      <c r="D5097" s="0"/>
      <c r="E5097" s="0"/>
    </row>
    <row r="5098" customFormat="false" ht="14.4" hidden="false" customHeight="false" outlineLevel="0" collapsed="false">
      <c r="A5098" s="223" t="s">
        <v>466</v>
      </c>
      <c r="B5098" s="0" t="s">
        <v>398</v>
      </c>
      <c r="C5098" s="0" t="s">
        <v>398</v>
      </c>
      <c r="D5098" s="221" t="s">
        <v>398</v>
      </c>
      <c r="E5098" s="221" t="n">
        <f aca="false">E5063+E5068+E5096</f>
        <v>216.99</v>
      </c>
    </row>
    <row r="5099" customFormat="false" ht="14.4" hidden="false" customHeight="false" outlineLevel="0" collapsed="false">
      <c r="A5099" s="0"/>
      <c r="C5099" s="0"/>
      <c r="D5099" s="0"/>
      <c r="E5099" s="0"/>
    </row>
    <row r="5100" customFormat="false" ht="14.4" hidden="false" customHeight="false" outlineLevel="0" collapsed="false">
      <c r="A5100" s="0"/>
      <c r="C5100" s="0"/>
      <c r="D5100" s="0"/>
      <c r="E5100" s="0"/>
    </row>
    <row r="5101" customFormat="false" ht="14.4" hidden="false" customHeight="false" outlineLevel="0" collapsed="false">
      <c r="A5101" s="0"/>
      <c r="C5101" s="0"/>
      <c r="D5101" s="0"/>
      <c r="E5101" s="0"/>
    </row>
    <row r="5102" customFormat="false" ht="14.4" hidden="false" customHeight="false" outlineLevel="0" collapsed="false">
      <c r="A5102" s="223" t="s">
        <v>474</v>
      </c>
      <c r="B5102" s="224" t="s">
        <v>1097</v>
      </c>
      <c r="C5102" s="0" t="s">
        <v>1098</v>
      </c>
      <c r="D5102" s="0"/>
      <c r="E5102" s="0"/>
    </row>
    <row r="5103" customFormat="false" ht="14.4" hidden="false" customHeight="false" outlineLevel="0" collapsed="false">
      <c r="A5103" s="223" t="s">
        <v>1099</v>
      </c>
      <c r="C5103" s="0"/>
      <c r="D5103" s="0"/>
      <c r="E5103" s="0"/>
    </row>
    <row r="5104" customFormat="false" ht="14.4" hidden="false" customHeight="false" outlineLevel="0" collapsed="false">
      <c r="A5104" s="223" t="s">
        <v>478</v>
      </c>
      <c r="C5104" s="0"/>
      <c r="D5104" s="0"/>
      <c r="E5104" s="0"/>
    </row>
    <row r="5105" customFormat="false" ht="14.4" hidden="false" customHeight="false" outlineLevel="0" collapsed="false">
      <c r="A5105" s="0"/>
      <c r="C5105" s="0"/>
      <c r="D5105" s="0"/>
      <c r="E5105" s="0"/>
    </row>
    <row r="5106" customFormat="false" ht="14.4" hidden="false" customHeight="false" outlineLevel="0" collapsed="false">
      <c r="A5106" s="223" t="s">
        <v>489</v>
      </c>
      <c r="B5106" s="0" t="s">
        <v>447</v>
      </c>
      <c r="C5106" s="0" t="s">
        <v>448</v>
      </c>
      <c r="D5106" s="221" t="s">
        <v>449</v>
      </c>
      <c r="E5106" s="221" t="s">
        <v>450</v>
      </c>
    </row>
    <row r="5107" customFormat="false" ht="28.8" hidden="false" customHeight="false" outlineLevel="0" collapsed="false">
      <c r="A5107" s="223" t="s">
        <v>491</v>
      </c>
      <c r="B5107" s="0" t="s">
        <v>459</v>
      </c>
      <c r="C5107" s="0" t="n">
        <v>2.031E-005</v>
      </c>
      <c r="D5107" s="221" t="n">
        <v>580</v>
      </c>
      <c r="E5107" s="221" t="n">
        <f aca="false">TRUNC((C5107*D5107),2)</f>
        <v>0.01</v>
      </c>
    </row>
    <row r="5108" customFormat="false" ht="14.4" hidden="false" customHeight="false" outlineLevel="0" collapsed="false">
      <c r="A5108" s="223" t="s">
        <v>453</v>
      </c>
      <c r="B5108" s="0" t="s">
        <v>398</v>
      </c>
      <c r="C5108" s="0" t="s">
        <v>398</v>
      </c>
      <c r="D5108" s="221" t="s">
        <v>398</v>
      </c>
      <c r="E5108" s="221" t="n">
        <f aca="false">SUM(E5107:E5107)</f>
        <v>0.01</v>
      </c>
    </row>
    <row r="5109" customFormat="false" ht="14.4" hidden="false" customHeight="false" outlineLevel="0" collapsed="false">
      <c r="A5109" s="0"/>
      <c r="C5109" s="0"/>
      <c r="D5109" s="0"/>
      <c r="E5109" s="0"/>
    </row>
    <row r="5110" customFormat="false" ht="14.4" hidden="false" customHeight="false" outlineLevel="0" collapsed="false">
      <c r="A5110" s="223" t="s">
        <v>446</v>
      </c>
      <c r="B5110" s="0" t="s">
        <v>447</v>
      </c>
      <c r="C5110" s="0" t="s">
        <v>448</v>
      </c>
      <c r="D5110" s="221" t="s">
        <v>449</v>
      </c>
      <c r="E5110" s="221" t="s">
        <v>450</v>
      </c>
    </row>
    <row r="5111" customFormat="false" ht="14.4" hidden="false" customHeight="false" outlineLevel="0" collapsed="false">
      <c r="A5111" s="223" t="s">
        <v>494</v>
      </c>
      <c r="B5111" s="0" t="s">
        <v>493</v>
      </c>
      <c r="C5111" s="0" t="n">
        <v>0.30513</v>
      </c>
      <c r="D5111" s="221" t="n">
        <v>8.14</v>
      </c>
      <c r="E5111" s="221" t="n">
        <f aca="false">TRUNC((C5111*D5111),2)</f>
        <v>2.48</v>
      </c>
    </row>
    <row r="5112" customFormat="false" ht="14.4" hidden="false" customHeight="false" outlineLevel="0" collapsed="false">
      <c r="A5112" s="223" t="s">
        <v>453</v>
      </c>
      <c r="B5112" s="0" t="s">
        <v>398</v>
      </c>
      <c r="C5112" s="0" t="s">
        <v>398</v>
      </c>
      <c r="D5112" s="221" t="s">
        <v>398</v>
      </c>
      <c r="E5112" s="221" t="n">
        <f aca="false">SUM(E5111:E5111)</f>
        <v>2.48</v>
      </c>
    </row>
    <row r="5113" customFormat="false" ht="14.4" hidden="false" customHeight="false" outlineLevel="0" collapsed="false">
      <c r="A5113" s="0"/>
      <c r="C5113" s="0"/>
      <c r="D5113" s="0"/>
      <c r="E5113" s="0"/>
    </row>
    <row r="5114" customFormat="false" ht="14.4" hidden="false" customHeight="false" outlineLevel="0" collapsed="false">
      <c r="A5114" s="223" t="s">
        <v>454</v>
      </c>
      <c r="B5114" s="0" t="s">
        <v>447</v>
      </c>
      <c r="C5114" s="0" t="s">
        <v>448</v>
      </c>
      <c r="D5114" s="221" t="s">
        <v>449</v>
      </c>
      <c r="E5114" s="221" t="s">
        <v>450</v>
      </c>
    </row>
    <row r="5115" customFormat="false" ht="14.4" hidden="false" customHeight="false" outlineLevel="0" collapsed="false">
      <c r="A5115" s="223" t="s">
        <v>498</v>
      </c>
      <c r="B5115" s="0" t="s">
        <v>459</v>
      </c>
      <c r="C5115" s="0" t="n">
        <v>0.00240516</v>
      </c>
      <c r="D5115" s="221" t="n">
        <v>9.79</v>
      </c>
      <c r="E5115" s="221" t="n">
        <f aca="false">TRUNC((C5115*D5115),2)</f>
        <v>0.02</v>
      </c>
    </row>
    <row r="5116" customFormat="false" ht="14.4" hidden="false" customHeight="false" outlineLevel="0" collapsed="false">
      <c r="A5116" s="223" t="s">
        <v>455</v>
      </c>
      <c r="B5116" s="0" t="s">
        <v>456</v>
      </c>
      <c r="C5116" s="0" t="n">
        <v>0.0004803</v>
      </c>
      <c r="D5116" s="221" t="n">
        <v>47.76</v>
      </c>
      <c r="E5116" s="221" t="n">
        <f aca="false">TRUNC((C5116*D5116),2)</f>
        <v>0.02</v>
      </c>
    </row>
    <row r="5117" customFormat="false" ht="14.4" hidden="false" customHeight="false" outlineLevel="0" collapsed="false">
      <c r="A5117" s="223" t="s">
        <v>499</v>
      </c>
      <c r="B5117" s="0" t="s">
        <v>459</v>
      </c>
      <c r="C5117" s="0" t="n">
        <v>0.00019938</v>
      </c>
      <c r="D5117" s="221" t="n">
        <v>109.4</v>
      </c>
      <c r="E5117" s="221" t="n">
        <f aca="false">TRUNC((C5117*D5117),2)</f>
        <v>0.02</v>
      </c>
    </row>
    <row r="5118" customFormat="false" ht="14.4" hidden="false" customHeight="false" outlineLevel="0" collapsed="false">
      <c r="A5118" s="223" t="s">
        <v>502</v>
      </c>
      <c r="B5118" s="0" t="s">
        <v>459</v>
      </c>
      <c r="C5118" s="0" t="n">
        <v>0.00272073</v>
      </c>
      <c r="D5118" s="221" t="n">
        <v>6.04</v>
      </c>
      <c r="E5118" s="221" t="n">
        <f aca="false">TRUNC((C5118*D5118),2)</f>
        <v>0.01</v>
      </c>
    </row>
    <row r="5119" customFormat="false" ht="14.4" hidden="false" customHeight="false" outlineLevel="0" collapsed="false">
      <c r="A5119" s="223" t="s">
        <v>457</v>
      </c>
      <c r="B5119" s="0" t="s">
        <v>456</v>
      </c>
      <c r="C5119" s="0" t="n">
        <v>0.00412038</v>
      </c>
      <c r="D5119" s="221" t="n">
        <v>8.95</v>
      </c>
      <c r="E5119" s="221" t="n">
        <f aca="false">TRUNC((C5119*D5119),2)</f>
        <v>0.03</v>
      </c>
    </row>
    <row r="5120" customFormat="false" ht="14.4" hidden="false" customHeight="false" outlineLevel="0" collapsed="false">
      <c r="A5120" s="223" t="s">
        <v>510</v>
      </c>
      <c r="B5120" s="0" t="s">
        <v>511</v>
      </c>
      <c r="C5120" s="0" t="n">
        <v>0.00045345</v>
      </c>
      <c r="D5120" s="221" t="n">
        <v>14.25</v>
      </c>
      <c r="E5120" s="221" t="n">
        <f aca="false">TRUNC((C5120*D5120),2)</f>
        <v>0</v>
      </c>
    </row>
    <row r="5121" customFormat="false" ht="14.4" hidden="false" customHeight="false" outlineLevel="0" collapsed="false">
      <c r="A5121" s="223" t="s">
        <v>512</v>
      </c>
      <c r="B5121" s="0" t="s">
        <v>493</v>
      </c>
      <c r="C5121" s="0" t="n">
        <v>0.3</v>
      </c>
      <c r="D5121" s="221" t="n">
        <v>1.87</v>
      </c>
      <c r="E5121" s="221" t="n">
        <f aca="false">TRUNC((C5121*D5121),2)</f>
        <v>0.56</v>
      </c>
    </row>
    <row r="5122" customFormat="false" ht="14.4" hidden="false" customHeight="false" outlineLevel="0" collapsed="false">
      <c r="A5122" s="223" t="s">
        <v>513</v>
      </c>
      <c r="B5122" s="0" t="s">
        <v>493</v>
      </c>
      <c r="C5122" s="0" t="n">
        <v>0.3</v>
      </c>
      <c r="D5122" s="221" t="n">
        <v>0.71</v>
      </c>
      <c r="E5122" s="221" t="n">
        <f aca="false">TRUNC((C5122*D5122),2)</f>
        <v>0.21</v>
      </c>
    </row>
    <row r="5123" customFormat="false" ht="14.4" hidden="false" customHeight="false" outlineLevel="0" collapsed="false">
      <c r="A5123" s="223" t="s">
        <v>514</v>
      </c>
      <c r="B5123" s="0" t="s">
        <v>493</v>
      </c>
      <c r="C5123" s="0" t="n">
        <v>0.3</v>
      </c>
      <c r="D5123" s="221" t="n">
        <v>0.34</v>
      </c>
      <c r="E5123" s="221" t="n">
        <f aca="false">TRUNC((C5123*D5123),2)</f>
        <v>0.1</v>
      </c>
    </row>
    <row r="5124" customFormat="false" ht="14.4" hidden="false" customHeight="false" outlineLevel="0" collapsed="false">
      <c r="A5124" s="223" t="s">
        <v>515</v>
      </c>
      <c r="B5124" s="0" t="s">
        <v>493</v>
      </c>
      <c r="C5124" s="0" t="n">
        <v>0.3</v>
      </c>
      <c r="D5124" s="221" t="n">
        <v>0.05</v>
      </c>
      <c r="E5124" s="221" t="n">
        <f aca="false">TRUNC((C5124*D5124),2)</f>
        <v>0.01</v>
      </c>
    </row>
    <row r="5125" customFormat="false" ht="14.4" hidden="false" customHeight="false" outlineLevel="0" collapsed="false">
      <c r="A5125" s="223" t="s">
        <v>458</v>
      </c>
      <c r="B5125" s="0" t="s">
        <v>459</v>
      </c>
      <c r="C5125" s="0" t="n">
        <v>0.00079389</v>
      </c>
      <c r="D5125" s="221" t="n">
        <v>29.55</v>
      </c>
      <c r="E5125" s="221" t="n">
        <f aca="false">TRUNC((C5125*D5125),2)</f>
        <v>0.02</v>
      </c>
    </row>
    <row r="5126" customFormat="false" ht="14.4" hidden="false" customHeight="false" outlineLevel="0" collapsed="false">
      <c r="A5126" s="223" t="s">
        <v>460</v>
      </c>
      <c r="B5126" s="0" t="s">
        <v>459</v>
      </c>
      <c r="C5126" s="0" t="n">
        <v>0.00037209</v>
      </c>
      <c r="D5126" s="221" t="n">
        <v>169.15</v>
      </c>
      <c r="E5126" s="221" t="n">
        <f aca="false">TRUNC((C5126*D5126),2)</f>
        <v>0.06</v>
      </c>
    </row>
    <row r="5127" customFormat="false" ht="14.4" hidden="false" customHeight="false" outlineLevel="0" collapsed="false">
      <c r="A5127" s="223" t="s">
        <v>461</v>
      </c>
      <c r="B5127" s="0" t="s">
        <v>459</v>
      </c>
      <c r="C5127" s="0" t="n">
        <v>0.03344616</v>
      </c>
      <c r="D5127" s="221" t="n">
        <v>1.11</v>
      </c>
      <c r="E5127" s="221" t="n">
        <f aca="false">TRUNC((C5127*D5127),2)</f>
        <v>0.03</v>
      </c>
    </row>
    <row r="5128" customFormat="false" ht="28.8" hidden="false" customHeight="false" outlineLevel="0" collapsed="false">
      <c r="A5128" s="223" t="s">
        <v>462</v>
      </c>
      <c r="B5128" s="0" t="s">
        <v>459</v>
      </c>
      <c r="C5128" s="0" t="n">
        <v>0.0003225</v>
      </c>
      <c r="D5128" s="221" t="n">
        <v>133.08</v>
      </c>
      <c r="E5128" s="221" t="n">
        <f aca="false">TRUNC((C5128*D5128),2)</f>
        <v>0.04</v>
      </c>
    </row>
    <row r="5129" customFormat="false" ht="28.8" hidden="false" customHeight="false" outlineLevel="0" collapsed="false">
      <c r="A5129" s="223" t="s">
        <v>463</v>
      </c>
      <c r="B5129" s="0" t="s">
        <v>459</v>
      </c>
      <c r="C5129" s="0" t="n">
        <v>0.000216</v>
      </c>
      <c r="D5129" s="221" t="n">
        <v>116.91</v>
      </c>
      <c r="E5129" s="221" t="n">
        <f aca="false">TRUNC((C5129*D5129),2)</f>
        <v>0.02</v>
      </c>
    </row>
    <row r="5130" customFormat="false" ht="28.8" hidden="false" customHeight="false" outlineLevel="0" collapsed="false">
      <c r="A5130" s="223" t="s">
        <v>516</v>
      </c>
      <c r="B5130" s="0" t="s">
        <v>459</v>
      </c>
      <c r="C5130" s="0" t="n">
        <v>1.323E-005</v>
      </c>
      <c r="D5130" s="221" t="n">
        <v>597.97</v>
      </c>
      <c r="E5130" s="221" t="n">
        <f aca="false">TRUNC((C5130*D5130),2)</f>
        <v>0</v>
      </c>
    </row>
    <row r="5131" customFormat="false" ht="14.4" hidden="false" customHeight="false" outlineLevel="0" collapsed="false">
      <c r="A5131" s="223" t="s">
        <v>517</v>
      </c>
      <c r="B5131" s="0" t="s">
        <v>459</v>
      </c>
      <c r="C5131" s="0" t="n">
        <v>8.124E-005</v>
      </c>
      <c r="D5131" s="221" t="n">
        <v>135.18</v>
      </c>
      <c r="E5131" s="221" t="n">
        <f aca="false">TRUNC((C5131*D5131),2)</f>
        <v>0.01</v>
      </c>
    </row>
    <row r="5132" customFormat="false" ht="14.4" hidden="false" customHeight="false" outlineLevel="0" collapsed="false">
      <c r="A5132" s="223" t="s">
        <v>518</v>
      </c>
      <c r="B5132" s="0" t="s">
        <v>459</v>
      </c>
      <c r="C5132" s="0" t="n">
        <v>6.171E-005</v>
      </c>
      <c r="D5132" s="221" t="n">
        <v>203.68</v>
      </c>
      <c r="E5132" s="221" t="n">
        <f aca="false">TRUNC((C5132*D5132),2)</f>
        <v>0.01</v>
      </c>
    </row>
    <row r="5133" customFormat="false" ht="14.4" hidden="false" customHeight="false" outlineLevel="0" collapsed="false">
      <c r="A5133" s="223" t="s">
        <v>519</v>
      </c>
      <c r="B5133" s="0" t="s">
        <v>459</v>
      </c>
      <c r="C5133" s="0" t="n">
        <v>1.323E-005</v>
      </c>
      <c r="D5133" s="221" t="n">
        <v>576.84</v>
      </c>
      <c r="E5133" s="221" t="n">
        <f aca="false">TRUNC((C5133*D5133),2)</f>
        <v>0</v>
      </c>
    </row>
    <row r="5134" customFormat="false" ht="14.4" hidden="false" customHeight="false" outlineLevel="0" collapsed="false">
      <c r="A5134" s="223" t="s">
        <v>520</v>
      </c>
      <c r="B5134" s="0" t="s">
        <v>459</v>
      </c>
      <c r="C5134" s="0" t="n">
        <v>1.626E-005</v>
      </c>
      <c r="D5134" s="221" t="n">
        <v>281.79</v>
      </c>
      <c r="E5134" s="221" t="n">
        <f aca="false">TRUNC((C5134*D5134),2)</f>
        <v>0</v>
      </c>
    </row>
    <row r="5135" customFormat="false" ht="14.4" hidden="false" customHeight="false" outlineLevel="0" collapsed="false">
      <c r="A5135" s="223" t="s">
        <v>521</v>
      </c>
      <c r="B5135" s="0" t="s">
        <v>459</v>
      </c>
      <c r="C5135" s="0" t="n">
        <v>0.000819</v>
      </c>
      <c r="D5135" s="221" t="n">
        <v>7.88</v>
      </c>
      <c r="E5135" s="221" t="n">
        <f aca="false">TRUNC((C5135*D5135),2)</f>
        <v>0</v>
      </c>
    </row>
    <row r="5136" customFormat="false" ht="14.4" hidden="false" customHeight="false" outlineLevel="0" collapsed="false">
      <c r="A5136" s="223" t="s">
        <v>522</v>
      </c>
      <c r="B5136" s="0" t="s">
        <v>459</v>
      </c>
      <c r="C5136" s="0" t="n">
        <v>0.00045345</v>
      </c>
      <c r="D5136" s="221" t="n">
        <v>10.71</v>
      </c>
      <c r="E5136" s="221" t="n">
        <f aca="false">TRUNC((C5136*D5136),2)</f>
        <v>0</v>
      </c>
    </row>
    <row r="5137" customFormat="false" ht="14.4" hidden="false" customHeight="false" outlineLevel="0" collapsed="false">
      <c r="A5137" s="223" t="s">
        <v>523</v>
      </c>
      <c r="B5137" s="0" t="s">
        <v>459</v>
      </c>
      <c r="C5137" s="0" t="n">
        <v>0.00045345</v>
      </c>
      <c r="D5137" s="221" t="n">
        <v>23.75</v>
      </c>
      <c r="E5137" s="221" t="n">
        <f aca="false">TRUNC((C5137*D5137),2)</f>
        <v>0.01</v>
      </c>
    </row>
    <row r="5138" customFormat="false" ht="14.4" hidden="false" customHeight="false" outlineLevel="0" collapsed="false">
      <c r="A5138" s="223" t="s">
        <v>1100</v>
      </c>
      <c r="B5138" s="0" t="s">
        <v>459</v>
      </c>
      <c r="C5138" s="0" t="n">
        <v>1.00185087</v>
      </c>
      <c r="D5138" s="221" t="n">
        <v>37.82</v>
      </c>
      <c r="E5138" s="221" t="n">
        <f aca="false">TRUNC((C5138*D5138),2)</f>
        <v>37.88</v>
      </c>
    </row>
    <row r="5139" customFormat="false" ht="14.4" hidden="false" customHeight="false" outlineLevel="0" collapsed="false">
      <c r="A5139" s="223" t="s">
        <v>453</v>
      </c>
      <c r="B5139" s="0" t="s">
        <v>398</v>
      </c>
      <c r="C5139" s="0" t="s">
        <v>398</v>
      </c>
      <c r="D5139" s="221" t="s">
        <v>398</v>
      </c>
      <c r="E5139" s="221" t="n">
        <f aca="false">SUM(E5115:E5138)</f>
        <v>39.06</v>
      </c>
    </row>
    <row r="5140" customFormat="false" ht="14.4" hidden="false" customHeight="false" outlineLevel="0" collapsed="false">
      <c r="A5140" s="0"/>
      <c r="C5140" s="0"/>
      <c r="D5140" s="0"/>
      <c r="E5140" s="0"/>
    </row>
    <row r="5141" customFormat="false" ht="14.4" hidden="false" customHeight="false" outlineLevel="0" collapsed="false">
      <c r="A5141" s="223" t="s">
        <v>466</v>
      </c>
      <c r="B5141" s="0" t="s">
        <v>398</v>
      </c>
      <c r="C5141" s="0" t="s">
        <v>398</v>
      </c>
      <c r="D5141" s="221" t="s">
        <v>398</v>
      </c>
      <c r="E5141" s="221" t="n">
        <f aca="false">E5108+E5112+E5139</f>
        <v>41.55</v>
      </c>
    </row>
    <row r="5142" customFormat="false" ht="14.4" hidden="false" customHeight="false" outlineLevel="0" collapsed="false">
      <c r="A5142" s="0"/>
      <c r="C5142" s="0"/>
      <c r="D5142" s="0"/>
      <c r="E5142" s="0"/>
    </row>
    <row r="5143" customFormat="false" ht="14.4" hidden="false" customHeight="false" outlineLevel="0" collapsed="false">
      <c r="A5143" s="0"/>
      <c r="C5143" s="0"/>
      <c r="D5143" s="0"/>
      <c r="E5143" s="0"/>
    </row>
    <row r="5144" customFormat="false" ht="14.4" hidden="false" customHeight="false" outlineLevel="0" collapsed="false">
      <c r="A5144" s="0"/>
      <c r="C5144" s="0"/>
      <c r="D5144" s="0"/>
      <c r="E5144" s="0"/>
    </row>
    <row r="5145" customFormat="false" ht="14.4" hidden="false" customHeight="false" outlineLevel="0" collapsed="false">
      <c r="A5145" s="223" t="s">
        <v>474</v>
      </c>
      <c r="B5145" s="224" t="s">
        <v>1101</v>
      </c>
      <c r="C5145" s="0" t="s">
        <v>1102</v>
      </c>
      <c r="D5145" s="0"/>
      <c r="E5145" s="0"/>
    </row>
    <row r="5146" customFormat="false" ht="14.4" hidden="false" customHeight="false" outlineLevel="0" collapsed="false">
      <c r="A5146" s="223" t="s">
        <v>1103</v>
      </c>
      <c r="C5146" s="0"/>
      <c r="D5146" s="0"/>
      <c r="E5146" s="0"/>
    </row>
    <row r="5147" customFormat="false" ht="14.4" hidden="false" customHeight="false" outlineLevel="0" collapsed="false">
      <c r="A5147" s="223" t="s">
        <v>478</v>
      </c>
      <c r="C5147" s="0"/>
      <c r="D5147" s="0"/>
      <c r="E5147" s="0"/>
    </row>
    <row r="5148" customFormat="false" ht="14.4" hidden="false" customHeight="false" outlineLevel="0" collapsed="false">
      <c r="A5148" s="0"/>
      <c r="C5148" s="0"/>
      <c r="D5148" s="0"/>
      <c r="E5148" s="0"/>
    </row>
    <row r="5149" customFormat="false" ht="14.4" hidden="false" customHeight="false" outlineLevel="0" collapsed="false">
      <c r="A5149" s="223" t="s">
        <v>489</v>
      </c>
      <c r="B5149" s="0" t="s">
        <v>447</v>
      </c>
      <c r="C5149" s="0" t="s">
        <v>448</v>
      </c>
      <c r="D5149" s="221" t="s">
        <v>449</v>
      </c>
      <c r="E5149" s="221" t="s">
        <v>450</v>
      </c>
    </row>
    <row r="5150" customFormat="false" ht="28.8" hidden="false" customHeight="false" outlineLevel="0" collapsed="false">
      <c r="A5150" s="223" t="s">
        <v>491</v>
      </c>
      <c r="B5150" s="0" t="s">
        <v>459</v>
      </c>
      <c r="C5150" s="0" t="n">
        <v>2.031E-005</v>
      </c>
      <c r="D5150" s="221" t="n">
        <v>580</v>
      </c>
      <c r="E5150" s="221" t="n">
        <f aca="false">TRUNC((C5150*D5150),2)</f>
        <v>0.01</v>
      </c>
    </row>
    <row r="5151" customFormat="false" ht="14.4" hidden="false" customHeight="false" outlineLevel="0" collapsed="false">
      <c r="A5151" s="223" t="s">
        <v>453</v>
      </c>
      <c r="B5151" s="0" t="s">
        <v>398</v>
      </c>
      <c r="C5151" s="0" t="s">
        <v>398</v>
      </c>
      <c r="D5151" s="221" t="s">
        <v>398</v>
      </c>
      <c r="E5151" s="221" t="n">
        <f aca="false">SUM(E5150:E5150)</f>
        <v>0.01</v>
      </c>
    </row>
    <row r="5152" customFormat="false" ht="14.4" hidden="false" customHeight="false" outlineLevel="0" collapsed="false">
      <c r="A5152" s="0"/>
      <c r="C5152" s="0"/>
      <c r="D5152" s="0"/>
      <c r="E5152" s="0"/>
    </row>
    <row r="5153" customFormat="false" ht="14.4" hidden="false" customHeight="false" outlineLevel="0" collapsed="false">
      <c r="A5153" s="223" t="s">
        <v>446</v>
      </c>
      <c r="B5153" s="0" t="s">
        <v>447</v>
      </c>
      <c r="C5153" s="0" t="s">
        <v>448</v>
      </c>
      <c r="D5153" s="221" t="s">
        <v>449</v>
      </c>
      <c r="E5153" s="221" t="s">
        <v>450</v>
      </c>
    </row>
    <row r="5154" customFormat="false" ht="14.4" hidden="false" customHeight="false" outlineLevel="0" collapsed="false">
      <c r="A5154" s="223" t="s">
        <v>494</v>
      </c>
      <c r="B5154" s="0" t="s">
        <v>493</v>
      </c>
      <c r="C5154" s="0" t="n">
        <v>0.30513</v>
      </c>
      <c r="D5154" s="221" t="n">
        <v>8.14</v>
      </c>
      <c r="E5154" s="221" t="n">
        <f aca="false">TRUNC((C5154*D5154),2)</f>
        <v>2.48</v>
      </c>
    </row>
    <row r="5155" customFormat="false" ht="14.4" hidden="false" customHeight="false" outlineLevel="0" collapsed="false">
      <c r="A5155" s="223" t="s">
        <v>453</v>
      </c>
      <c r="B5155" s="0" t="s">
        <v>398</v>
      </c>
      <c r="C5155" s="0" t="s">
        <v>398</v>
      </c>
      <c r="D5155" s="221" t="s">
        <v>398</v>
      </c>
      <c r="E5155" s="221" t="n">
        <f aca="false">SUM(E5154:E5154)</f>
        <v>2.48</v>
      </c>
    </row>
    <row r="5156" customFormat="false" ht="14.4" hidden="false" customHeight="false" outlineLevel="0" collapsed="false">
      <c r="A5156" s="0"/>
      <c r="C5156" s="0"/>
      <c r="D5156" s="0"/>
      <c r="E5156" s="0"/>
    </row>
    <row r="5157" customFormat="false" ht="14.4" hidden="false" customHeight="false" outlineLevel="0" collapsed="false">
      <c r="A5157" s="223" t="s">
        <v>454</v>
      </c>
      <c r="B5157" s="0" t="s">
        <v>447</v>
      </c>
      <c r="C5157" s="0" t="s">
        <v>448</v>
      </c>
      <c r="D5157" s="221" t="s">
        <v>449</v>
      </c>
      <c r="E5157" s="221" t="s">
        <v>450</v>
      </c>
    </row>
    <row r="5158" customFormat="false" ht="14.4" hidden="false" customHeight="false" outlineLevel="0" collapsed="false">
      <c r="A5158" s="223" t="s">
        <v>498</v>
      </c>
      <c r="B5158" s="0" t="s">
        <v>459</v>
      </c>
      <c r="C5158" s="0" t="n">
        <v>0.00240516</v>
      </c>
      <c r="D5158" s="221" t="n">
        <v>9.79</v>
      </c>
      <c r="E5158" s="221" t="n">
        <f aca="false">TRUNC((C5158*D5158),2)</f>
        <v>0.02</v>
      </c>
    </row>
    <row r="5159" customFormat="false" ht="14.4" hidden="false" customHeight="false" outlineLevel="0" collapsed="false">
      <c r="A5159" s="223" t="s">
        <v>455</v>
      </c>
      <c r="B5159" s="0" t="s">
        <v>456</v>
      </c>
      <c r="C5159" s="0" t="n">
        <v>0.0004803</v>
      </c>
      <c r="D5159" s="221" t="n">
        <v>47.76</v>
      </c>
      <c r="E5159" s="221" t="n">
        <f aca="false">TRUNC((C5159*D5159),2)</f>
        <v>0.02</v>
      </c>
    </row>
    <row r="5160" customFormat="false" ht="14.4" hidden="false" customHeight="false" outlineLevel="0" collapsed="false">
      <c r="A5160" s="223" t="s">
        <v>499</v>
      </c>
      <c r="B5160" s="0" t="s">
        <v>459</v>
      </c>
      <c r="C5160" s="0" t="n">
        <v>0.00019938</v>
      </c>
      <c r="D5160" s="221" t="n">
        <v>109.4</v>
      </c>
      <c r="E5160" s="221" t="n">
        <f aca="false">TRUNC((C5160*D5160),2)</f>
        <v>0.02</v>
      </c>
    </row>
    <row r="5161" customFormat="false" ht="14.4" hidden="false" customHeight="false" outlineLevel="0" collapsed="false">
      <c r="A5161" s="223" t="s">
        <v>502</v>
      </c>
      <c r="B5161" s="0" t="s">
        <v>459</v>
      </c>
      <c r="C5161" s="0" t="n">
        <v>0.00272073</v>
      </c>
      <c r="D5161" s="221" t="n">
        <v>6.04</v>
      </c>
      <c r="E5161" s="221" t="n">
        <f aca="false">TRUNC((C5161*D5161),2)</f>
        <v>0.01</v>
      </c>
    </row>
    <row r="5162" customFormat="false" ht="14.4" hidden="false" customHeight="false" outlineLevel="0" collapsed="false">
      <c r="A5162" s="223" t="s">
        <v>457</v>
      </c>
      <c r="B5162" s="0" t="s">
        <v>456</v>
      </c>
      <c r="C5162" s="0" t="n">
        <v>0.00412038</v>
      </c>
      <c r="D5162" s="221" t="n">
        <v>8.95</v>
      </c>
      <c r="E5162" s="221" t="n">
        <f aca="false">TRUNC((C5162*D5162),2)</f>
        <v>0.03</v>
      </c>
    </row>
    <row r="5163" customFormat="false" ht="14.4" hidden="false" customHeight="false" outlineLevel="0" collapsed="false">
      <c r="A5163" s="223" t="s">
        <v>510</v>
      </c>
      <c r="B5163" s="0" t="s">
        <v>511</v>
      </c>
      <c r="C5163" s="0" t="n">
        <v>0.00045345</v>
      </c>
      <c r="D5163" s="221" t="n">
        <v>14.25</v>
      </c>
      <c r="E5163" s="221" t="n">
        <f aca="false">TRUNC((C5163*D5163),2)</f>
        <v>0</v>
      </c>
    </row>
    <row r="5164" customFormat="false" ht="14.4" hidden="false" customHeight="false" outlineLevel="0" collapsed="false">
      <c r="A5164" s="223" t="s">
        <v>512</v>
      </c>
      <c r="B5164" s="0" t="s">
        <v>493</v>
      </c>
      <c r="C5164" s="0" t="n">
        <v>0.3</v>
      </c>
      <c r="D5164" s="221" t="n">
        <v>1.87</v>
      </c>
      <c r="E5164" s="221" t="n">
        <f aca="false">TRUNC((C5164*D5164),2)</f>
        <v>0.56</v>
      </c>
    </row>
    <row r="5165" customFormat="false" ht="14.4" hidden="false" customHeight="false" outlineLevel="0" collapsed="false">
      <c r="A5165" s="223" t="s">
        <v>513</v>
      </c>
      <c r="B5165" s="0" t="s">
        <v>493</v>
      </c>
      <c r="C5165" s="0" t="n">
        <v>0.3</v>
      </c>
      <c r="D5165" s="221" t="n">
        <v>0.71</v>
      </c>
      <c r="E5165" s="221" t="n">
        <f aca="false">TRUNC((C5165*D5165),2)</f>
        <v>0.21</v>
      </c>
    </row>
    <row r="5166" customFormat="false" ht="14.4" hidden="false" customHeight="false" outlineLevel="0" collapsed="false">
      <c r="A5166" s="223" t="s">
        <v>514</v>
      </c>
      <c r="B5166" s="0" t="s">
        <v>493</v>
      </c>
      <c r="C5166" s="0" t="n">
        <v>0.3</v>
      </c>
      <c r="D5166" s="221" t="n">
        <v>0.34</v>
      </c>
      <c r="E5166" s="221" t="n">
        <f aca="false">TRUNC((C5166*D5166),2)</f>
        <v>0.1</v>
      </c>
    </row>
    <row r="5167" customFormat="false" ht="14.4" hidden="false" customHeight="false" outlineLevel="0" collapsed="false">
      <c r="A5167" s="223" t="s">
        <v>515</v>
      </c>
      <c r="B5167" s="0" t="s">
        <v>493</v>
      </c>
      <c r="C5167" s="0" t="n">
        <v>0.3</v>
      </c>
      <c r="D5167" s="221" t="n">
        <v>0.05</v>
      </c>
      <c r="E5167" s="221" t="n">
        <f aca="false">TRUNC((C5167*D5167),2)</f>
        <v>0.01</v>
      </c>
    </row>
    <row r="5168" customFormat="false" ht="14.4" hidden="false" customHeight="false" outlineLevel="0" collapsed="false">
      <c r="A5168" s="223" t="s">
        <v>458</v>
      </c>
      <c r="B5168" s="0" t="s">
        <v>459</v>
      </c>
      <c r="C5168" s="0" t="n">
        <v>0.00079389</v>
      </c>
      <c r="D5168" s="221" t="n">
        <v>29.55</v>
      </c>
      <c r="E5168" s="221" t="n">
        <f aca="false">TRUNC((C5168*D5168),2)</f>
        <v>0.02</v>
      </c>
    </row>
    <row r="5169" customFormat="false" ht="14.4" hidden="false" customHeight="false" outlineLevel="0" collapsed="false">
      <c r="A5169" s="223" t="s">
        <v>460</v>
      </c>
      <c r="B5169" s="0" t="s">
        <v>459</v>
      </c>
      <c r="C5169" s="0" t="n">
        <v>0.00037209</v>
      </c>
      <c r="D5169" s="221" t="n">
        <v>169.15</v>
      </c>
      <c r="E5169" s="221" t="n">
        <f aca="false">TRUNC((C5169*D5169),2)</f>
        <v>0.06</v>
      </c>
    </row>
    <row r="5170" customFormat="false" ht="14.4" hidden="false" customHeight="false" outlineLevel="0" collapsed="false">
      <c r="A5170" s="223" t="s">
        <v>461</v>
      </c>
      <c r="B5170" s="0" t="s">
        <v>459</v>
      </c>
      <c r="C5170" s="0" t="n">
        <v>0.03344616</v>
      </c>
      <c r="D5170" s="221" t="n">
        <v>1.11</v>
      </c>
      <c r="E5170" s="221" t="n">
        <f aca="false">TRUNC((C5170*D5170),2)</f>
        <v>0.03</v>
      </c>
    </row>
    <row r="5171" customFormat="false" ht="28.8" hidden="false" customHeight="false" outlineLevel="0" collapsed="false">
      <c r="A5171" s="223" t="s">
        <v>462</v>
      </c>
      <c r="B5171" s="0" t="s">
        <v>459</v>
      </c>
      <c r="C5171" s="0" t="n">
        <v>0.0003225</v>
      </c>
      <c r="D5171" s="221" t="n">
        <v>133.08</v>
      </c>
      <c r="E5171" s="221" t="n">
        <f aca="false">TRUNC((C5171*D5171),2)</f>
        <v>0.04</v>
      </c>
    </row>
    <row r="5172" customFormat="false" ht="28.8" hidden="false" customHeight="false" outlineLevel="0" collapsed="false">
      <c r="A5172" s="223" t="s">
        <v>463</v>
      </c>
      <c r="B5172" s="0" t="s">
        <v>459</v>
      </c>
      <c r="C5172" s="0" t="n">
        <v>0.000216</v>
      </c>
      <c r="D5172" s="221" t="n">
        <v>116.91</v>
      </c>
      <c r="E5172" s="221" t="n">
        <f aca="false">TRUNC((C5172*D5172),2)</f>
        <v>0.02</v>
      </c>
    </row>
    <row r="5173" customFormat="false" ht="28.8" hidden="false" customHeight="false" outlineLevel="0" collapsed="false">
      <c r="A5173" s="223" t="s">
        <v>516</v>
      </c>
      <c r="B5173" s="0" t="s">
        <v>459</v>
      </c>
      <c r="C5173" s="0" t="n">
        <v>1.323E-005</v>
      </c>
      <c r="D5173" s="221" t="n">
        <v>597.97</v>
      </c>
      <c r="E5173" s="221" t="n">
        <f aca="false">TRUNC((C5173*D5173),2)</f>
        <v>0</v>
      </c>
    </row>
    <row r="5174" customFormat="false" ht="14.4" hidden="false" customHeight="false" outlineLevel="0" collapsed="false">
      <c r="A5174" s="223" t="s">
        <v>517</v>
      </c>
      <c r="B5174" s="0" t="s">
        <v>459</v>
      </c>
      <c r="C5174" s="0" t="n">
        <v>8.124E-005</v>
      </c>
      <c r="D5174" s="221" t="n">
        <v>135.18</v>
      </c>
      <c r="E5174" s="221" t="n">
        <f aca="false">TRUNC((C5174*D5174),2)</f>
        <v>0.01</v>
      </c>
    </row>
    <row r="5175" customFormat="false" ht="14.4" hidden="false" customHeight="false" outlineLevel="0" collapsed="false">
      <c r="A5175" s="223" t="s">
        <v>518</v>
      </c>
      <c r="B5175" s="0" t="s">
        <v>459</v>
      </c>
      <c r="C5175" s="0" t="n">
        <v>6.171E-005</v>
      </c>
      <c r="D5175" s="221" t="n">
        <v>203.68</v>
      </c>
      <c r="E5175" s="221" t="n">
        <f aca="false">TRUNC((C5175*D5175),2)</f>
        <v>0.01</v>
      </c>
    </row>
    <row r="5176" customFormat="false" ht="14.4" hidden="false" customHeight="false" outlineLevel="0" collapsed="false">
      <c r="A5176" s="223" t="s">
        <v>519</v>
      </c>
      <c r="B5176" s="0" t="s">
        <v>459</v>
      </c>
      <c r="C5176" s="0" t="n">
        <v>1.323E-005</v>
      </c>
      <c r="D5176" s="221" t="n">
        <v>576.84</v>
      </c>
      <c r="E5176" s="221" t="n">
        <f aca="false">TRUNC((C5176*D5176),2)</f>
        <v>0</v>
      </c>
    </row>
    <row r="5177" customFormat="false" ht="14.4" hidden="false" customHeight="false" outlineLevel="0" collapsed="false">
      <c r="A5177" s="223" t="s">
        <v>520</v>
      </c>
      <c r="B5177" s="0" t="s">
        <v>459</v>
      </c>
      <c r="C5177" s="0" t="n">
        <v>1.626E-005</v>
      </c>
      <c r="D5177" s="221" t="n">
        <v>281.79</v>
      </c>
      <c r="E5177" s="221" t="n">
        <f aca="false">TRUNC((C5177*D5177),2)</f>
        <v>0</v>
      </c>
    </row>
    <row r="5178" customFormat="false" ht="14.4" hidden="false" customHeight="false" outlineLevel="0" collapsed="false">
      <c r="A5178" s="223" t="s">
        <v>521</v>
      </c>
      <c r="B5178" s="0" t="s">
        <v>459</v>
      </c>
      <c r="C5178" s="0" t="n">
        <v>0.000819</v>
      </c>
      <c r="D5178" s="221" t="n">
        <v>7.88</v>
      </c>
      <c r="E5178" s="221" t="n">
        <f aca="false">TRUNC((C5178*D5178),2)</f>
        <v>0</v>
      </c>
    </row>
    <row r="5179" customFormat="false" ht="14.4" hidden="false" customHeight="false" outlineLevel="0" collapsed="false">
      <c r="A5179" s="223" t="s">
        <v>522</v>
      </c>
      <c r="B5179" s="0" t="s">
        <v>459</v>
      </c>
      <c r="C5179" s="0" t="n">
        <v>0.00045345</v>
      </c>
      <c r="D5179" s="221" t="n">
        <v>10.71</v>
      </c>
      <c r="E5179" s="221" t="n">
        <f aca="false">TRUNC((C5179*D5179),2)</f>
        <v>0</v>
      </c>
    </row>
    <row r="5180" customFormat="false" ht="14.4" hidden="false" customHeight="false" outlineLevel="0" collapsed="false">
      <c r="A5180" s="223" t="s">
        <v>523</v>
      </c>
      <c r="B5180" s="0" t="s">
        <v>459</v>
      </c>
      <c r="C5180" s="0" t="n">
        <v>0.00045345</v>
      </c>
      <c r="D5180" s="221" t="n">
        <v>23.75</v>
      </c>
      <c r="E5180" s="221" t="n">
        <f aca="false">TRUNC((C5180*D5180),2)</f>
        <v>0.01</v>
      </c>
    </row>
    <row r="5181" customFormat="false" ht="14.4" hidden="false" customHeight="false" outlineLevel="0" collapsed="false">
      <c r="A5181" s="223" t="s">
        <v>1104</v>
      </c>
      <c r="B5181" s="0" t="s">
        <v>459</v>
      </c>
      <c r="C5181" s="0" t="n">
        <v>1.00225564</v>
      </c>
      <c r="D5181" s="221" t="n">
        <v>26.6</v>
      </c>
      <c r="E5181" s="221" t="n">
        <f aca="false">TRUNC((C5181*D5181),2)</f>
        <v>26.66</v>
      </c>
    </row>
    <row r="5182" customFormat="false" ht="14.4" hidden="false" customHeight="false" outlineLevel="0" collapsed="false">
      <c r="A5182" s="223" t="s">
        <v>453</v>
      </c>
      <c r="B5182" s="0" t="s">
        <v>398</v>
      </c>
      <c r="C5182" s="0" t="s">
        <v>398</v>
      </c>
      <c r="D5182" s="221" t="s">
        <v>398</v>
      </c>
      <c r="E5182" s="221" t="n">
        <f aca="false">SUM(E5158:E5181)</f>
        <v>27.84</v>
      </c>
    </row>
    <row r="5183" customFormat="false" ht="14.4" hidden="false" customHeight="false" outlineLevel="0" collapsed="false">
      <c r="A5183" s="0"/>
      <c r="C5183" s="0"/>
      <c r="D5183" s="0"/>
      <c r="E5183" s="0"/>
    </row>
    <row r="5184" customFormat="false" ht="14.4" hidden="false" customHeight="false" outlineLevel="0" collapsed="false">
      <c r="A5184" s="223" t="s">
        <v>466</v>
      </c>
      <c r="B5184" s="0" t="s">
        <v>398</v>
      </c>
      <c r="C5184" s="0" t="s">
        <v>398</v>
      </c>
      <c r="D5184" s="221" t="s">
        <v>398</v>
      </c>
      <c r="E5184" s="221" t="n">
        <f aca="false">E5151+E5155+E5182</f>
        <v>30.33</v>
      </c>
    </row>
    <row r="5185" customFormat="false" ht="14.4" hidden="false" customHeight="false" outlineLevel="0" collapsed="false">
      <c r="A5185" s="0"/>
      <c r="C5185" s="0"/>
      <c r="D5185" s="0"/>
      <c r="E5185" s="0"/>
    </row>
    <row r="5186" customFormat="false" ht="14.4" hidden="false" customHeight="false" outlineLevel="0" collapsed="false">
      <c r="A5186" s="0"/>
      <c r="C5186" s="0"/>
      <c r="D5186" s="0"/>
      <c r="E5186" s="0"/>
    </row>
    <row r="5187" customFormat="false" ht="14.4" hidden="false" customHeight="false" outlineLevel="0" collapsed="false">
      <c r="A5187" s="0"/>
      <c r="C5187" s="0"/>
      <c r="D5187" s="0"/>
      <c r="E5187" s="0"/>
    </row>
    <row r="5188" customFormat="false" ht="14.4" hidden="false" customHeight="false" outlineLevel="0" collapsed="false">
      <c r="A5188" s="223" t="s">
        <v>474</v>
      </c>
      <c r="B5188" s="224" t="s">
        <v>1105</v>
      </c>
      <c r="C5188" s="0" t="s">
        <v>1106</v>
      </c>
      <c r="D5188" s="0"/>
      <c r="E5188" s="0"/>
    </row>
    <row r="5189" customFormat="false" ht="28.8" hidden="false" customHeight="false" outlineLevel="0" collapsed="false">
      <c r="A5189" s="223" t="s">
        <v>1107</v>
      </c>
      <c r="C5189" s="0"/>
      <c r="D5189" s="0"/>
      <c r="E5189" s="0"/>
    </row>
    <row r="5190" customFormat="false" ht="14.4" hidden="false" customHeight="false" outlineLevel="0" collapsed="false">
      <c r="A5190" s="223" t="s">
        <v>478</v>
      </c>
      <c r="C5190" s="0"/>
      <c r="D5190" s="0"/>
      <c r="E5190" s="0"/>
    </row>
    <row r="5191" customFormat="false" ht="14.4" hidden="false" customHeight="false" outlineLevel="0" collapsed="false">
      <c r="A5191" s="0"/>
      <c r="C5191" s="0"/>
      <c r="D5191" s="0"/>
      <c r="E5191" s="0"/>
    </row>
    <row r="5192" customFormat="false" ht="14.4" hidden="false" customHeight="false" outlineLevel="0" collapsed="false">
      <c r="A5192" s="223" t="s">
        <v>454</v>
      </c>
      <c r="B5192" s="0" t="s">
        <v>447</v>
      </c>
      <c r="C5192" s="0" t="s">
        <v>448</v>
      </c>
      <c r="D5192" s="221" t="s">
        <v>449</v>
      </c>
      <c r="E5192" s="221" t="s">
        <v>450</v>
      </c>
    </row>
    <row r="5193" customFormat="false" ht="28.8" hidden="false" customHeight="false" outlineLevel="0" collapsed="false">
      <c r="A5193" s="223" t="s">
        <v>1108</v>
      </c>
      <c r="B5193" s="0" t="s">
        <v>459</v>
      </c>
      <c r="C5193" s="0" t="n">
        <v>1</v>
      </c>
      <c r="D5193" s="221" t="n">
        <v>63.2</v>
      </c>
      <c r="E5193" s="221" t="n">
        <f aca="false">TRUNC((C5193*D5193),2)</f>
        <v>63.2</v>
      </c>
    </row>
    <row r="5194" customFormat="false" ht="14.4" hidden="false" customHeight="false" outlineLevel="0" collapsed="false">
      <c r="A5194" s="223" t="s">
        <v>453</v>
      </c>
      <c r="B5194" s="0" t="s">
        <v>398</v>
      </c>
      <c r="C5194" s="0" t="s">
        <v>398</v>
      </c>
      <c r="D5194" s="221" t="s">
        <v>398</v>
      </c>
      <c r="E5194" s="221" t="n">
        <f aca="false">SUM(E5193:E5193)</f>
        <v>63.2</v>
      </c>
    </row>
    <row r="5195" customFormat="false" ht="14.4" hidden="false" customHeight="false" outlineLevel="0" collapsed="false">
      <c r="A5195" s="0"/>
      <c r="C5195" s="0"/>
      <c r="D5195" s="0"/>
      <c r="E5195" s="0"/>
    </row>
    <row r="5196" customFormat="false" ht="14.4" hidden="false" customHeight="false" outlineLevel="0" collapsed="false">
      <c r="A5196" s="223" t="s">
        <v>466</v>
      </c>
      <c r="B5196" s="0" t="s">
        <v>398</v>
      </c>
      <c r="C5196" s="0" t="s">
        <v>398</v>
      </c>
      <c r="D5196" s="221" t="s">
        <v>398</v>
      </c>
      <c r="E5196" s="221" t="n">
        <f aca="false">E5194</f>
        <v>63.2</v>
      </c>
    </row>
    <row r="5197" customFormat="false" ht="14.4" hidden="false" customHeight="false" outlineLevel="0" collapsed="false">
      <c r="A5197" s="0"/>
      <c r="C5197" s="0"/>
      <c r="D5197" s="0"/>
      <c r="E5197" s="0"/>
    </row>
    <row r="5198" customFormat="false" ht="14.4" hidden="false" customHeight="false" outlineLevel="0" collapsed="false">
      <c r="A5198" s="0"/>
      <c r="C5198" s="0"/>
      <c r="D5198" s="0"/>
      <c r="E5198" s="0"/>
    </row>
    <row r="5199" customFormat="false" ht="14.4" hidden="false" customHeight="false" outlineLevel="0" collapsed="false">
      <c r="A5199" s="0"/>
      <c r="C5199" s="0"/>
      <c r="D5199" s="0"/>
      <c r="E5199" s="0"/>
    </row>
    <row r="5200" customFormat="false" ht="14.4" hidden="false" customHeight="false" outlineLevel="0" collapsed="false">
      <c r="A5200" s="223" t="s">
        <v>474</v>
      </c>
      <c r="B5200" s="224" t="s">
        <v>1109</v>
      </c>
      <c r="C5200" s="0" t="s">
        <v>1110</v>
      </c>
      <c r="D5200" s="0"/>
      <c r="E5200" s="0"/>
    </row>
    <row r="5201" customFormat="false" ht="28.8" hidden="false" customHeight="false" outlineLevel="0" collapsed="false">
      <c r="A5201" s="223" t="s">
        <v>1111</v>
      </c>
      <c r="C5201" s="0"/>
      <c r="D5201" s="0"/>
      <c r="E5201" s="0"/>
    </row>
    <row r="5202" customFormat="false" ht="14.4" hidden="false" customHeight="false" outlineLevel="0" collapsed="false">
      <c r="A5202" s="223" t="s">
        <v>478</v>
      </c>
      <c r="C5202" s="0"/>
      <c r="D5202" s="0"/>
      <c r="E5202" s="0"/>
    </row>
    <row r="5203" customFormat="false" ht="14.4" hidden="false" customHeight="false" outlineLevel="0" collapsed="false">
      <c r="A5203" s="0"/>
      <c r="C5203" s="0"/>
      <c r="D5203" s="0"/>
      <c r="E5203" s="0"/>
    </row>
    <row r="5204" customFormat="false" ht="14.4" hidden="false" customHeight="false" outlineLevel="0" collapsed="false">
      <c r="A5204" s="223" t="s">
        <v>489</v>
      </c>
      <c r="B5204" s="0" t="s">
        <v>447</v>
      </c>
      <c r="C5204" s="0" t="s">
        <v>448</v>
      </c>
      <c r="D5204" s="221" t="s">
        <v>449</v>
      </c>
      <c r="E5204" s="221" t="s">
        <v>450</v>
      </c>
    </row>
    <row r="5205" customFormat="false" ht="28.8" hidden="false" customHeight="false" outlineLevel="0" collapsed="false">
      <c r="A5205" s="223" t="s">
        <v>491</v>
      </c>
      <c r="B5205" s="0" t="s">
        <v>459</v>
      </c>
      <c r="C5205" s="0" t="n">
        <v>2.031E-005</v>
      </c>
      <c r="D5205" s="221" t="n">
        <v>580</v>
      </c>
      <c r="E5205" s="221" t="n">
        <f aca="false">TRUNC((C5205*D5205),2)</f>
        <v>0.01</v>
      </c>
    </row>
    <row r="5206" customFormat="false" ht="14.4" hidden="false" customHeight="false" outlineLevel="0" collapsed="false">
      <c r="A5206" s="223" t="s">
        <v>453</v>
      </c>
      <c r="B5206" s="0" t="s">
        <v>398</v>
      </c>
      <c r="C5206" s="0" t="s">
        <v>398</v>
      </c>
      <c r="D5206" s="221" t="s">
        <v>398</v>
      </c>
      <c r="E5206" s="221" t="n">
        <f aca="false">SUM(E5205:E5205)</f>
        <v>0.01</v>
      </c>
    </row>
    <row r="5207" customFormat="false" ht="14.4" hidden="false" customHeight="false" outlineLevel="0" collapsed="false">
      <c r="A5207" s="0"/>
      <c r="C5207" s="0"/>
      <c r="D5207" s="0"/>
      <c r="E5207" s="0"/>
    </row>
    <row r="5208" customFormat="false" ht="14.4" hidden="false" customHeight="false" outlineLevel="0" collapsed="false">
      <c r="A5208" s="223" t="s">
        <v>446</v>
      </c>
      <c r="B5208" s="0" t="s">
        <v>447</v>
      </c>
      <c r="C5208" s="0" t="s">
        <v>448</v>
      </c>
      <c r="D5208" s="221" t="s">
        <v>449</v>
      </c>
      <c r="E5208" s="221" t="s">
        <v>450</v>
      </c>
    </row>
    <row r="5209" customFormat="false" ht="14.4" hidden="false" customHeight="false" outlineLevel="0" collapsed="false">
      <c r="A5209" s="223" t="s">
        <v>494</v>
      </c>
      <c r="B5209" s="0" t="s">
        <v>493</v>
      </c>
      <c r="C5209" s="0" t="n">
        <v>0.30513</v>
      </c>
      <c r="D5209" s="221" t="n">
        <v>8.14</v>
      </c>
      <c r="E5209" s="221" t="n">
        <f aca="false">TRUNC((C5209*D5209),2)</f>
        <v>2.48</v>
      </c>
    </row>
    <row r="5210" customFormat="false" ht="14.4" hidden="false" customHeight="false" outlineLevel="0" collapsed="false">
      <c r="A5210" s="223" t="s">
        <v>453</v>
      </c>
      <c r="B5210" s="0" t="s">
        <v>398</v>
      </c>
      <c r="C5210" s="0" t="s">
        <v>398</v>
      </c>
      <c r="D5210" s="221" t="s">
        <v>398</v>
      </c>
      <c r="E5210" s="221" t="n">
        <f aca="false">SUM(E5209:E5209)</f>
        <v>2.48</v>
      </c>
    </row>
    <row r="5211" customFormat="false" ht="14.4" hidden="false" customHeight="false" outlineLevel="0" collapsed="false">
      <c r="A5211" s="0"/>
      <c r="C5211" s="0"/>
      <c r="D5211" s="0"/>
      <c r="E5211" s="0"/>
    </row>
    <row r="5212" customFormat="false" ht="14.4" hidden="false" customHeight="false" outlineLevel="0" collapsed="false">
      <c r="A5212" s="223" t="s">
        <v>454</v>
      </c>
      <c r="B5212" s="0" t="s">
        <v>447</v>
      </c>
      <c r="C5212" s="0" t="s">
        <v>448</v>
      </c>
      <c r="D5212" s="221" t="s">
        <v>449</v>
      </c>
      <c r="E5212" s="221" t="s">
        <v>450</v>
      </c>
    </row>
    <row r="5213" customFormat="false" ht="14.4" hidden="false" customHeight="false" outlineLevel="0" collapsed="false">
      <c r="A5213" s="223" t="s">
        <v>498</v>
      </c>
      <c r="B5213" s="0" t="s">
        <v>459</v>
      </c>
      <c r="C5213" s="0" t="n">
        <v>0.00240516</v>
      </c>
      <c r="D5213" s="221" t="n">
        <v>9.79</v>
      </c>
      <c r="E5213" s="221" t="n">
        <f aca="false">TRUNC((C5213*D5213),2)</f>
        <v>0.02</v>
      </c>
    </row>
    <row r="5214" customFormat="false" ht="14.4" hidden="false" customHeight="false" outlineLevel="0" collapsed="false">
      <c r="A5214" s="223" t="s">
        <v>455</v>
      </c>
      <c r="B5214" s="0" t="s">
        <v>456</v>
      </c>
      <c r="C5214" s="0" t="n">
        <v>0.0004803</v>
      </c>
      <c r="D5214" s="221" t="n">
        <v>47.76</v>
      </c>
      <c r="E5214" s="221" t="n">
        <f aca="false">TRUNC((C5214*D5214),2)</f>
        <v>0.02</v>
      </c>
    </row>
    <row r="5215" customFormat="false" ht="14.4" hidden="false" customHeight="false" outlineLevel="0" collapsed="false">
      <c r="A5215" s="223" t="s">
        <v>499</v>
      </c>
      <c r="B5215" s="0" t="s">
        <v>459</v>
      </c>
      <c r="C5215" s="0" t="n">
        <v>0.00019938</v>
      </c>
      <c r="D5215" s="221" t="n">
        <v>109.4</v>
      </c>
      <c r="E5215" s="221" t="n">
        <f aca="false">TRUNC((C5215*D5215),2)</f>
        <v>0.02</v>
      </c>
    </row>
    <row r="5216" customFormat="false" ht="14.4" hidden="false" customHeight="false" outlineLevel="0" collapsed="false">
      <c r="A5216" s="223" t="s">
        <v>502</v>
      </c>
      <c r="B5216" s="0" t="s">
        <v>459</v>
      </c>
      <c r="C5216" s="0" t="n">
        <v>0.00272073</v>
      </c>
      <c r="D5216" s="221" t="n">
        <v>6.04</v>
      </c>
      <c r="E5216" s="221" t="n">
        <f aca="false">TRUNC((C5216*D5216),2)</f>
        <v>0.01</v>
      </c>
    </row>
    <row r="5217" customFormat="false" ht="14.4" hidden="false" customHeight="false" outlineLevel="0" collapsed="false">
      <c r="A5217" s="223" t="s">
        <v>457</v>
      </c>
      <c r="B5217" s="0" t="s">
        <v>456</v>
      </c>
      <c r="C5217" s="0" t="n">
        <v>0.00412038</v>
      </c>
      <c r="D5217" s="221" t="n">
        <v>8.95</v>
      </c>
      <c r="E5217" s="221" t="n">
        <f aca="false">TRUNC((C5217*D5217),2)</f>
        <v>0.03</v>
      </c>
    </row>
    <row r="5218" customFormat="false" ht="14.4" hidden="false" customHeight="false" outlineLevel="0" collapsed="false">
      <c r="A5218" s="223" t="s">
        <v>510</v>
      </c>
      <c r="B5218" s="0" t="s">
        <v>511</v>
      </c>
      <c r="C5218" s="0" t="n">
        <v>0.00045345</v>
      </c>
      <c r="D5218" s="221" t="n">
        <v>14.25</v>
      </c>
      <c r="E5218" s="221" t="n">
        <f aca="false">TRUNC((C5218*D5218),2)</f>
        <v>0</v>
      </c>
    </row>
    <row r="5219" customFormat="false" ht="14.4" hidden="false" customHeight="false" outlineLevel="0" collapsed="false">
      <c r="A5219" s="223" t="s">
        <v>512</v>
      </c>
      <c r="B5219" s="0" t="s">
        <v>493</v>
      </c>
      <c r="C5219" s="0" t="n">
        <v>0.3</v>
      </c>
      <c r="D5219" s="221" t="n">
        <v>1.87</v>
      </c>
      <c r="E5219" s="221" t="n">
        <f aca="false">TRUNC((C5219*D5219),2)</f>
        <v>0.56</v>
      </c>
    </row>
    <row r="5220" customFormat="false" ht="14.4" hidden="false" customHeight="false" outlineLevel="0" collapsed="false">
      <c r="A5220" s="223" t="s">
        <v>513</v>
      </c>
      <c r="B5220" s="0" t="s">
        <v>493</v>
      </c>
      <c r="C5220" s="0" t="n">
        <v>0.3</v>
      </c>
      <c r="D5220" s="221" t="n">
        <v>0.71</v>
      </c>
      <c r="E5220" s="221" t="n">
        <f aca="false">TRUNC((C5220*D5220),2)</f>
        <v>0.21</v>
      </c>
    </row>
    <row r="5221" customFormat="false" ht="14.4" hidden="false" customHeight="false" outlineLevel="0" collapsed="false">
      <c r="A5221" s="223" t="s">
        <v>514</v>
      </c>
      <c r="B5221" s="0" t="s">
        <v>493</v>
      </c>
      <c r="C5221" s="0" t="n">
        <v>0.3</v>
      </c>
      <c r="D5221" s="221" t="n">
        <v>0.34</v>
      </c>
      <c r="E5221" s="221" t="n">
        <f aca="false">TRUNC((C5221*D5221),2)</f>
        <v>0.1</v>
      </c>
    </row>
    <row r="5222" customFormat="false" ht="14.4" hidden="false" customHeight="false" outlineLevel="0" collapsed="false">
      <c r="A5222" s="223" t="s">
        <v>515</v>
      </c>
      <c r="B5222" s="0" t="s">
        <v>493</v>
      </c>
      <c r="C5222" s="0" t="n">
        <v>0.3</v>
      </c>
      <c r="D5222" s="221" t="n">
        <v>0.05</v>
      </c>
      <c r="E5222" s="221" t="n">
        <f aca="false">TRUNC((C5222*D5222),2)</f>
        <v>0.01</v>
      </c>
    </row>
    <row r="5223" customFormat="false" ht="14.4" hidden="false" customHeight="false" outlineLevel="0" collapsed="false">
      <c r="A5223" s="223" t="s">
        <v>458</v>
      </c>
      <c r="B5223" s="0" t="s">
        <v>459</v>
      </c>
      <c r="C5223" s="0" t="n">
        <v>0.00079389</v>
      </c>
      <c r="D5223" s="221" t="n">
        <v>29.55</v>
      </c>
      <c r="E5223" s="221" t="n">
        <f aca="false">TRUNC((C5223*D5223),2)</f>
        <v>0.02</v>
      </c>
    </row>
    <row r="5224" customFormat="false" ht="14.4" hidden="false" customHeight="false" outlineLevel="0" collapsed="false">
      <c r="A5224" s="223" t="s">
        <v>460</v>
      </c>
      <c r="B5224" s="0" t="s">
        <v>459</v>
      </c>
      <c r="C5224" s="0" t="n">
        <v>0.00037209</v>
      </c>
      <c r="D5224" s="221" t="n">
        <v>169.15</v>
      </c>
      <c r="E5224" s="221" t="n">
        <f aca="false">TRUNC((C5224*D5224),2)</f>
        <v>0.06</v>
      </c>
    </row>
    <row r="5225" customFormat="false" ht="14.4" hidden="false" customHeight="false" outlineLevel="0" collapsed="false">
      <c r="A5225" s="223" t="s">
        <v>461</v>
      </c>
      <c r="B5225" s="0" t="s">
        <v>459</v>
      </c>
      <c r="C5225" s="0" t="n">
        <v>0.03344616</v>
      </c>
      <c r="D5225" s="221" t="n">
        <v>1.11</v>
      </c>
      <c r="E5225" s="221" t="n">
        <f aca="false">TRUNC((C5225*D5225),2)</f>
        <v>0.03</v>
      </c>
    </row>
    <row r="5226" customFormat="false" ht="28.8" hidden="false" customHeight="false" outlineLevel="0" collapsed="false">
      <c r="A5226" s="223" t="s">
        <v>462</v>
      </c>
      <c r="B5226" s="0" t="s">
        <v>459</v>
      </c>
      <c r="C5226" s="0" t="n">
        <v>0.0003225</v>
      </c>
      <c r="D5226" s="221" t="n">
        <v>133.08</v>
      </c>
      <c r="E5226" s="221" t="n">
        <f aca="false">TRUNC((C5226*D5226),2)</f>
        <v>0.04</v>
      </c>
    </row>
    <row r="5227" customFormat="false" ht="28.8" hidden="false" customHeight="false" outlineLevel="0" collapsed="false">
      <c r="A5227" s="223" t="s">
        <v>463</v>
      </c>
      <c r="B5227" s="0" t="s">
        <v>459</v>
      </c>
      <c r="C5227" s="0" t="n">
        <v>0.000216</v>
      </c>
      <c r="D5227" s="221" t="n">
        <v>116.91</v>
      </c>
      <c r="E5227" s="221" t="n">
        <f aca="false">TRUNC((C5227*D5227),2)</f>
        <v>0.02</v>
      </c>
    </row>
    <row r="5228" customFormat="false" ht="28.8" hidden="false" customHeight="false" outlineLevel="0" collapsed="false">
      <c r="A5228" s="223" t="s">
        <v>516</v>
      </c>
      <c r="B5228" s="0" t="s">
        <v>459</v>
      </c>
      <c r="C5228" s="0" t="n">
        <v>1.323E-005</v>
      </c>
      <c r="D5228" s="221" t="n">
        <v>597.97</v>
      </c>
      <c r="E5228" s="221" t="n">
        <f aca="false">TRUNC((C5228*D5228),2)</f>
        <v>0</v>
      </c>
    </row>
    <row r="5229" customFormat="false" ht="14.4" hidden="false" customHeight="false" outlineLevel="0" collapsed="false">
      <c r="A5229" s="223" t="s">
        <v>517</v>
      </c>
      <c r="B5229" s="0" t="s">
        <v>459</v>
      </c>
      <c r="C5229" s="0" t="n">
        <v>8.124E-005</v>
      </c>
      <c r="D5229" s="221" t="n">
        <v>135.18</v>
      </c>
      <c r="E5229" s="221" t="n">
        <f aca="false">TRUNC((C5229*D5229),2)</f>
        <v>0.01</v>
      </c>
    </row>
    <row r="5230" customFormat="false" ht="14.4" hidden="false" customHeight="false" outlineLevel="0" collapsed="false">
      <c r="A5230" s="223" t="s">
        <v>518</v>
      </c>
      <c r="B5230" s="0" t="s">
        <v>459</v>
      </c>
      <c r="C5230" s="0" t="n">
        <v>6.171E-005</v>
      </c>
      <c r="D5230" s="221" t="n">
        <v>203.68</v>
      </c>
      <c r="E5230" s="221" t="n">
        <f aca="false">TRUNC((C5230*D5230),2)</f>
        <v>0.01</v>
      </c>
    </row>
    <row r="5231" customFormat="false" ht="14.4" hidden="false" customHeight="false" outlineLevel="0" collapsed="false">
      <c r="A5231" s="223" t="s">
        <v>519</v>
      </c>
      <c r="B5231" s="0" t="s">
        <v>459</v>
      </c>
      <c r="C5231" s="0" t="n">
        <v>1.323E-005</v>
      </c>
      <c r="D5231" s="221" t="n">
        <v>576.84</v>
      </c>
      <c r="E5231" s="221" t="n">
        <f aca="false">TRUNC((C5231*D5231),2)</f>
        <v>0</v>
      </c>
    </row>
    <row r="5232" customFormat="false" ht="14.4" hidden="false" customHeight="false" outlineLevel="0" collapsed="false">
      <c r="A5232" s="223" t="s">
        <v>520</v>
      </c>
      <c r="B5232" s="0" t="s">
        <v>459</v>
      </c>
      <c r="C5232" s="0" t="n">
        <v>1.626E-005</v>
      </c>
      <c r="D5232" s="221" t="n">
        <v>281.79</v>
      </c>
      <c r="E5232" s="221" t="n">
        <f aca="false">TRUNC((C5232*D5232),2)</f>
        <v>0</v>
      </c>
    </row>
    <row r="5233" customFormat="false" ht="14.4" hidden="false" customHeight="false" outlineLevel="0" collapsed="false">
      <c r="A5233" s="223" t="s">
        <v>521</v>
      </c>
      <c r="B5233" s="0" t="s">
        <v>459</v>
      </c>
      <c r="C5233" s="0" t="n">
        <v>0.000819</v>
      </c>
      <c r="D5233" s="221" t="n">
        <v>7.88</v>
      </c>
      <c r="E5233" s="221" t="n">
        <f aca="false">TRUNC((C5233*D5233),2)</f>
        <v>0</v>
      </c>
    </row>
    <row r="5234" customFormat="false" ht="14.4" hidden="false" customHeight="false" outlineLevel="0" collapsed="false">
      <c r="A5234" s="223" t="s">
        <v>522</v>
      </c>
      <c r="B5234" s="0" t="s">
        <v>459</v>
      </c>
      <c r="C5234" s="0" t="n">
        <v>0.00045345</v>
      </c>
      <c r="D5234" s="221" t="n">
        <v>10.71</v>
      </c>
      <c r="E5234" s="221" t="n">
        <f aca="false">TRUNC((C5234*D5234),2)</f>
        <v>0</v>
      </c>
    </row>
    <row r="5235" customFormat="false" ht="14.4" hidden="false" customHeight="false" outlineLevel="0" collapsed="false">
      <c r="A5235" s="223" t="s">
        <v>523</v>
      </c>
      <c r="B5235" s="0" t="s">
        <v>459</v>
      </c>
      <c r="C5235" s="0" t="n">
        <v>0.00045345</v>
      </c>
      <c r="D5235" s="221" t="n">
        <v>23.75</v>
      </c>
      <c r="E5235" s="221" t="n">
        <f aca="false">TRUNC((C5235*D5235),2)</f>
        <v>0.01</v>
      </c>
    </row>
    <row r="5236" customFormat="false" ht="28.8" hidden="false" customHeight="false" outlineLevel="0" collapsed="false">
      <c r="A5236" s="223" t="s">
        <v>1112</v>
      </c>
      <c r="B5236" s="0" t="s">
        <v>459</v>
      </c>
      <c r="C5236" s="0" t="n">
        <v>1.00165445</v>
      </c>
      <c r="D5236" s="221" t="n">
        <v>42.31</v>
      </c>
      <c r="E5236" s="221" t="n">
        <f aca="false">TRUNC((C5236*D5236),2)</f>
        <v>42.37</v>
      </c>
    </row>
    <row r="5237" customFormat="false" ht="14.4" hidden="false" customHeight="false" outlineLevel="0" collapsed="false">
      <c r="A5237" s="223" t="s">
        <v>453</v>
      </c>
      <c r="B5237" s="0" t="s">
        <v>398</v>
      </c>
      <c r="C5237" s="0" t="s">
        <v>398</v>
      </c>
      <c r="D5237" s="221" t="s">
        <v>398</v>
      </c>
      <c r="E5237" s="221" t="n">
        <f aca="false">SUM(E5213:E5236)</f>
        <v>43.55</v>
      </c>
    </row>
    <row r="5238" customFormat="false" ht="14.4" hidden="false" customHeight="false" outlineLevel="0" collapsed="false">
      <c r="A5238" s="0"/>
      <c r="C5238" s="0"/>
      <c r="D5238" s="0"/>
      <c r="E5238" s="0"/>
    </row>
    <row r="5239" customFormat="false" ht="14.4" hidden="false" customHeight="false" outlineLevel="0" collapsed="false">
      <c r="A5239" s="223" t="s">
        <v>466</v>
      </c>
      <c r="B5239" s="0" t="s">
        <v>398</v>
      </c>
      <c r="C5239" s="0" t="s">
        <v>398</v>
      </c>
      <c r="D5239" s="221" t="s">
        <v>398</v>
      </c>
      <c r="E5239" s="221" t="n">
        <f aca="false">E5206+E5210+E5237</f>
        <v>46.04</v>
      </c>
    </row>
    <row r="5240" customFormat="false" ht="14.4" hidden="false" customHeight="false" outlineLevel="0" collapsed="false">
      <c r="A5240" s="0"/>
      <c r="C5240" s="0"/>
      <c r="D5240" s="0"/>
      <c r="E5240" s="0"/>
    </row>
    <row r="5241" customFormat="false" ht="14.4" hidden="false" customHeight="false" outlineLevel="0" collapsed="false">
      <c r="A5241" s="0"/>
      <c r="C5241" s="0"/>
      <c r="D5241" s="0"/>
      <c r="E5241" s="0"/>
    </row>
    <row r="5242" customFormat="false" ht="14.4" hidden="false" customHeight="false" outlineLevel="0" collapsed="false">
      <c r="A5242" s="0"/>
      <c r="C5242" s="0"/>
      <c r="D5242" s="0"/>
      <c r="E5242" s="0"/>
    </row>
    <row r="5243" customFormat="false" ht="14.4" hidden="false" customHeight="false" outlineLevel="0" collapsed="false">
      <c r="A5243" s="223" t="s">
        <v>474</v>
      </c>
      <c r="B5243" s="224" t="s">
        <v>1113</v>
      </c>
      <c r="C5243" s="0" t="s">
        <v>1114</v>
      </c>
      <c r="D5243" s="0"/>
      <c r="E5243" s="0"/>
    </row>
    <row r="5244" customFormat="false" ht="43.2" hidden="false" customHeight="false" outlineLevel="0" collapsed="false">
      <c r="A5244" s="223" t="s">
        <v>1115</v>
      </c>
      <c r="C5244" s="0"/>
      <c r="D5244" s="0"/>
      <c r="E5244" s="0"/>
    </row>
    <row r="5245" customFormat="false" ht="14.4" hidden="false" customHeight="false" outlineLevel="0" collapsed="false">
      <c r="A5245" s="223" t="s">
        <v>478</v>
      </c>
      <c r="C5245" s="0"/>
      <c r="D5245" s="0"/>
      <c r="E5245" s="0"/>
    </row>
    <row r="5246" customFormat="false" ht="14.4" hidden="false" customHeight="false" outlineLevel="0" collapsed="false">
      <c r="A5246" s="0"/>
      <c r="C5246" s="0"/>
      <c r="D5246" s="0"/>
      <c r="E5246" s="0"/>
    </row>
    <row r="5247" customFormat="false" ht="14.4" hidden="false" customHeight="false" outlineLevel="0" collapsed="false">
      <c r="A5247" s="223" t="s">
        <v>489</v>
      </c>
      <c r="B5247" s="0" t="s">
        <v>447</v>
      </c>
      <c r="C5247" s="0" t="s">
        <v>448</v>
      </c>
      <c r="D5247" s="221" t="s">
        <v>449</v>
      </c>
      <c r="E5247" s="221" t="s">
        <v>450</v>
      </c>
    </row>
    <row r="5248" customFormat="false" ht="28.8" hidden="false" customHeight="false" outlineLevel="0" collapsed="false">
      <c r="A5248" s="223" t="s">
        <v>491</v>
      </c>
      <c r="B5248" s="0" t="s">
        <v>459</v>
      </c>
      <c r="C5248" s="0" t="n">
        <v>4.06E-006</v>
      </c>
      <c r="D5248" s="221" t="n">
        <v>580</v>
      </c>
      <c r="E5248" s="221" t="n">
        <f aca="false">TRUNC((C5248*D5248),2)</f>
        <v>0</v>
      </c>
    </row>
    <row r="5249" customFormat="false" ht="14.4" hidden="false" customHeight="false" outlineLevel="0" collapsed="false">
      <c r="A5249" s="223" t="s">
        <v>453</v>
      </c>
      <c r="B5249" s="0" t="s">
        <v>398</v>
      </c>
      <c r="C5249" s="0" t="s">
        <v>398</v>
      </c>
      <c r="D5249" s="221" t="s">
        <v>398</v>
      </c>
      <c r="E5249" s="221" t="n">
        <f aca="false">SUM(E5248:E5248)</f>
        <v>0</v>
      </c>
    </row>
    <row r="5250" customFormat="false" ht="14.4" hidden="false" customHeight="false" outlineLevel="0" collapsed="false">
      <c r="A5250" s="0"/>
      <c r="C5250" s="0"/>
      <c r="D5250" s="0"/>
      <c r="E5250" s="0"/>
    </row>
    <row r="5251" customFormat="false" ht="14.4" hidden="false" customHeight="false" outlineLevel="0" collapsed="false">
      <c r="A5251" s="223" t="s">
        <v>446</v>
      </c>
      <c r="B5251" s="0" t="s">
        <v>447</v>
      </c>
      <c r="C5251" s="0" t="s">
        <v>448</v>
      </c>
      <c r="D5251" s="221" t="s">
        <v>449</v>
      </c>
      <c r="E5251" s="221" t="s">
        <v>450</v>
      </c>
    </row>
    <row r="5252" customFormat="false" ht="14.4" hidden="false" customHeight="false" outlineLevel="0" collapsed="false">
      <c r="A5252" s="223" t="s">
        <v>494</v>
      </c>
      <c r="B5252" s="0" t="s">
        <v>493</v>
      </c>
      <c r="C5252" s="0" t="n">
        <v>0.061026</v>
      </c>
      <c r="D5252" s="221" t="n">
        <v>8.14</v>
      </c>
      <c r="E5252" s="221" t="n">
        <f aca="false">TRUNC((C5252*D5252),2)</f>
        <v>0.49</v>
      </c>
    </row>
    <row r="5253" customFormat="false" ht="14.4" hidden="false" customHeight="false" outlineLevel="0" collapsed="false">
      <c r="A5253" s="223" t="s">
        <v>453</v>
      </c>
      <c r="B5253" s="0" t="s">
        <v>398</v>
      </c>
      <c r="C5253" s="0" t="s">
        <v>398</v>
      </c>
      <c r="D5253" s="221" t="s">
        <v>398</v>
      </c>
      <c r="E5253" s="221" t="n">
        <f aca="false">SUM(E5252:E5252)</f>
        <v>0.49</v>
      </c>
    </row>
    <row r="5254" customFormat="false" ht="14.4" hidden="false" customHeight="false" outlineLevel="0" collapsed="false">
      <c r="A5254" s="0"/>
      <c r="C5254" s="0"/>
      <c r="D5254" s="0"/>
      <c r="E5254" s="0"/>
    </row>
    <row r="5255" customFormat="false" ht="14.4" hidden="false" customHeight="false" outlineLevel="0" collapsed="false">
      <c r="A5255" s="223" t="s">
        <v>454</v>
      </c>
      <c r="B5255" s="0" t="s">
        <v>447</v>
      </c>
      <c r="C5255" s="0" t="s">
        <v>448</v>
      </c>
      <c r="D5255" s="221" t="s">
        <v>449</v>
      </c>
      <c r="E5255" s="221" t="s">
        <v>450</v>
      </c>
    </row>
    <row r="5256" customFormat="false" ht="14.4" hidden="false" customHeight="false" outlineLevel="0" collapsed="false">
      <c r="A5256" s="223" t="s">
        <v>498</v>
      </c>
      <c r="B5256" s="0" t="s">
        <v>459</v>
      </c>
      <c r="C5256" s="0" t="n">
        <v>0.00048103</v>
      </c>
      <c r="D5256" s="221" t="n">
        <v>9.79</v>
      </c>
      <c r="E5256" s="221" t="n">
        <f aca="false">TRUNC((C5256*D5256),2)</f>
        <v>0</v>
      </c>
    </row>
    <row r="5257" customFormat="false" ht="14.4" hidden="false" customHeight="false" outlineLevel="0" collapsed="false">
      <c r="A5257" s="223" t="s">
        <v>455</v>
      </c>
      <c r="B5257" s="0" t="s">
        <v>456</v>
      </c>
      <c r="C5257" s="0" t="n">
        <v>9.606E-005</v>
      </c>
      <c r="D5257" s="221" t="n">
        <v>47.76</v>
      </c>
      <c r="E5257" s="221" t="n">
        <f aca="false">TRUNC((C5257*D5257),2)</f>
        <v>0</v>
      </c>
    </row>
    <row r="5258" customFormat="false" ht="14.4" hidden="false" customHeight="false" outlineLevel="0" collapsed="false">
      <c r="A5258" s="223" t="s">
        <v>499</v>
      </c>
      <c r="B5258" s="0" t="s">
        <v>459</v>
      </c>
      <c r="C5258" s="0" t="n">
        <v>3.988E-005</v>
      </c>
      <c r="D5258" s="221" t="n">
        <v>109.4</v>
      </c>
      <c r="E5258" s="221" t="n">
        <f aca="false">TRUNC((C5258*D5258),2)</f>
        <v>0</v>
      </c>
    </row>
    <row r="5259" customFormat="false" ht="14.4" hidden="false" customHeight="false" outlineLevel="0" collapsed="false">
      <c r="A5259" s="223" t="s">
        <v>502</v>
      </c>
      <c r="B5259" s="0" t="s">
        <v>459</v>
      </c>
      <c r="C5259" s="0" t="n">
        <v>0.00054415</v>
      </c>
      <c r="D5259" s="221" t="n">
        <v>6.04</v>
      </c>
      <c r="E5259" s="221" t="n">
        <f aca="false">TRUNC((C5259*D5259),2)</f>
        <v>0</v>
      </c>
    </row>
    <row r="5260" customFormat="false" ht="14.4" hidden="false" customHeight="false" outlineLevel="0" collapsed="false">
      <c r="A5260" s="223" t="s">
        <v>457</v>
      </c>
      <c r="B5260" s="0" t="s">
        <v>456</v>
      </c>
      <c r="C5260" s="0" t="n">
        <v>0.00082408</v>
      </c>
      <c r="D5260" s="221" t="n">
        <v>8.95</v>
      </c>
      <c r="E5260" s="221" t="n">
        <f aca="false">TRUNC((C5260*D5260),2)</f>
        <v>0</v>
      </c>
    </row>
    <row r="5261" customFormat="false" ht="14.4" hidden="false" customHeight="false" outlineLevel="0" collapsed="false">
      <c r="A5261" s="223" t="s">
        <v>510</v>
      </c>
      <c r="B5261" s="0" t="s">
        <v>511</v>
      </c>
      <c r="C5261" s="0" t="n">
        <v>9.069E-005</v>
      </c>
      <c r="D5261" s="221" t="n">
        <v>14.25</v>
      </c>
      <c r="E5261" s="221" t="n">
        <f aca="false">TRUNC((C5261*D5261),2)</f>
        <v>0</v>
      </c>
    </row>
    <row r="5262" customFormat="false" ht="14.4" hidden="false" customHeight="false" outlineLevel="0" collapsed="false">
      <c r="A5262" s="223" t="s">
        <v>512</v>
      </c>
      <c r="B5262" s="0" t="s">
        <v>493</v>
      </c>
      <c r="C5262" s="0" t="n">
        <v>0.06</v>
      </c>
      <c r="D5262" s="221" t="n">
        <v>1.87</v>
      </c>
      <c r="E5262" s="221" t="n">
        <f aca="false">TRUNC((C5262*D5262),2)</f>
        <v>0.11</v>
      </c>
    </row>
    <row r="5263" customFormat="false" ht="14.4" hidden="false" customHeight="false" outlineLevel="0" collapsed="false">
      <c r="A5263" s="223" t="s">
        <v>513</v>
      </c>
      <c r="B5263" s="0" t="s">
        <v>493</v>
      </c>
      <c r="C5263" s="0" t="n">
        <v>0.06</v>
      </c>
      <c r="D5263" s="221" t="n">
        <v>0.71</v>
      </c>
      <c r="E5263" s="221" t="n">
        <f aca="false">TRUNC((C5263*D5263),2)</f>
        <v>0.04</v>
      </c>
    </row>
    <row r="5264" customFormat="false" ht="14.4" hidden="false" customHeight="false" outlineLevel="0" collapsed="false">
      <c r="A5264" s="223" t="s">
        <v>514</v>
      </c>
      <c r="B5264" s="0" t="s">
        <v>493</v>
      </c>
      <c r="C5264" s="0" t="n">
        <v>0.06</v>
      </c>
      <c r="D5264" s="221" t="n">
        <v>0.34</v>
      </c>
      <c r="E5264" s="221" t="n">
        <f aca="false">TRUNC((C5264*D5264),2)</f>
        <v>0.02</v>
      </c>
    </row>
    <row r="5265" customFormat="false" ht="14.4" hidden="false" customHeight="false" outlineLevel="0" collapsed="false">
      <c r="A5265" s="223" t="s">
        <v>515</v>
      </c>
      <c r="B5265" s="0" t="s">
        <v>493</v>
      </c>
      <c r="C5265" s="0" t="n">
        <v>0.06</v>
      </c>
      <c r="D5265" s="221" t="n">
        <v>0.05</v>
      </c>
      <c r="E5265" s="221" t="n">
        <f aca="false">TRUNC((C5265*D5265),2)</f>
        <v>0</v>
      </c>
    </row>
    <row r="5266" customFormat="false" ht="14.4" hidden="false" customHeight="false" outlineLevel="0" collapsed="false">
      <c r="A5266" s="223" t="s">
        <v>458</v>
      </c>
      <c r="B5266" s="0" t="s">
        <v>459</v>
      </c>
      <c r="C5266" s="0" t="n">
        <v>0.00015878</v>
      </c>
      <c r="D5266" s="221" t="n">
        <v>29.55</v>
      </c>
      <c r="E5266" s="221" t="n">
        <f aca="false">TRUNC((C5266*D5266),2)</f>
        <v>0</v>
      </c>
    </row>
    <row r="5267" customFormat="false" ht="14.4" hidden="false" customHeight="false" outlineLevel="0" collapsed="false">
      <c r="A5267" s="223" t="s">
        <v>460</v>
      </c>
      <c r="B5267" s="0" t="s">
        <v>459</v>
      </c>
      <c r="C5267" s="0" t="n">
        <v>7.442E-005</v>
      </c>
      <c r="D5267" s="221" t="n">
        <v>169.15</v>
      </c>
      <c r="E5267" s="221" t="n">
        <f aca="false">TRUNC((C5267*D5267),2)</f>
        <v>0.01</v>
      </c>
    </row>
    <row r="5268" customFormat="false" ht="14.4" hidden="false" customHeight="false" outlineLevel="0" collapsed="false">
      <c r="A5268" s="223" t="s">
        <v>461</v>
      </c>
      <c r="B5268" s="0" t="s">
        <v>459</v>
      </c>
      <c r="C5268" s="0" t="n">
        <v>0.00668923</v>
      </c>
      <c r="D5268" s="221" t="n">
        <v>1.11</v>
      </c>
      <c r="E5268" s="221" t="n">
        <f aca="false">TRUNC((C5268*D5268),2)</f>
        <v>0</v>
      </c>
    </row>
    <row r="5269" customFormat="false" ht="28.8" hidden="false" customHeight="false" outlineLevel="0" collapsed="false">
      <c r="A5269" s="223" t="s">
        <v>462</v>
      </c>
      <c r="B5269" s="0" t="s">
        <v>459</v>
      </c>
      <c r="C5269" s="0" t="n">
        <v>6.45E-005</v>
      </c>
      <c r="D5269" s="221" t="n">
        <v>133.08</v>
      </c>
      <c r="E5269" s="221" t="n">
        <f aca="false">TRUNC((C5269*D5269),2)</f>
        <v>0</v>
      </c>
    </row>
    <row r="5270" customFormat="false" ht="28.8" hidden="false" customHeight="false" outlineLevel="0" collapsed="false">
      <c r="A5270" s="223" t="s">
        <v>463</v>
      </c>
      <c r="B5270" s="0" t="s">
        <v>459</v>
      </c>
      <c r="C5270" s="0" t="n">
        <v>4.32E-005</v>
      </c>
      <c r="D5270" s="221" t="n">
        <v>116.91</v>
      </c>
      <c r="E5270" s="221" t="n">
        <f aca="false">TRUNC((C5270*D5270),2)</f>
        <v>0</v>
      </c>
    </row>
    <row r="5271" customFormat="false" ht="28.8" hidden="false" customHeight="false" outlineLevel="0" collapsed="false">
      <c r="A5271" s="223" t="s">
        <v>516</v>
      </c>
      <c r="B5271" s="0" t="s">
        <v>459</v>
      </c>
      <c r="C5271" s="0" t="n">
        <v>2.65E-006</v>
      </c>
      <c r="D5271" s="221" t="n">
        <v>597.97</v>
      </c>
      <c r="E5271" s="221" t="n">
        <f aca="false">TRUNC((C5271*D5271),2)</f>
        <v>0</v>
      </c>
    </row>
    <row r="5272" customFormat="false" ht="14.4" hidden="false" customHeight="false" outlineLevel="0" collapsed="false">
      <c r="A5272" s="223" t="s">
        <v>517</v>
      </c>
      <c r="B5272" s="0" t="s">
        <v>459</v>
      </c>
      <c r="C5272" s="0" t="n">
        <v>1.625E-005</v>
      </c>
      <c r="D5272" s="221" t="n">
        <v>135.18</v>
      </c>
      <c r="E5272" s="221" t="n">
        <f aca="false">TRUNC((C5272*D5272),2)</f>
        <v>0</v>
      </c>
    </row>
    <row r="5273" customFormat="false" ht="14.4" hidden="false" customHeight="false" outlineLevel="0" collapsed="false">
      <c r="A5273" s="223" t="s">
        <v>518</v>
      </c>
      <c r="B5273" s="0" t="s">
        <v>459</v>
      </c>
      <c r="C5273" s="0" t="n">
        <v>1.234E-005</v>
      </c>
      <c r="D5273" s="221" t="n">
        <v>203.68</v>
      </c>
      <c r="E5273" s="221" t="n">
        <f aca="false">TRUNC((C5273*D5273),2)</f>
        <v>0</v>
      </c>
    </row>
    <row r="5274" customFormat="false" ht="14.4" hidden="false" customHeight="false" outlineLevel="0" collapsed="false">
      <c r="A5274" s="223" t="s">
        <v>519</v>
      </c>
      <c r="B5274" s="0" t="s">
        <v>459</v>
      </c>
      <c r="C5274" s="0" t="n">
        <v>2.65E-006</v>
      </c>
      <c r="D5274" s="221" t="n">
        <v>576.84</v>
      </c>
      <c r="E5274" s="221" t="n">
        <f aca="false">TRUNC((C5274*D5274),2)</f>
        <v>0</v>
      </c>
    </row>
    <row r="5275" customFormat="false" ht="14.4" hidden="false" customHeight="false" outlineLevel="0" collapsed="false">
      <c r="A5275" s="223" t="s">
        <v>520</v>
      </c>
      <c r="B5275" s="0" t="s">
        <v>459</v>
      </c>
      <c r="C5275" s="0" t="n">
        <v>3.25E-006</v>
      </c>
      <c r="D5275" s="221" t="n">
        <v>281.79</v>
      </c>
      <c r="E5275" s="221" t="n">
        <f aca="false">TRUNC((C5275*D5275),2)</f>
        <v>0</v>
      </c>
    </row>
    <row r="5276" customFormat="false" ht="14.4" hidden="false" customHeight="false" outlineLevel="0" collapsed="false">
      <c r="A5276" s="223" t="s">
        <v>521</v>
      </c>
      <c r="B5276" s="0" t="s">
        <v>459</v>
      </c>
      <c r="C5276" s="0" t="n">
        <v>0.0001638</v>
      </c>
      <c r="D5276" s="221" t="n">
        <v>7.88</v>
      </c>
      <c r="E5276" s="221" t="n">
        <f aca="false">TRUNC((C5276*D5276),2)</f>
        <v>0</v>
      </c>
    </row>
    <row r="5277" customFormat="false" ht="14.4" hidden="false" customHeight="false" outlineLevel="0" collapsed="false">
      <c r="A5277" s="223" t="s">
        <v>522</v>
      </c>
      <c r="B5277" s="0" t="s">
        <v>459</v>
      </c>
      <c r="C5277" s="0" t="n">
        <v>9.069E-005</v>
      </c>
      <c r="D5277" s="221" t="n">
        <v>10.71</v>
      </c>
      <c r="E5277" s="221" t="n">
        <f aca="false">TRUNC((C5277*D5277),2)</f>
        <v>0</v>
      </c>
    </row>
    <row r="5278" customFormat="false" ht="14.4" hidden="false" customHeight="false" outlineLevel="0" collapsed="false">
      <c r="A5278" s="223" t="s">
        <v>523</v>
      </c>
      <c r="B5278" s="0" t="s">
        <v>459</v>
      </c>
      <c r="C5278" s="0" t="n">
        <v>9.069E-005</v>
      </c>
      <c r="D5278" s="221" t="n">
        <v>23.75</v>
      </c>
      <c r="E5278" s="221" t="n">
        <f aca="false">TRUNC((C5278*D5278),2)</f>
        <v>0</v>
      </c>
    </row>
    <row r="5279" customFormat="false" ht="28.8" hidden="false" customHeight="false" outlineLevel="0" collapsed="false">
      <c r="A5279" s="223" t="s">
        <v>1116</v>
      </c>
      <c r="B5279" s="0" t="s">
        <v>459</v>
      </c>
      <c r="C5279" s="0" t="n">
        <v>1.01498127</v>
      </c>
      <c r="D5279" s="221" t="n">
        <v>5.34</v>
      </c>
      <c r="E5279" s="221" t="n">
        <f aca="false">TRUNC((C5279*D5279),2)</f>
        <v>5.41</v>
      </c>
    </row>
    <row r="5280" customFormat="false" ht="14.4" hidden="false" customHeight="false" outlineLevel="0" collapsed="false">
      <c r="A5280" s="223" t="s">
        <v>453</v>
      </c>
      <c r="B5280" s="0" t="s">
        <v>398</v>
      </c>
      <c r="C5280" s="0" t="s">
        <v>398</v>
      </c>
      <c r="D5280" s="221" t="s">
        <v>398</v>
      </c>
      <c r="E5280" s="221" t="n">
        <f aca="false">SUM(E5256:E5279)</f>
        <v>5.59</v>
      </c>
    </row>
    <row r="5281" customFormat="false" ht="14.4" hidden="false" customHeight="false" outlineLevel="0" collapsed="false">
      <c r="A5281" s="0"/>
      <c r="C5281" s="0"/>
      <c r="D5281" s="0"/>
      <c r="E5281" s="0"/>
    </row>
    <row r="5282" customFormat="false" ht="14.4" hidden="false" customHeight="false" outlineLevel="0" collapsed="false">
      <c r="A5282" s="223" t="s">
        <v>466</v>
      </c>
      <c r="B5282" s="0" t="s">
        <v>398</v>
      </c>
      <c r="C5282" s="0" t="s">
        <v>398</v>
      </c>
      <c r="D5282" s="221" t="s">
        <v>398</v>
      </c>
      <c r="E5282" s="221" t="n">
        <f aca="false">E5249+E5253+E5280</f>
        <v>6.08</v>
      </c>
    </row>
    <row r="5283" customFormat="false" ht="14.4" hidden="false" customHeight="false" outlineLevel="0" collapsed="false">
      <c r="A5283" s="0"/>
      <c r="C5283" s="0"/>
      <c r="D5283" s="0"/>
      <c r="E5283" s="0"/>
    </row>
    <row r="5284" customFormat="false" ht="14.4" hidden="false" customHeight="false" outlineLevel="0" collapsed="false">
      <c r="A5284" s="0"/>
      <c r="C5284" s="0"/>
      <c r="D5284" s="0"/>
      <c r="E5284" s="0"/>
    </row>
    <row r="5285" customFormat="false" ht="14.4" hidden="false" customHeight="false" outlineLevel="0" collapsed="false">
      <c r="A5285" s="0"/>
      <c r="C5285" s="0"/>
      <c r="D5285" s="0"/>
      <c r="E5285" s="0"/>
    </row>
    <row r="5286" customFormat="false" ht="14.4" hidden="false" customHeight="false" outlineLevel="0" collapsed="false">
      <c r="A5286" s="223" t="s">
        <v>474</v>
      </c>
      <c r="B5286" s="224" t="s">
        <v>1117</v>
      </c>
      <c r="C5286" s="0" t="s">
        <v>1118</v>
      </c>
      <c r="D5286" s="0"/>
      <c r="E5286" s="0"/>
    </row>
    <row r="5287" customFormat="false" ht="14.4" hidden="false" customHeight="false" outlineLevel="0" collapsed="false">
      <c r="A5287" s="223" t="s">
        <v>1119</v>
      </c>
      <c r="C5287" s="0"/>
      <c r="D5287" s="0"/>
      <c r="E5287" s="0"/>
    </row>
    <row r="5288" customFormat="false" ht="14.4" hidden="false" customHeight="false" outlineLevel="0" collapsed="false">
      <c r="A5288" s="223" t="s">
        <v>488</v>
      </c>
      <c r="C5288" s="0"/>
      <c r="D5288" s="0"/>
      <c r="E5288" s="0"/>
    </row>
    <row r="5289" customFormat="false" ht="14.4" hidden="false" customHeight="false" outlineLevel="0" collapsed="false">
      <c r="A5289" s="0"/>
      <c r="C5289" s="0"/>
      <c r="D5289" s="0"/>
      <c r="E5289" s="0"/>
    </row>
    <row r="5290" customFormat="false" ht="14.4" hidden="false" customHeight="false" outlineLevel="0" collapsed="false">
      <c r="A5290" s="223" t="s">
        <v>446</v>
      </c>
      <c r="B5290" s="0" t="s">
        <v>447</v>
      </c>
      <c r="C5290" s="0" t="s">
        <v>448</v>
      </c>
      <c r="D5290" s="221" t="s">
        <v>449</v>
      </c>
      <c r="E5290" s="221" t="s">
        <v>450</v>
      </c>
    </row>
    <row r="5291" customFormat="false" ht="14.4" hidden="false" customHeight="false" outlineLevel="0" collapsed="false">
      <c r="A5291" s="223" t="s">
        <v>1120</v>
      </c>
      <c r="B5291" s="0" t="s">
        <v>493</v>
      </c>
      <c r="C5291" s="0" t="n">
        <v>0.080328</v>
      </c>
      <c r="D5291" s="221" t="n">
        <v>18.14</v>
      </c>
      <c r="E5291" s="221" t="n">
        <f aca="false">TRUNC((C5291*D5291),2)</f>
        <v>1.45</v>
      </c>
    </row>
    <row r="5292" customFormat="false" ht="14.4" hidden="false" customHeight="false" outlineLevel="0" collapsed="false">
      <c r="A5292" s="223" t="s">
        <v>1121</v>
      </c>
      <c r="B5292" s="0" t="s">
        <v>493</v>
      </c>
      <c r="C5292" s="0" t="n">
        <v>0.010041</v>
      </c>
      <c r="D5292" s="221" t="n">
        <v>17.67</v>
      </c>
      <c r="E5292" s="221" t="n">
        <f aca="false">TRUNC((C5292*D5292),2)</f>
        <v>0.17</v>
      </c>
    </row>
    <row r="5293" customFormat="false" ht="14.4" hidden="false" customHeight="false" outlineLevel="0" collapsed="false">
      <c r="A5293" s="223" t="s">
        <v>453</v>
      </c>
      <c r="B5293" s="0" t="s">
        <v>398</v>
      </c>
      <c r="C5293" s="0" t="s">
        <v>398</v>
      </c>
      <c r="D5293" s="221" t="s">
        <v>398</v>
      </c>
      <c r="E5293" s="221" t="n">
        <f aca="false">SUM(E5291:E5292)</f>
        <v>1.62</v>
      </c>
    </row>
    <row r="5294" customFormat="false" ht="14.4" hidden="false" customHeight="false" outlineLevel="0" collapsed="false">
      <c r="A5294" s="0"/>
      <c r="C5294" s="0"/>
      <c r="D5294" s="0"/>
      <c r="E5294" s="0"/>
    </row>
    <row r="5295" customFormat="false" ht="14.4" hidden="false" customHeight="false" outlineLevel="0" collapsed="false">
      <c r="A5295" s="223" t="s">
        <v>454</v>
      </c>
      <c r="B5295" s="0" t="s">
        <v>447</v>
      </c>
      <c r="C5295" s="0" t="s">
        <v>448</v>
      </c>
      <c r="D5295" s="221" t="s">
        <v>449</v>
      </c>
      <c r="E5295" s="221" t="s">
        <v>450</v>
      </c>
    </row>
    <row r="5296" customFormat="false" ht="14.4" hidden="false" customHeight="false" outlineLevel="0" collapsed="false">
      <c r="A5296" s="223" t="s">
        <v>512</v>
      </c>
      <c r="B5296" s="0" t="s">
        <v>493</v>
      </c>
      <c r="C5296" s="0" t="n">
        <v>0.08</v>
      </c>
      <c r="D5296" s="221" t="n">
        <v>1.87</v>
      </c>
      <c r="E5296" s="221" t="n">
        <f aca="false">TRUNC((C5296*D5296),2)</f>
        <v>0.14</v>
      </c>
    </row>
    <row r="5297" customFormat="false" ht="14.4" hidden="false" customHeight="false" outlineLevel="0" collapsed="false">
      <c r="A5297" s="223" t="s">
        <v>513</v>
      </c>
      <c r="B5297" s="0" t="s">
        <v>493</v>
      </c>
      <c r="C5297" s="0" t="n">
        <v>0.08</v>
      </c>
      <c r="D5297" s="221" t="n">
        <v>0.71</v>
      </c>
      <c r="E5297" s="221" t="n">
        <f aca="false">TRUNC((C5297*D5297),2)</f>
        <v>0.05</v>
      </c>
    </row>
    <row r="5298" customFormat="false" ht="14.4" hidden="false" customHeight="false" outlineLevel="0" collapsed="false">
      <c r="A5298" s="223" t="s">
        <v>514</v>
      </c>
      <c r="B5298" s="0" t="s">
        <v>493</v>
      </c>
      <c r="C5298" s="0" t="n">
        <v>0.17823529</v>
      </c>
      <c r="D5298" s="221" t="n">
        <v>0.34</v>
      </c>
      <c r="E5298" s="221" t="n">
        <f aca="false">TRUNC((C5298*D5298),2)</f>
        <v>0.06</v>
      </c>
    </row>
    <row r="5299" customFormat="false" ht="14.4" hidden="false" customHeight="false" outlineLevel="0" collapsed="false">
      <c r="A5299" s="223" t="s">
        <v>515</v>
      </c>
      <c r="B5299" s="0" t="s">
        <v>493</v>
      </c>
      <c r="C5299" s="0" t="n">
        <v>0.09</v>
      </c>
      <c r="D5299" s="221" t="n">
        <v>0.05</v>
      </c>
      <c r="E5299" s="221" t="n">
        <f aca="false">TRUNC((C5299*D5299),2)</f>
        <v>0</v>
      </c>
    </row>
    <row r="5300" customFormat="false" ht="14.4" hidden="false" customHeight="false" outlineLevel="0" collapsed="false">
      <c r="A5300" s="223" t="s">
        <v>453</v>
      </c>
      <c r="B5300" s="0" t="s">
        <v>398</v>
      </c>
      <c r="C5300" s="0" t="s">
        <v>398</v>
      </c>
      <c r="D5300" s="221" t="s">
        <v>398</v>
      </c>
      <c r="E5300" s="221" t="n">
        <f aca="false">SUM(E5296:E5299)</f>
        <v>0.25</v>
      </c>
    </row>
    <row r="5301" customFormat="false" ht="14.4" hidden="false" customHeight="false" outlineLevel="0" collapsed="false">
      <c r="A5301" s="0"/>
      <c r="C5301" s="0"/>
      <c r="D5301" s="0"/>
      <c r="E5301" s="0"/>
    </row>
    <row r="5302" customFormat="false" ht="14.4" hidden="false" customHeight="false" outlineLevel="0" collapsed="false">
      <c r="A5302" s="223" t="s">
        <v>466</v>
      </c>
      <c r="B5302" s="0" t="s">
        <v>398</v>
      </c>
      <c r="C5302" s="0" t="s">
        <v>398</v>
      </c>
      <c r="D5302" s="221" t="s">
        <v>398</v>
      </c>
      <c r="E5302" s="221" t="n">
        <f aca="false">E5293+E5300</f>
        <v>1.87</v>
      </c>
    </row>
    <row r="5303" customFormat="false" ht="14.4" hidden="false" customHeight="false" outlineLevel="0" collapsed="false">
      <c r="A5303" s="0"/>
      <c r="C5303" s="0"/>
      <c r="D5303" s="0"/>
      <c r="E5303" s="0"/>
    </row>
    <row r="5304" customFormat="false" ht="14.4" hidden="false" customHeight="false" outlineLevel="0" collapsed="false">
      <c r="A5304" s="0"/>
      <c r="C5304" s="0"/>
      <c r="D5304" s="0"/>
      <c r="E5304" s="0"/>
    </row>
    <row r="5305" customFormat="false" ht="14.4" hidden="false" customHeight="false" outlineLevel="0" collapsed="false">
      <c r="A5305" s="0"/>
      <c r="C5305" s="0"/>
      <c r="D5305" s="0"/>
      <c r="E5305" s="0"/>
    </row>
    <row r="5306" customFormat="false" ht="14.4" hidden="false" customHeight="false" outlineLevel="0" collapsed="false">
      <c r="A5306" s="223" t="s">
        <v>1122</v>
      </c>
      <c r="B5306" s="224" t="s">
        <v>1123</v>
      </c>
      <c r="C5306" s="0" t="s">
        <v>1124</v>
      </c>
      <c r="D5306" s="0"/>
      <c r="E5306" s="0"/>
    </row>
    <row r="5307" customFormat="false" ht="14.4" hidden="false" customHeight="false" outlineLevel="0" collapsed="false">
      <c r="A5307" s="223" t="s">
        <v>1125</v>
      </c>
      <c r="C5307" s="0"/>
      <c r="D5307" s="0"/>
      <c r="E5307" s="0"/>
    </row>
    <row r="5308" customFormat="false" ht="14.4" hidden="false" customHeight="false" outlineLevel="0" collapsed="false">
      <c r="A5308" s="223" t="s">
        <v>478</v>
      </c>
      <c r="C5308" s="0"/>
      <c r="D5308" s="0"/>
      <c r="E5308" s="0"/>
    </row>
    <row r="5309" customFormat="false" ht="14.4" hidden="false" customHeight="false" outlineLevel="0" collapsed="false">
      <c r="A5309" s="0"/>
      <c r="C5309" s="0"/>
      <c r="D5309" s="0"/>
      <c r="E5309" s="0"/>
    </row>
    <row r="5310" customFormat="false" ht="14.4" hidden="false" customHeight="false" outlineLevel="0" collapsed="false">
      <c r="A5310" s="223" t="s">
        <v>489</v>
      </c>
      <c r="B5310" s="0" t="s">
        <v>447</v>
      </c>
      <c r="C5310" s="0" t="s">
        <v>448</v>
      </c>
      <c r="D5310" s="221" t="s">
        <v>449</v>
      </c>
      <c r="E5310" s="221" t="s">
        <v>450</v>
      </c>
    </row>
    <row r="5311" customFormat="false" ht="28.8" hidden="false" customHeight="false" outlineLevel="0" collapsed="false">
      <c r="A5311" s="223" t="s">
        <v>491</v>
      </c>
      <c r="B5311" s="0" t="s">
        <v>459</v>
      </c>
      <c r="C5311" s="0" t="n">
        <v>1.693E-005</v>
      </c>
      <c r="D5311" s="221" t="n">
        <v>580</v>
      </c>
      <c r="E5311" s="221" t="n">
        <f aca="false">TRUNC((C5311*D5311),2)</f>
        <v>0</v>
      </c>
    </row>
    <row r="5312" customFormat="false" ht="14.4" hidden="false" customHeight="false" outlineLevel="0" collapsed="false">
      <c r="A5312" s="223" t="s">
        <v>453</v>
      </c>
      <c r="B5312" s="0" t="s">
        <v>398</v>
      </c>
      <c r="C5312" s="0" t="s">
        <v>398</v>
      </c>
      <c r="D5312" s="221" t="s">
        <v>398</v>
      </c>
      <c r="E5312" s="221" t="n">
        <f aca="false">SUM(E5311:E5311)</f>
        <v>0</v>
      </c>
    </row>
    <row r="5313" customFormat="false" ht="14.4" hidden="false" customHeight="false" outlineLevel="0" collapsed="false">
      <c r="A5313" s="0"/>
      <c r="C5313" s="0"/>
      <c r="D5313" s="0"/>
      <c r="E5313" s="0"/>
    </row>
    <row r="5314" customFormat="false" ht="14.4" hidden="false" customHeight="false" outlineLevel="0" collapsed="false">
      <c r="A5314" s="223" t="s">
        <v>446</v>
      </c>
      <c r="B5314" s="0" t="s">
        <v>447</v>
      </c>
      <c r="C5314" s="0" t="s">
        <v>448</v>
      </c>
      <c r="D5314" s="221" t="s">
        <v>449</v>
      </c>
      <c r="E5314" s="221" t="s">
        <v>450</v>
      </c>
    </row>
    <row r="5315" customFormat="false" ht="14.4" hidden="false" customHeight="false" outlineLevel="0" collapsed="false">
      <c r="A5315" s="223" t="s">
        <v>531</v>
      </c>
      <c r="B5315" s="0" t="s">
        <v>493</v>
      </c>
      <c r="C5315" s="0" t="n">
        <v>0.254275</v>
      </c>
      <c r="D5315" s="221" t="n">
        <v>13.3</v>
      </c>
      <c r="E5315" s="221" t="n">
        <f aca="false">TRUNC((C5315*D5315),2)</f>
        <v>3.38</v>
      </c>
    </row>
    <row r="5316" customFormat="false" ht="14.4" hidden="false" customHeight="false" outlineLevel="0" collapsed="false">
      <c r="A5316" s="223" t="s">
        <v>453</v>
      </c>
      <c r="B5316" s="0" t="s">
        <v>398</v>
      </c>
      <c r="C5316" s="0" t="s">
        <v>398</v>
      </c>
      <c r="D5316" s="221" t="s">
        <v>398</v>
      </c>
      <c r="E5316" s="221" t="n">
        <f aca="false">SUM(E5315:E5315)</f>
        <v>3.38</v>
      </c>
    </row>
    <row r="5317" customFormat="false" ht="14.4" hidden="false" customHeight="false" outlineLevel="0" collapsed="false">
      <c r="A5317" s="0"/>
      <c r="C5317" s="0"/>
      <c r="D5317" s="0"/>
      <c r="E5317" s="0"/>
    </row>
    <row r="5318" customFormat="false" ht="14.4" hidden="false" customHeight="false" outlineLevel="0" collapsed="false">
      <c r="A5318" s="223" t="s">
        <v>454</v>
      </c>
      <c r="B5318" s="0" t="s">
        <v>447</v>
      </c>
      <c r="C5318" s="0" t="s">
        <v>448</v>
      </c>
      <c r="D5318" s="221" t="s">
        <v>449</v>
      </c>
      <c r="E5318" s="221" t="s">
        <v>450</v>
      </c>
    </row>
    <row r="5319" customFormat="false" ht="14.4" hidden="false" customHeight="false" outlineLevel="0" collapsed="false">
      <c r="A5319" s="223" t="s">
        <v>498</v>
      </c>
      <c r="B5319" s="0" t="s">
        <v>459</v>
      </c>
      <c r="C5319" s="0" t="n">
        <v>0.0020043</v>
      </c>
      <c r="D5319" s="221" t="n">
        <v>9.79</v>
      </c>
      <c r="E5319" s="221" t="n">
        <f aca="false">TRUNC((C5319*D5319),2)</f>
        <v>0.01</v>
      </c>
    </row>
    <row r="5320" customFormat="false" ht="14.4" hidden="false" customHeight="false" outlineLevel="0" collapsed="false">
      <c r="A5320" s="223" t="s">
        <v>455</v>
      </c>
      <c r="B5320" s="0" t="s">
        <v>456</v>
      </c>
      <c r="C5320" s="0" t="n">
        <v>0.00040025</v>
      </c>
      <c r="D5320" s="221" t="n">
        <v>47.76</v>
      </c>
      <c r="E5320" s="221" t="n">
        <f aca="false">TRUNC((C5320*D5320),2)</f>
        <v>0.01</v>
      </c>
    </row>
    <row r="5321" customFormat="false" ht="28.8" hidden="false" customHeight="false" outlineLevel="0" collapsed="false">
      <c r="A5321" s="223" t="s">
        <v>1126</v>
      </c>
      <c r="B5321" s="0" t="s">
        <v>459</v>
      </c>
      <c r="C5321" s="0" t="n">
        <v>4.625</v>
      </c>
      <c r="D5321" s="221" t="n">
        <v>0.16</v>
      </c>
      <c r="E5321" s="221" t="n">
        <f aca="false">TRUNC((C5321*D5321),2)</f>
        <v>0.74</v>
      </c>
    </row>
    <row r="5322" customFormat="false" ht="14.4" hidden="false" customHeight="false" outlineLevel="0" collapsed="false">
      <c r="A5322" s="223" t="s">
        <v>499</v>
      </c>
      <c r="B5322" s="0" t="s">
        <v>459</v>
      </c>
      <c r="C5322" s="0" t="n">
        <v>0.00016615</v>
      </c>
      <c r="D5322" s="221" t="n">
        <v>109.4</v>
      </c>
      <c r="E5322" s="221" t="n">
        <f aca="false">TRUNC((C5322*D5322),2)</f>
        <v>0.01</v>
      </c>
    </row>
    <row r="5323" customFormat="false" ht="14.4" hidden="false" customHeight="false" outlineLevel="0" collapsed="false">
      <c r="A5323" s="223" t="s">
        <v>502</v>
      </c>
      <c r="B5323" s="0" t="s">
        <v>459</v>
      </c>
      <c r="C5323" s="0" t="n">
        <v>0.00226728</v>
      </c>
      <c r="D5323" s="221" t="n">
        <v>6.04</v>
      </c>
      <c r="E5323" s="221" t="n">
        <f aca="false">TRUNC((C5323*D5323),2)</f>
        <v>0.01</v>
      </c>
    </row>
    <row r="5324" customFormat="false" ht="14.4" hidden="false" customHeight="false" outlineLevel="0" collapsed="false">
      <c r="A5324" s="223" t="s">
        <v>457</v>
      </c>
      <c r="B5324" s="0" t="s">
        <v>456</v>
      </c>
      <c r="C5324" s="0" t="n">
        <v>0.00343365</v>
      </c>
      <c r="D5324" s="221" t="n">
        <v>8.95</v>
      </c>
      <c r="E5324" s="221" t="n">
        <f aca="false">TRUNC((C5324*D5324),2)</f>
        <v>0.03</v>
      </c>
    </row>
    <row r="5325" customFormat="false" ht="14.4" hidden="false" customHeight="false" outlineLevel="0" collapsed="false">
      <c r="A5325" s="223" t="s">
        <v>1127</v>
      </c>
      <c r="B5325" s="0" t="s">
        <v>459</v>
      </c>
      <c r="C5325" s="0" t="n">
        <v>1</v>
      </c>
      <c r="D5325" s="221" t="n">
        <v>603</v>
      </c>
      <c r="E5325" s="221" t="n">
        <f aca="false">TRUNC((C5325*D5325),2)</f>
        <v>603</v>
      </c>
    </row>
    <row r="5326" customFormat="false" ht="14.4" hidden="false" customHeight="false" outlineLevel="0" collapsed="false">
      <c r="A5326" s="223" t="s">
        <v>510</v>
      </c>
      <c r="B5326" s="0" t="s">
        <v>511</v>
      </c>
      <c r="C5326" s="0" t="n">
        <v>0.00037788</v>
      </c>
      <c r="D5326" s="221" t="n">
        <v>14.25</v>
      </c>
      <c r="E5326" s="221" t="n">
        <f aca="false">TRUNC((C5326*D5326),2)</f>
        <v>0</v>
      </c>
    </row>
    <row r="5327" customFormat="false" ht="14.4" hidden="false" customHeight="false" outlineLevel="0" collapsed="false">
      <c r="A5327" s="223" t="s">
        <v>512</v>
      </c>
      <c r="B5327" s="0" t="s">
        <v>493</v>
      </c>
      <c r="C5327" s="0" t="n">
        <v>0.25</v>
      </c>
      <c r="D5327" s="221" t="n">
        <v>1.87</v>
      </c>
      <c r="E5327" s="221" t="n">
        <f aca="false">TRUNC((C5327*D5327),2)</f>
        <v>0.46</v>
      </c>
    </row>
    <row r="5328" customFormat="false" ht="14.4" hidden="false" customHeight="false" outlineLevel="0" collapsed="false">
      <c r="A5328" s="223" t="s">
        <v>513</v>
      </c>
      <c r="B5328" s="0" t="s">
        <v>493</v>
      </c>
      <c r="C5328" s="0" t="n">
        <v>0.25</v>
      </c>
      <c r="D5328" s="221" t="n">
        <v>0.71</v>
      </c>
      <c r="E5328" s="221" t="n">
        <f aca="false">TRUNC((C5328*D5328),2)</f>
        <v>0.17</v>
      </c>
    </row>
    <row r="5329" customFormat="false" ht="14.4" hidden="false" customHeight="false" outlineLevel="0" collapsed="false">
      <c r="A5329" s="223" t="s">
        <v>514</v>
      </c>
      <c r="B5329" s="0" t="s">
        <v>493</v>
      </c>
      <c r="C5329" s="0" t="n">
        <v>0.25</v>
      </c>
      <c r="D5329" s="221" t="n">
        <v>0.34</v>
      </c>
      <c r="E5329" s="221" t="n">
        <f aca="false">TRUNC((C5329*D5329),2)</f>
        <v>0.08</v>
      </c>
    </row>
    <row r="5330" customFormat="false" ht="14.4" hidden="false" customHeight="false" outlineLevel="0" collapsed="false">
      <c r="A5330" s="223" t="s">
        <v>515</v>
      </c>
      <c r="B5330" s="0" t="s">
        <v>493</v>
      </c>
      <c r="C5330" s="0" t="n">
        <v>0.25</v>
      </c>
      <c r="D5330" s="221" t="n">
        <v>0.05</v>
      </c>
      <c r="E5330" s="221" t="n">
        <f aca="false">TRUNC((C5330*D5330),2)</f>
        <v>0.01</v>
      </c>
    </row>
    <row r="5331" customFormat="false" ht="14.4" hidden="false" customHeight="false" outlineLevel="0" collapsed="false">
      <c r="A5331" s="223" t="s">
        <v>458</v>
      </c>
      <c r="B5331" s="0" t="s">
        <v>459</v>
      </c>
      <c r="C5331" s="0" t="n">
        <v>0.00066158</v>
      </c>
      <c r="D5331" s="221" t="n">
        <v>29.55</v>
      </c>
      <c r="E5331" s="221" t="n">
        <f aca="false">TRUNC((C5331*D5331),2)</f>
        <v>0.01</v>
      </c>
    </row>
    <row r="5332" customFormat="false" ht="14.4" hidden="false" customHeight="false" outlineLevel="0" collapsed="false">
      <c r="A5332" s="223" t="s">
        <v>460</v>
      </c>
      <c r="B5332" s="0" t="s">
        <v>459</v>
      </c>
      <c r="C5332" s="0" t="n">
        <v>0.00031008</v>
      </c>
      <c r="D5332" s="221" t="n">
        <v>169.15</v>
      </c>
      <c r="E5332" s="221" t="n">
        <f aca="false">TRUNC((C5332*D5332),2)</f>
        <v>0.05</v>
      </c>
    </row>
    <row r="5333" customFormat="false" ht="14.4" hidden="false" customHeight="false" outlineLevel="0" collapsed="false">
      <c r="A5333" s="223" t="s">
        <v>461</v>
      </c>
      <c r="B5333" s="0" t="s">
        <v>459</v>
      </c>
      <c r="C5333" s="0" t="n">
        <v>0.0278718</v>
      </c>
      <c r="D5333" s="221" t="n">
        <v>1.11</v>
      </c>
      <c r="E5333" s="221" t="n">
        <f aca="false">TRUNC((C5333*D5333),2)</f>
        <v>0.03</v>
      </c>
    </row>
    <row r="5334" customFormat="false" ht="28.8" hidden="false" customHeight="false" outlineLevel="0" collapsed="false">
      <c r="A5334" s="223" t="s">
        <v>462</v>
      </c>
      <c r="B5334" s="0" t="s">
        <v>459</v>
      </c>
      <c r="C5334" s="0" t="n">
        <v>0.00026875</v>
      </c>
      <c r="D5334" s="221" t="n">
        <v>133.08</v>
      </c>
      <c r="E5334" s="221" t="n">
        <f aca="false">TRUNC((C5334*D5334),2)</f>
        <v>0.03</v>
      </c>
    </row>
    <row r="5335" customFormat="false" ht="28.8" hidden="false" customHeight="false" outlineLevel="0" collapsed="false">
      <c r="A5335" s="223" t="s">
        <v>463</v>
      </c>
      <c r="B5335" s="0" t="s">
        <v>459</v>
      </c>
      <c r="C5335" s="0" t="n">
        <v>0.00018</v>
      </c>
      <c r="D5335" s="221" t="n">
        <v>116.91</v>
      </c>
      <c r="E5335" s="221" t="n">
        <f aca="false">TRUNC((C5335*D5335),2)</f>
        <v>0.02</v>
      </c>
    </row>
    <row r="5336" customFormat="false" ht="28.8" hidden="false" customHeight="false" outlineLevel="0" collapsed="false">
      <c r="A5336" s="223" t="s">
        <v>516</v>
      </c>
      <c r="B5336" s="0" t="s">
        <v>459</v>
      </c>
      <c r="C5336" s="0" t="n">
        <v>1.103E-005</v>
      </c>
      <c r="D5336" s="221" t="n">
        <v>597.97</v>
      </c>
      <c r="E5336" s="221" t="n">
        <f aca="false">TRUNC((C5336*D5336),2)</f>
        <v>0</v>
      </c>
    </row>
    <row r="5337" customFormat="false" ht="14.4" hidden="false" customHeight="false" outlineLevel="0" collapsed="false">
      <c r="A5337" s="223" t="s">
        <v>517</v>
      </c>
      <c r="B5337" s="0" t="s">
        <v>459</v>
      </c>
      <c r="C5337" s="0" t="n">
        <v>6.77E-005</v>
      </c>
      <c r="D5337" s="221" t="n">
        <v>135.18</v>
      </c>
      <c r="E5337" s="221" t="n">
        <f aca="false">TRUNC((C5337*D5337),2)</f>
        <v>0</v>
      </c>
    </row>
    <row r="5338" customFormat="false" ht="14.4" hidden="false" customHeight="false" outlineLevel="0" collapsed="false">
      <c r="A5338" s="223" t="s">
        <v>518</v>
      </c>
      <c r="B5338" s="0" t="s">
        <v>459</v>
      </c>
      <c r="C5338" s="0" t="n">
        <v>5.143E-005</v>
      </c>
      <c r="D5338" s="221" t="n">
        <v>203.68</v>
      </c>
      <c r="E5338" s="221" t="n">
        <f aca="false">TRUNC((C5338*D5338),2)</f>
        <v>0.01</v>
      </c>
    </row>
    <row r="5339" customFormat="false" ht="14.4" hidden="false" customHeight="false" outlineLevel="0" collapsed="false">
      <c r="A5339" s="223" t="s">
        <v>519</v>
      </c>
      <c r="B5339" s="0" t="s">
        <v>459</v>
      </c>
      <c r="C5339" s="0" t="n">
        <v>1.103E-005</v>
      </c>
      <c r="D5339" s="221" t="n">
        <v>576.84</v>
      </c>
      <c r="E5339" s="221" t="n">
        <f aca="false">TRUNC((C5339*D5339),2)</f>
        <v>0</v>
      </c>
    </row>
    <row r="5340" customFormat="false" ht="14.4" hidden="false" customHeight="false" outlineLevel="0" collapsed="false">
      <c r="A5340" s="223" t="s">
        <v>520</v>
      </c>
      <c r="B5340" s="0" t="s">
        <v>459</v>
      </c>
      <c r="C5340" s="0" t="n">
        <v>1.355E-005</v>
      </c>
      <c r="D5340" s="221" t="n">
        <v>281.79</v>
      </c>
      <c r="E5340" s="221" t="n">
        <f aca="false">TRUNC((C5340*D5340),2)</f>
        <v>0</v>
      </c>
    </row>
    <row r="5341" customFormat="false" ht="14.4" hidden="false" customHeight="false" outlineLevel="0" collapsed="false">
      <c r="A5341" s="223" t="s">
        <v>521</v>
      </c>
      <c r="B5341" s="0" t="s">
        <v>459</v>
      </c>
      <c r="C5341" s="0" t="n">
        <v>0.0006825</v>
      </c>
      <c r="D5341" s="221" t="n">
        <v>7.88</v>
      </c>
      <c r="E5341" s="221" t="n">
        <f aca="false">TRUNC((C5341*D5341),2)</f>
        <v>0</v>
      </c>
    </row>
    <row r="5342" customFormat="false" ht="14.4" hidden="false" customHeight="false" outlineLevel="0" collapsed="false">
      <c r="A5342" s="223" t="s">
        <v>522</v>
      </c>
      <c r="B5342" s="0" t="s">
        <v>459</v>
      </c>
      <c r="C5342" s="0" t="n">
        <v>0.00037788</v>
      </c>
      <c r="D5342" s="221" t="n">
        <v>10.71</v>
      </c>
      <c r="E5342" s="221" t="n">
        <f aca="false">TRUNC((C5342*D5342),2)</f>
        <v>0</v>
      </c>
    </row>
    <row r="5343" customFormat="false" ht="14.4" hidden="false" customHeight="false" outlineLevel="0" collapsed="false">
      <c r="A5343" s="223" t="s">
        <v>523</v>
      </c>
      <c r="B5343" s="0" t="s">
        <v>459</v>
      </c>
      <c r="C5343" s="0" t="n">
        <v>0.00037788</v>
      </c>
      <c r="D5343" s="221" t="n">
        <v>23.75</v>
      </c>
      <c r="E5343" s="221" t="n">
        <f aca="false">TRUNC((C5343*D5343),2)</f>
        <v>0</v>
      </c>
    </row>
    <row r="5344" customFormat="false" ht="14.4" hidden="false" customHeight="false" outlineLevel="0" collapsed="false">
      <c r="A5344" s="223" t="s">
        <v>453</v>
      </c>
      <c r="B5344" s="0" t="s">
        <v>398</v>
      </c>
      <c r="C5344" s="0" t="s">
        <v>398</v>
      </c>
      <c r="D5344" s="221" t="s">
        <v>398</v>
      </c>
      <c r="E5344" s="221" t="n">
        <f aca="false">SUM(E5319:E5343)</f>
        <v>604.68</v>
      </c>
    </row>
    <row r="5345" customFormat="false" ht="14.4" hidden="false" customHeight="false" outlineLevel="0" collapsed="false">
      <c r="A5345" s="0"/>
      <c r="C5345" s="0"/>
      <c r="D5345" s="0"/>
      <c r="E5345" s="0"/>
    </row>
    <row r="5346" customFormat="false" ht="14.4" hidden="false" customHeight="false" outlineLevel="0" collapsed="false">
      <c r="A5346" s="223" t="s">
        <v>466</v>
      </c>
      <c r="B5346" s="0" t="s">
        <v>398</v>
      </c>
      <c r="C5346" s="0" t="s">
        <v>398</v>
      </c>
      <c r="D5346" s="221" t="s">
        <v>398</v>
      </c>
      <c r="E5346" s="221" t="n">
        <f aca="false">E5312+E5316+E5344</f>
        <v>608.06</v>
      </c>
    </row>
  </sheetData>
  <autoFilter ref="A1:A5109"/>
  <mergeCells count="3">
    <mergeCell ref="A1:A3"/>
    <mergeCell ref="B1:E1"/>
    <mergeCell ref="B2:D3"/>
  </mergeCells>
  <printOptions headings="false" gridLines="false" gridLinesSet="true" horizontalCentered="false" verticalCentered="false"/>
  <pageMargins left="0.275694444444444" right="0.118055555555556" top="0.196527777777778" bottom="0.511805555555555" header="0.511805555555555"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00B0F0"/>
    <pageSetUpPr fitToPage="true"/>
  </sheetPr>
  <dimension ref="A1:J121"/>
  <sheetViews>
    <sheetView windowProtection="false" showFormulas="false" showGridLines="true" showRowColHeaders="true" showZeros="true" rightToLeft="false" tabSelected="false" showOutlineSymbols="true" defaultGridColor="true" view="normal" topLeftCell="A97" colorId="64" zoomScale="85" zoomScaleNormal="85" zoomScalePageLayoutView="80" workbookViewId="0">
      <selection pane="topLeft" activeCell="C117" activeCellId="0" sqref="C117"/>
    </sheetView>
  </sheetViews>
  <sheetFormatPr defaultRowHeight="13.2"/>
  <cols>
    <col collapsed="false" hidden="false" max="1" min="1" style="225" width="27.1071428571429"/>
    <col collapsed="false" hidden="false" max="2" min="2" style="225" width="16.8928571428571"/>
    <col collapsed="false" hidden="false" max="3" min="3" style="225" width="65.8826530612245"/>
    <col collapsed="false" hidden="false" max="4" min="4" style="225" width="15.1122448979592"/>
    <col collapsed="false" hidden="false" max="5" min="5" style="225" width="13.3265306122449"/>
    <col collapsed="false" hidden="false" max="6" min="6" style="225" width="16.5612244897959"/>
    <col collapsed="false" hidden="false" max="7" min="7" style="225" width="21.8877551020408"/>
    <col collapsed="false" hidden="false" max="9" min="8" style="225" width="9.10714285714286"/>
    <col collapsed="false" hidden="false" max="10" min="10" style="225" width="15"/>
    <col collapsed="false" hidden="false" max="1025" min="11" style="225" width="9.10714285714286"/>
  </cols>
  <sheetData>
    <row r="1" customFormat="false" ht="13.2" hidden="false" customHeight="true" outlineLevel="0" collapsed="false">
      <c r="A1" s="226" t="s">
        <v>415</v>
      </c>
      <c r="B1" s="226"/>
      <c r="C1" s="226"/>
      <c r="D1" s="227" t="s">
        <v>21</v>
      </c>
      <c r="E1" s="227"/>
      <c r="F1" s="227"/>
      <c r="G1" s="227"/>
      <c r="J1" s="0"/>
    </row>
    <row r="2" customFormat="false" ht="13.2" hidden="false" customHeight="false" outlineLevel="0" collapsed="false">
      <c r="A2" s="226"/>
      <c r="B2" s="226"/>
      <c r="C2" s="226"/>
      <c r="D2" s="228" t="str">
        <f aca="false">01_SINTETICO!D2</f>
        <v>OBRA: AMPLIAÇÃO FÓRUM DO TRABALHO DE ANÁPOLIS-GO</v>
      </c>
      <c r="E2" s="228"/>
      <c r="F2" s="228"/>
      <c r="G2" s="229" t="n">
        <f aca="false">01_SINTETICO!J2</f>
        <v>43495</v>
      </c>
      <c r="J2" s="230"/>
    </row>
    <row r="3" customFormat="false" ht="27" hidden="false" customHeight="true" outlineLevel="0" collapsed="false">
      <c r="A3" s="226"/>
      <c r="B3" s="226"/>
      <c r="C3" s="226"/>
      <c r="D3" s="228"/>
      <c r="E3" s="228"/>
      <c r="F3" s="228"/>
      <c r="G3" s="231" t="str">
        <f aca="false">'CAPA-DADOS'!E16</f>
        <v>SINAPI-NOV/2018</v>
      </c>
    </row>
    <row r="4" customFormat="false" ht="13.2" hidden="false" customHeight="true" outlineLevel="0" collapsed="false">
      <c r="A4" s="232" t="s">
        <v>1128</v>
      </c>
      <c r="B4" s="232"/>
      <c r="C4" s="232"/>
      <c r="D4" s="232"/>
      <c r="E4" s="232"/>
      <c r="F4" s="232"/>
      <c r="G4" s="232"/>
    </row>
    <row r="5" customFormat="false" ht="13.2" hidden="false" customHeight="false" outlineLevel="0" collapsed="false">
      <c r="A5" s="232"/>
      <c r="B5" s="232"/>
      <c r="C5" s="232"/>
      <c r="D5" s="232"/>
      <c r="E5" s="232"/>
      <c r="F5" s="232"/>
      <c r="G5" s="232"/>
    </row>
    <row r="6" customFormat="false" ht="13.2" hidden="false" customHeight="false" outlineLevel="0" collapsed="false">
      <c r="A6" s="233"/>
      <c r="B6" s="233"/>
      <c r="C6" s="234"/>
      <c r="D6" s="235"/>
      <c r="E6" s="235"/>
      <c r="F6" s="235"/>
      <c r="G6" s="0"/>
    </row>
    <row r="7" customFormat="false" ht="13.2" hidden="false" customHeight="false" outlineLevel="0" collapsed="false">
      <c r="A7" s="236" t="s">
        <v>27</v>
      </c>
      <c r="B7" s="236" t="s">
        <v>1129</v>
      </c>
      <c r="C7" s="236" t="s">
        <v>1130</v>
      </c>
      <c r="D7" s="236"/>
      <c r="E7" s="236"/>
      <c r="F7" s="236" t="s">
        <v>1131</v>
      </c>
      <c r="G7" s="236" t="s">
        <v>1132</v>
      </c>
    </row>
    <row r="8" customFormat="false" ht="13.8" hidden="false" customHeight="false" outlineLevel="0" collapsed="false">
      <c r="A8" s="237"/>
      <c r="B8" s="238" t="s">
        <v>1133</v>
      </c>
      <c r="C8" s="239" t="s">
        <v>1134</v>
      </c>
      <c r="D8" s="239"/>
      <c r="E8" s="239"/>
      <c r="F8" s="240" t="s">
        <v>29</v>
      </c>
      <c r="G8" s="241" t="n">
        <f aca="false">F11</f>
        <v>272.5</v>
      </c>
    </row>
    <row r="9" customFormat="false" ht="13.2" hidden="false" customHeight="true" outlineLevel="0" collapsed="false">
      <c r="A9" s="242" t="s">
        <v>1135</v>
      </c>
      <c r="B9" s="242" t="s">
        <v>1136</v>
      </c>
      <c r="C9" s="243" t="s">
        <v>1137</v>
      </c>
      <c r="D9" s="242" t="s">
        <v>1138</v>
      </c>
      <c r="E9" s="244" t="s">
        <v>1139</v>
      </c>
      <c r="F9" s="242" t="s">
        <v>1140</v>
      </c>
      <c r="G9" s="242"/>
    </row>
    <row r="10" customFormat="false" ht="13.2" hidden="false" customHeight="false" outlineLevel="0" collapsed="false">
      <c r="A10" s="242"/>
      <c r="B10" s="242"/>
      <c r="C10" s="243"/>
      <c r="D10" s="242"/>
      <c r="E10" s="244"/>
      <c r="F10" s="245" t="s">
        <v>1141</v>
      </c>
      <c r="G10" s="246" t="s">
        <v>1142</v>
      </c>
    </row>
    <row r="11" customFormat="false" ht="39.6" hidden="false" customHeight="false" outlineLevel="0" collapsed="false">
      <c r="A11" s="247" t="s">
        <v>1143</v>
      </c>
      <c r="B11" s="240" t="s">
        <v>1144</v>
      </c>
      <c r="C11" s="248" t="s">
        <v>1145</v>
      </c>
      <c r="D11" s="249" t="n">
        <v>240</v>
      </c>
      <c r="E11" s="250" t="n">
        <f aca="false">AVERAGE(D11:D14)</f>
        <v>272.5</v>
      </c>
      <c r="F11" s="251" t="n">
        <f aca="false">E11</f>
        <v>272.5</v>
      </c>
      <c r="G11" s="252" t="s">
        <v>1146</v>
      </c>
    </row>
    <row r="12" customFormat="false" ht="13.2" hidden="false" customHeight="false" outlineLevel="0" collapsed="false">
      <c r="A12" s="247" t="s">
        <v>1147</v>
      </c>
      <c r="B12" s="240" t="s">
        <v>1148</v>
      </c>
      <c r="C12" s="248" t="s">
        <v>1149</v>
      </c>
      <c r="D12" s="249" t="n">
        <v>250</v>
      </c>
      <c r="E12" s="250"/>
      <c r="F12" s="251"/>
      <c r="G12" s="252"/>
    </row>
    <row r="13" customFormat="false" ht="13.2" hidden="false" customHeight="false" outlineLevel="0" collapsed="false">
      <c r="A13" s="247" t="s">
        <v>1150</v>
      </c>
      <c r="B13" s="240" t="s">
        <v>1151</v>
      </c>
      <c r="C13" s="248" t="s">
        <v>1152</v>
      </c>
      <c r="D13" s="249" t="n">
        <v>300</v>
      </c>
      <c r="E13" s="250"/>
      <c r="F13" s="251"/>
      <c r="G13" s="252"/>
    </row>
    <row r="14" customFormat="false" ht="39.6" hidden="false" customHeight="false" outlineLevel="0" collapsed="false">
      <c r="A14" s="247" t="s">
        <v>1153</v>
      </c>
      <c r="B14" s="240" t="s">
        <v>1154</v>
      </c>
      <c r="C14" s="248" t="s">
        <v>1155</v>
      </c>
      <c r="D14" s="249" t="n">
        <v>300</v>
      </c>
      <c r="E14" s="250"/>
      <c r="F14" s="251"/>
      <c r="G14" s="252"/>
    </row>
    <row r="15" customFormat="false" ht="13.2" hidden="false" customHeight="false" outlineLevel="0" collapsed="false">
      <c r="A15" s="253"/>
      <c r="B15" s="253"/>
      <c r="C15" s="253"/>
      <c r="D15" s="253"/>
      <c r="E15" s="253"/>
      <c r="F15" s="253"/>
      <c r="G15" s="253"/>
    </row>
    <row r="16" customFormat="false" ht="13.2" hidden="false" customHeight="true" outlineLevel="0" collapsed="false">
      <c r="A16" s="254" t="s">
        <v>27</v>
      </c>
      <c r="B16" s="254" t="s">
        <v>1129</v>
      </c>
      <c r="C16" s="254" t="s">
        <v>1130</v>
      </c>
      <c r="D16" s="254"/>
      <c r="E16" s="254"/>
      <c r="F16" s="254" t="s">
        <v>1131</v>
      </c>
      <c r="G16" s="254" t="s">
        <v>1132</v>
      </c>
    </row>
    <row r="17" customFormat="false" ht="13.8" hidden="false" customHeight="true" outlineLevel="0" collapsed="false">
      <c r="A17" s="255"/>
      <c r="B17" s="256" t="s">
        <v>1133</v>
      </c>
      <c r="C17" s="257" t="s">
        <v>1156</v>
      </c>
      <c r="D17" s="257"/>
      <c r="E17" s="257"/>
      <c r="F17" s="258" t="s">
        <v>29</v>
      </c>
      <c r="G17" s="259" t="n">
        <f aca="false">F20</f>
        <v>28.4933333333333</v>
      </c>
    </row>
    <row r="18" customFormat="false" ht="13.2" hidden="false" customHeight="true" outlineLevel="0" collapsed="false">
      <c r="A18" s="244" t="s">
        <v>1135</v>
      </c>
      <c r="B18" s="244" t="s">
        <v>1136</v>
      </c>
      <c r="C18" s="243" t="s">
        <v>1137</v>
      </c>
      <c r="D18" s="244" t="s">
        <v>1138</v>
      </c>
      <c r="E18" s="244" t="s">
        <v>1139</v>
      </c>
      <c r="F18" s="244" t="s">
        <v>1140</v>
      </c>
      <c r="G18" s="244"/>
    </row>
    <row r="19" customFormat="false" ht="13.2" hidden="false" customHeight="false" outlineLevel="0" collapsed="false">
      <c r="A19" s="244"/>
      <c r="B19" s="244"/>
      <c r="C19" s="243"/>
      <c r="D19" s="244"/>
      <c r="E19" s="244"/>
      <c r="F19" s="245" t="s">
        <v>1141</v>
      </c>
      <c r="G19" s="246" t="s">
        <v>1142</v>
      </c>
    </row>
    <row r="20" customFormat="false" ht="13.2" hidden="false" customHeight="false" outlineLevel="0" collapsed="false">
      <c r="A20" s="260" t="s">
        <v>1157</v>
      </c>
      <c r="B20" s="240" t="s">
        <v>1158</v>
      </c>
      <c r="C20" s="248" t="s">
        <v>1159</v>
      </c>
      <c r="D20" s="249" t="n">
        <v>33</v>
      </c>
      <c r="E20" s="250" t="n">
        <f aca="false">AVERAGE(D20:D22)</f>
        <v>28.4933333333333</v>
      </c>
      <c r="F20" s="251" t="n">
        <f aca="false">E20</f>
        <v>28.4933333333333</v>
      </c>
      <c r="G20" s="252" t="s">
        <v>1146</v>
      </c>
    </row>
    <row r="21" customFormat="false" ht="13.2" hidden="false" customHeight="false" outlineLevel="0" collapsed="false">
      <c r="A21" s="260" t="s">
        <v>1160</v>
      </c>
      <c r="B21" s="240" t="s">
        <v>1161</v>
      </c>
      <c r="C21" s="248" t="s">
        <v>1162</v>
      </c>
      <c r="D21" s="249" t="n">
        <v>32.9</v>
      </c>
      <c r="E21" s="250"/>
      <c r="F21" s="251"/>
      <c r="G21" s="252"/>
    </row>
    <row r="22" customFormat="false" ht="13.2" hidden="false" customHeight="false" outlineLevel="0" collapsed="false">
      <c r="A22" s="260" t="s">
        <v>1163</v>
      </c>
      <c r="B22" s="240" t="s">
        <v>1164</v>
      </c>
      <c r="C22" s="0"/>
      <c r="D22" s="249" t="n">
        <v>19.58</v>
      </c>
      <c r="E22" s="250"/>
      <c r="F22" s="251"/>
      <c r="G22" s="252"/>
    </row>
    <row r="23" customFormat="false" ht="13.2" hidden="false" customHeight="false" outlineLevel="0" collapsed="false">
      <c r="A23" s="0"/>
      <c r="B23" s="0"/>
      <c r="C23" s="248" t="s">
        <v>1165</v>
      </c>
      <c r="D23" s="0"/>
      <c r="E23" s="0"/>
      <c r="F23" s="0"/>
      <c r="G23" s="0"/>
    </row>
    <row r="24" customFormat="false" ht="13.2" hidden="false" customHeight="false" outlineLevel="0" collapsed="false">
      <c r="A24" s="236" t="s">
        <v>27</v>
      </c>
      <c r="B24" s="236" t="s">
        <v>1129</v>
      </c>
      <c r="C24" s="236" t="s">
        <v>1130</v>
      </c>
      <c r="D24" s="236"/>
      <c r="E24" s="236"/>
      <c r="F24" s="236" t="s">
        <v>1131</v>
      </c>
      <c r="G24" s="236" t="s">
        <v>1132</v>
      </c>
    </row>
    <row r="25" customFormat="false" ht="13.8" hidden="false" customHeight="false" outlineLevel="0" collapsed="false">
      <c r="A25" s="237"/>
      <c r="B25" s="238" t="s">
        <v>1133</v>
      </c>
      <c r="C25" s="239" t="s">
        <v>1166</v>
      </c>
      <c r="D25" s="239"/>
      <c r="E25" s="239"/>
      <c r="F25" s="240" t="s">
        <v>29</v>
      </c>
      <c r="G25" s="241" t="n">
        <f aca="false">F28</f>
        <v>218.54</v>
      </c>
    </row>
    <row r="26" customFormat="false" ht="13.2" hidden="false" customHeight="true" outlineLevel="0" collapsed="false">
      <c r="A26" s="242" t="s">
        <v>1135</v>
      </c>
      <c r="B26" s="242" t="s">
        <v>1136</v>
      </c>
      <c r="C26" s="243" t="s">
        <v>1137</v>
      </c>
      <c r="D26" s="242" t="s">
        <v>1138</v>
      </c>
      <c r="E26" s="244" t="s">
        <v>1139</v>
      </c>
      <c r="F26" s="242" t="s">
        <v>1140</v>
      </c>
      <c r="G26" s="242"/>
    </row>
    <row r="27" customFormat="false" ht="13.2" hidden="false" customHeight="false" outlineLevel="0" collapsed="false">
      <c r="A27" s="242"/>
      <c r="B27" s="242"/>
      <c r="C27" s="243"/>
      <c r="D27" s="242"/>
      <c r="E27" s="244"/>
      <c r="F27" s="245" t="s">
        <v>1141</v>
      </c>
      <c r="G27" s="246" t="s">
        <v>1142</v>
      </c>
    </row>
    <row r="28" customFormat="false" ht="13.2" hidden="false" customHeight="false" outlineLevel="0" collapsed="false">
      <c r="A28" s="261" t="s">
        <v>1167</v>
      </c>
      <c r="B28" s="262" t="s">
        <v>1168</v>
      </c>
      <c r="C28" s="248" t="s">
        <v>1169</v>
      </c>
      <c r="D28" s="263" t="n">
        <v>218.54</v>
      </c>
      <c r="E28" s="251" t="n">
        <f aca="false">D28</f>
        <v>218.54</v>
      </c>
      <c r="F28" s="251" t="n">
        <f aca="false">E28</f>
        <v>218.54</v>
      </c>
      <c r="G28" s="252" t="s">
        <v>1146</v>
      </c>
    </row>
    <row r="29" customFormat="false" ht="13.2" hidden="false" customHeight="false" outlineLevel="0" collapsed="false">
      <c r="A29" s="0"/>
      <c r="B29" s="0"/>
      <c r="C29" s="0"/>
      <c r="D29" s="0"/>
      <c r="E29" s="0"/>
      <c r="F29" s="0"/>
      <c r="G29" s="0"/>
    </row>
    <row r="30" customFormat="false" ht="13.2" hidden="false" customHeight="false" outlineLevel="0" collapsed="false">
      <c r="A30" s="264" t="s">
        <v>27</v>
      </c>
      <c r="B30" s="264" t="s">
        <v>1129</v>
      </c>
      <c r="C30" s="264" t="s">
        <v>1130</v>
      </c>
      <c r="D30" s="264"/>
      <c r="E30" s="264"/>
      <c r="F30" s="264" t="s">
        <v>1170</v>
      </c>
      <c r="G30" s="264" t="s">
        <v>1132</v>
      </c>
    </row>
    <row r="31" customFormat="false" ht="13.8" hidden="false" customHeight="false" outlineLevel="0" collapsed="false">
      <c r="A31" s="237"/>
      <c r="B31" s="265" t="s">
        <v>35</v>
      </c>
      <c r="C31" s="266" t="s">
        <v>1171</v>
      </c>
      <c r="D31" s="266"/>
      <c r="E31" s="266"/>
      <c r="F31" s="262" t="s">
        <v>29</v>
      </c>
      <c r="G31" s="267" t="n">
        <f aca="false">F34</f>
        <v>71.0933333333333</v>
      </c>
    </row>
    <row r="32" customFormat="false" ht="13.2" hidden="false" customHeight="true" outlineLevel="0" collapsed="false">
      <c r="A32" s="268" t="s">
        <v>1135</v>
      </c>
      <c r="B32" s="268" t="s">
        <v>1136</v>
      </c>
      <c r="C32" s="269" t="s">
        <v>1137</v>
      </c>
      <c r="D32" s="268" t="s">
        <v>1138</v>
      </c>
      <c r="E32" s="268" t="s">
        <v>1139</v>
      </c>
      <c r="F32" s="268" t="s">
        <v>1140</v>
      </c>
      <c r="G32" s="268"/>
    </row>
    <row r="33" customFormat="false" ht="13.2" hidden="false" customHeight="false" outlineLevel="0" collapsed="false">
      <c r="A33" s="268"/>
      <c r="B33" s="268"/>
      <c r="C33" s="269"/>
      <c r="D33" s="268"/>
      <c r="E33" s="268"/>
      <c r="F33" s="270" t="s">
        <v>1141</v>
      </c>
      <c r="G33" s="271" t="s">
        <v>1142</v>
      </c>
    </row>
    <row r="34" customFormat="false" ht="13.2" hidden="false" customHeight="false" outlineLevel="0" collapsed="false">
      <c r="A34" s="261" t="s">
        <v>1172</v>
      </c>
      <c r="B34" s="240"/>
      <c r="C34" s="272" t="s">
        <v>1173</v>
      </c>
      <c r="D34" s="263" t="n">
        <f aca="false">394.26/6</f>
        <v>65.71</v>
      </c>
      <c r="E34" s="250" t="n">
        <f aca="false">AVERAGE(D34:D37)</f>
        <v>71.0933333333333</v>
      </c>
      <c r="F34" s="267" t="n">
        <f aca="false">E34</f>
        <v>71.0933333333333</v>
      </c>
      <c r="G34" s="267" t="s">
        <v>1146</v>
      </c>
    </row>
    <row r="35" customFormat="false" ht="13.2" hidden="false" customHeight="false" outlineLevel="0" collapsed="false">
      <c r="A35" s="261" t="s">
        <v>1174</v>
      </c>
      <c r="B35" s="240"/>
      <c r="C35" s="272" t="s">
        <v>1173</v>
      </c>
      <c r="D35" s="263" t="n">
        <f aca="false">917.83/12</f>
        <v>76.4858333333333</v>
      </c>
      <c r="E35" s="250"/>
      <c r="F35" s="267"/>
      <c r="G35" s="267"/>
    </row>
    <row r="36" customFormat="false" ht="13.2" hidden="false" customHeight="false" outlineLevel="0" collapsed="false">
      <c r="A36" s="261" t="s">
        <v>1175</v>
      </c>
      <c r="B36" s="240"/>
      <c r="C36" s="272" t="s">
        <v>1173</v>
      </c>
      <c r="D36" s="263" t="n">
        <f aca="false">986.68/16</f>
        <v>61.6675</v>
      </c>
      <c r="E36" s="250"/>
      <c r="F36" s="267"/>
      <c r="G36" s="267"/>
    </row>
    <row r="37" customFormat="false" ht="13.2" hidden="false" customHeight="false" outlineLevel="0" collapsed="false">
      <c r="A37" s="261" t="s">
        <v>1176</v>
      </c>
      <c r="B37" s="240"/>
      <c r="C37" s="272" t="s">
        <v>1173</v>
      </c>
      <c r="D37" s="263" t="n">
        <v>80.51</v>
      </c>
      <c r="E37" s="250"/>
      <c r="F37" s="267"/>
      <c r="G37" s="267"/>
    </row>
    <row r="38" customFormat="false" ht="14.4" hidden="false" customHeight="false" outlineLevel="0" collapsed="false">
      <c r="A38" s="273"/>
      <c r="B38" s="274"/>
      <c r="C38" s="275"/>
      <c r="D38" s="276"/>
      <c r="E38" s="277"/>
      <c r="F38" s="277"/>
      <c r="G38" s="277"/>
    </row>
    <row r="39" customFormat="false" ht="13.2" hidden="false" customHeight="false" outlineLevel="0" collapsed="false">
      <c r="A39" s="264" t="s">
        <v>27</v>
      </c>
      <c r="B39" s="264" t="s">
        <v>1129</v>
      </c>
      <c r="C39" s="264" t="s">
        <v>1130</v>
      </c>
      <c r="D39" s="264"/>
      <c r="E39" s="264"/>
      <c r="F39" s="264" t="s">
        <v>1170</v>
      </c>
      <c r="G39" s="264" t="s">
        <v>1132</v>
      </c>
    </row>
    <row r="40" customFormat="false" ht="13.8" hidden="false" customHeight="false" outlineLevel="0" collapsed="false">
      <c r="A40" s="237"/>
      <c r="B40" s="265" t="s">
        <v>35</v>
      </c>
      <c r="C40" s="278" t="s">
        <v>1177</v>
      </c>
      <c r="D40" s="278"/>
      <c r="E40" s="278"/>
      <c r="F40" s="262" t="s">
        <v>29</v>
      </c>
      <c r="G40" s="267" t="n">
        <f aca="false">F43</f>
        <v>51.21</v>
      </c>
    </row>
    <row r="41" customFormat="false" ht="13.2" hidden="false" customHeight="true" outlineLevel="0" collapsed="false">
      <c r="A41" s="268" t="s">
        <v>1135</v>
      </c>
      <c r="B41" s="268" t="s">
        <v>1136</v>
      </c>
      <c r="C41" s="269" t="s">
        <v>1137</v>
      </c>
      <c r="D41" s="268" t="s">
        <v>1138</v>
      </c>
      <c r="E41" s="268" t="s">
        <v>1139</v>
      </c>
      <c r="F41" s="268" t="s">
        <v>1140</v>
      </c>
      <c r="G41" s="268"/>
    </row>
    <row r="42" customFormat="false" ht="13.2" hidden="false" customHeight="false" outlineLevel="0" collapsed="false">
      <c r="A42" s="268"/>
      <c r="B42" s="268"/>
      <c r="C42" s="269"/>
      <c r="D42" s="268"/>
      <c r="E42" s="268"/>
      <c r="F42" s="270" t="s">
        <v>1141</v>
      </c>
      <c r="G42" s="271" t="s">
        <v>1142</v>
      </c>
    </row>
    <row r="43" customFormat="false" ht="13.2" hidden="false" customHeight="false" outlineLevel="0" collapsed="false">
      <c r="A43" s="261" t="s">
        <v>1172</v>
      </c>
      <c r="B43" s="240"/>
      <c r="C43" s="272" t="s">
        <v>1173</v>
      </c>
      <c r="D43" s="263" t="n">
        <f aca="false">315.53/6</f>
        <v>52.5883333333333</v>
      </c>
      <c r="E43" s="250" t="n">
        <f aca="false">AVERAGE(D43:D45)</f>
        <v>51.21</v>
      </c>
      <c r="F43" s="267" t="n">
        <f aca="false">E43</f>
        <v>51.21</v>
      </c>
      <c r="G43" s="279" t="s">
        <v>1146</v>
      </c>
    </row>
    <row r="44" customFormat="false" ht="13.2" hidden="false" customHeight="false" outlineLevel="0" collapsed="false">
      <c r="A44" s="261" t="s">
        <v>1174</v>
      </c>
      <c r="B44" s="240"/>
      <c r="C44" s="272" t="s">
        <v>1173</v>
      </c>
      <c r="D44" s="263" t="n">
        <f aca="false">264.85/6</f>
        <v>44.1416666666667</v>
      </c>
      <c r="E44" s="250"/>
      <c r="F44" s="267"/>
      <c r="G44" s="279"/>
    </row>
    <row r="45" customFormat="false" ht="13.2" hidden="false" customHeight="false" outlineLevel="0" collapsed="false">
      <c r="A45" s="261" t="s">
        <v>1175</v>
      </c>
      <c r="B45" s="240"/>
      <c r="C45" s="272" t="s">
        <v>1173</v>
      </c>
      <c r="D45" s="263" t="n">
        <f aca="false">341.4/6</f>
        <v>56.9</v>
      </c>
      <c r="E45" s="250"/>
      <c r="F45" s="267"/>
      <c r="G45" s="279"/>
    </row>
    <row r="46" customFormat="false" ht="14.4" hidden="false" customHeight="false" outlineLevel="0" collapsed="false">
      <c r="A46" s="280"/>
      <c r="B46" s="280"/>
      <c r="C46" s="281"/>
      <c r="D46" s="280"/>
      <c r="E46" s="280"/>
      <c r="F46" s="280"/>
      <c r="G46" s="280"/>
    </row>
    <row r="47" customFormat="false" ht="13.2" hidden="false" customHeight="false" outlineLevel="0" collapsed="false">
      <c r="A47" s="264" t="s">
        <v>27</v>
      </c>
      <c r="B47" s="264" t="s">
        <v>1129</v>
      </c>
      <c r="C47" s="264" t="s">
        <v>1130</v>
      </c>
      <c r="D47" s="264"/>
      <c r="E47" s="264"/>
      <c r="F47" s="264" t="s">
        <v>1170</v>
      </c>
      <c r="G47" s="264" t="s">
        <v>1132</v>
      </c>
    </row>
    <row r="48" customFormat="false" ht="26.4" hidden="false" customHeight="false" outlineLevel="0" collapsed="false">
      <c r="A48" s="237"/>
      <c r="B48" s="265" t="s">
        <v>35</v>
      </c>
      <c r="C48" s="266" t="s">
        <v>388</v>
      </c>
      <c r="D48" s="266"/>
      <c r="E48" s="266"/>
      <c r="F48" s="262" t="s">
        <v>29</v>
      </c>
      <c r="G48" s="267" t="n">
        <f aca="false">F51</f>
        <v>37.824</v>
      </c>
    </row>
    <row r="49" customFormat="false" ht="13.2" hidden="false" customHeight="true" outlineLevel="0" collapsed="false">
      <c r="A49" s="268" t="s">
        <v>1135</v>
      </c>
      <c r="B49" s="268" t="s">
        <v>1136</v>
      </c>
      <c r="C49" s="269" t="s">
        <v>1137</v>
      </c>
      <c r="D49" s="268" t="s">
        <v>1138</v>
      </c>
      <c r="E49" s="268" t="s">
        <v>1139</v>
      </c>
      <c r="F49" s="268" t="s">
        <v>1140</v>
      </c>
      <c r="G49" s="268"/>
    </row>
    <row r="50" customFormat="false" ht="13.2" hidden="false" customHeight="false" outlineLevel="0" collapsed="false">
      <c r="A50" s="268"/>
      <c r="B50" s="268"/>
      <c r="C50" s="269"/>
      <c r="D50" s="268"/>
      <c r="E50" s="268"/>
      <c r="F50" s="270" t="s">
        <v>1141</v>
      </c>
      <c r="G50" s="271" t="s">
        <v>1142</v>
      </c>
    </row>
    <row r="51" customFormat="false" ht="13.2" hidden="false" customHeight="false" outlineLevel="0" collapsed="false">
      <c r="A51" s="247" t="s">
        <v>1178</v>
      </c>
      <c r="B51" s="240" t="s">
        <v>1179</v>
      </c>
      <c r="C51" s="248" t="s">
        <v>1180</v>
      </c>
      <c r="D51" s="263" t="n">
        <v>51</v>
      </c>
      <c r="E51" s="250" t="n">
        <f aca="false">AVERAGE(D51:D55)</f>
        <v>37.824</v>
      </c>
      <c r="F51" s="267" t="n">
        <f aca="false">E51</f>
        <v>37.824</v>
      </c>
      <c r="G51" s="279" t="s">
        <v>1146</v>
      </c>
    </row>
    <row r="52" customFormat="false" ht="13.2" hidden="false" customHeight="false" outlineLevel="0" collapsed="false">
      <c r="A52" s="247" t="s">
        <v>1181</v>
      </c>
      <c r="B52" s="240" t="s">
        <v>1182</v>
      </c>
      <c r="C52" s="248" t="s">
        <v>1183</v>
      </c>
      <c r="D52" s="263" t="n">
        <v>31.08</v>
      </c>
      <c r="E52" s="250"/>
      <c r="F52" s="267"/>
      <c r="G52" s="279"/>
    </row>
    <row r="53" customFormat="false" ht="13.2" hidden="false" customHeight="false" outlineLevel="0" collapsed="false">
      <c r="A53" s="247" t="s">
        <v>1184</v>
      </c>
      <c r="B53" s="240" t="s">
        <v>1185</v>
      </c>
      <c r="C53" s="248" t="s">
        <v>1186</v>
      </c>
      <c r="D53" s="263" t="n">
        <v>32</v>
      </c>
      <c r="E53" s="250"/>
      <c r="F53" s="267"/>
      <c r="G53" s="279"/>
    </row>
    <row r="54" customFormat="false" ht="13.2" hidden="false" customHeight="false" outlineLevel="0" collapsed="false">
      <c r="A54" s="247" t="s">
        <v>1187</v>
      </c>
      <c r="B54" s="240" t="s">
        <v>1188</v>
      </c>
      <c r="C54" s="248" t="s">
        <v>1189</v>
      </c>
      <c r="D54" s="263" t="n">
        <v>39.11</v>
      </c>
      <c r="E54" s="250"/>
      <c r="F54" s="267"/>
      <c r="G54" s="279"/>
    </row>
    <row r="55" customFormat="false" ht="13.2" hidden="false" customHeight="false" outlineLevel="0" collapsed="false">
      <c r="A55" s="247" t="s">
        <v>1190</v>
      </c>
      <c r="B55" s="240" t="s">
        <v>1191</v>
      </c>
      <c r="C55" s="248" t="s">
        <v>1192</v>
      </c>
      <c r="D55" s="263" t="n">
        <v>35.93</v>
      </c>
      <c r="E55" s="250"/>
      <c r="F55" s="267"/>
      <c r="G55" s="279"/>
    </row>
    <row r="56" customFormat="false" ht="14.4" hidden="false" customHeight="false" outlineLevel="0" collapsed="false">
      <c r="A56" s="280"/>
      <c r="B56" s="280"/>
      <c r="C56" s="281"/>
      <c r="D56" s="280"/>
      <c r="E56" s="280"/>
      <c r="F56" s="280"/>
      <c r="G56" s="280"/>
    </row>
    <row r="57" customFormat="false" ht="13.2" hidden="false" customHeight="false" outlineLevel="0" collapsed="false">
      <c r="A57" s="264" t="s">
        <v>27</v>
      </c>
      <c r="B57" s="264" t="s">
        <v>1129</v>
      </c>
      <c r="C57" s="264" t="s">
        <v>1130</v>
      </c>
      <c r="D57" s="264"/>
      <c r="E57" s="264"/>
      <c r="F57" s="264" t="s">
        <v>1170</v>
      </c>
      <c r="G57" s="264" t="s">
        <v>1132</v>
      </c>
    </row>
    <row r="58" customFormat="false" ht="26.4" hidden="false" customHeight="false" outlineLevel="0" collapsed="false">
      <c r="A58" s="237"/>
      <c r="B58" s="265" t="s">
        <v>35</v>
      </c>
      <c r="C58" s="266" t="s">
        <v>390</v>
      </c>
      <c r="D58" s="266"/>
      <c r="E58" s="266"/>
      <c r="F58" s="262" t="s">
        <v>29</v>
      </c>
      <c r="G58" s="267" t="n">
        <f aca="false">F61</f>
        <v>26.6</v>
      </c>
    </row>
    <row r="59" customFormat="false" ht="13.2" hidden="false" customHeight="true" outlineLevel="0" collapsed="false">
      <c r="A59" s="268" t="s">
        <v>1135</v>
      </c>
      <c r="B59" s="268" t="s">
        <v>1136</v>
      </c>
      <c r="C59" s="269" t="s">
        <v>1137</v>
      </c>
      <c r="D59" s="268" t="s">
        <v>1138</v>
      </c>
      <c r="E59" s="268" t="s">
        <v>1139</v>
      </c>
      <c r="F59" s="268" t="s">
        <v>1140</v>
      </c>
      <c r="G59" s="268"/>
    </row>
    <row r="60" customFormat="false" ht="13.2" hidden="false" customHeight="false" outlineLevel="0" collapsed="false">
      <c r="A60" s="268"/>
      <c r="B60" s="268"/>
      <c r="C60" s="269"/>
      <c r="D60" s="268"/>
      <c r="E60" s="268"/>
      <c r="F60" s="270" t="s">
        <v>1141</v>
      </c>
      <c r="G60" s="271" t="s">
        <v>1142</v>
      </c>
    </row>
    <row r="61" customFormat="false" ht="13.2" hidden="false" customHeight="false" outlineLevel="0" collapsed="false">
      <c r="A61" s="260" t="s">
        <v>1178</v>
      </c>
      <c r="B61" s="240" t="s">
        <v>1179</v>
      </c>
      <c r="C61" s="248" t="s">
        <v>1180</v>
      </c>
      <c r="D61" s="263" t="n">
        <v>34</v>
      </c>
      <c r="E61" s="250" t="n">
        <f aca="false">AVERAGE(D61:D65)</f>
        <v>26.6</v>
      </c>
      <c r="F61" s="267" t="n">
        <f aca="false">E61</f>
        <v>26.6</v>
      </c>
      <c r="G61" s="279" t="s">
        <v>1146</v>
      </c>
    </row>
    <row r="62" customFormat="false" ht="13.2" hidden="false" customHeight="false" outlineLevel="0" collapsed="false">
      <c r="A62" s="260" t="s">
        <v>1181</v>
      </c>
      <c r="B62" s="240" t="s">
        <v>1182</v>
      </c>
      <c r="C62" s="248" t="s">
        <v>1183</v>
      </c>
      <c r="D62" s="263" t="n">
        <v>20.68</v>
      </c>
      <c r="E62" s="250"/>
      <c r="F62" s="267"/>
      <c r="G62" s="279"/>
    </row>
    <row r="63" customFormat="false" ht="13.2" hidden="false" customHeight="false" outlineLevel="0" collapsed="false">
      <c r="A63" s="260" t="s">
        <v>1184</v>
      </c>
      <c r="B63" s="240" t="s">
        <v>1185</v>
      </c>
      <c r="C63" s="248" t="s">
        <v>1186</v>
      </c>
      <c r="D63" s="263" t="n">
        <v>23</v>
      </c>
      <c r="E63" s="250"/>
      <c r="F63" s="267"/>
      <c r="G63" s="279"/>
    </row>
    <row r="64" customFormat="false" ht="13.2" hidden="false" customHeight="false" outlineLevel="0" collapsed="false">
      <c r="A64" s="260" t="s">
        <v>1187</v>
      </c>
      <c r="B64" s="240" t="s">
        <v>1188</v>
      </c>
      <c r="C64" s="248" t="s">
        <v>1189</v>
      </c>
      <c r="D64" s="263" t="n">
        <v>29.69</v>
      </c>
      <c r="E64" s="250"/>
      <c r="F64" s="267"/>
      <c r="G64" s="279"/>
    </row>
    <row r="65" customFormat="false" ht="13.2" hidden="false" customHeight="false" outlineLevel="0" collapsed="false">
      <c r="A65" s="260" t="s">
        <v>1190</v>
      </c>
      <c r="B65" s="240" t="s">
        <v>1191</v>
      </c>
      <c r="C65" s="248" t="s">
        <v>1192</v>
      </c>
      <c r="D65" s="263" t="n">
        <v>25.63</v>
      </c>
      <c r="E65" s="250"/>
      <c r="F65" s="267"/>
      <c r="G65" s="279"/>
    </row>
    <row r="66" customFormat="false" ht="13.2" hidden="false" customHeight="false" outlineLevel="0" collapsed="false">
      <c r="A66" s="282"/>
      <c r="B66" s="282"/>
      <c r="C66" s="283"/>
      <c r="D66" s="282"/>
      <c r="E66" s="282"/>
      <c r="F66" s="282"/>
      <c r="G66" s="282"/>
    </row>
    <row r="67" customFormat="false" ht="13.2" hidden="false" customHeight="false" outlineLevel="0" collapsed="false">
      <c r="A67" s="264" t="s">
        <v>27</v>
      </c>
      <c r="B67" s="264" t="s">
        <v>1129</v>
      </c>
      <c r="C67" s="264" t="s">
        <v>1130</v>
      </c>
      <c r="D67" s="264"/>
      <c r="E67" s="264"/>
      <c r="F67" s="264" t="s">
        <v>1170</v>
      </c>
      <c r="G67" s="264" t="s">
        <v>1132</v>
      </c>
    </row>
    <row r="68" customFormat="false" ht="26.4" hidden="false" customHeight="false" outlineLevel="0" collapsed="false">
      <c r="A68" s="237"/>
      <c r="B68" s="265" t="s">
        <v>35</v>
      </c>
      <c r="C68" s="284" t="s">
        <v>392</v>
      </c>
      <c r="D68" s="266"/>
      <c r="E68" s="266"/>
      <c r="F68" s="262" t="s">
        <v>29</v>
      </c>
      <c r="G68" s="267" t="n">
        <f aca="false">F71</f>
        <v>63.2033333333333</v>
      </c>
    </row>
    <row r="69" customFormat="false" ht="13.2" hidden="false" customHeight="true" outlineLevel="0" collapsed="false">
      <c r="A69" s="268" t="s">
        <v>1135</v>
      </c>
      <c r="B69" s="268" t="s">
        <v>1136</v>
      </c>
      <c r="C69" s="269" t="s">
        <v>1137</v>
      </c>
      <c r="D69" s="268" t="s">
        <v>1138</v>
      </c>
      <c r="E69" s="268" t="s">
        <v>1139</v>
      </c>
      <c r="F69" s="268" t="s">
        <v>1140</v>
      </c>
      <c r="G69" s="268"/>
    </row>
    <row r="70" customFormat="false" ht="13.2" hidden="false" customHeight="false" outlineLevel="0" collapsed="false">
      <c r="A70" s="268"/>
      <c r="B70" s="268"/>
      <c r="C70" s="269"/>
      <c r="D70" s="268"/>
      <c r="E70" s="268"/>
      <c r="F70" s="270" t="s">
        <v>1141</v>
      </c>
      <c r="G70" s="271" t="s">
        <v>1142</v>
      </c>
    </row>
    <row r="71" customFormat="false" ht="13.2" hidden="false" customHeight="false" outlineLevel="0" collapsed="false">
      <c r="A71" s="247" t="s">
        <v>1181</v>
      </c>
      <c r="B71" s="240" t="s">
        <v>1182</v>
      </c>
      <c r="C71" s="248" t="s">
        <v>1183</v>
      </c>
      <c r="D71" s="263" t="n">
        <v>72.65</v>
      </c>
      <c r="E71" s="250" t="n">
        <f aca="false">AVERAGE(D71:D73)</f>
        <v>63.2033333333333</v>
      </c>
      <c r="F71" s="267" t="n">
        <f aca="false">E71</f>
        <v>63.2033333333333</v>
      </c>
      <c r="G71" s="279" t="s">
        <v>1146</v>
      </c>
    </row>
    <row r="72" customFormat="false" ht="13.2" hidden="false" customHeight="false" outlineLevel="0" collapsed="false">
      <c r="A72" s="247" t="s">
        <v>1184</v>
      </c>
      <c r="B72" s="240" t="s">
        <v>1185</v>
      </c>
      <c r="C72" s="248" t="s">
        <v>1186</v>
      </c>
      <c r="D72" s="263" t="n">
        <v>45</v>
      </c>
      <c r="E72" s="250"/>
      <c r="F72" s="267"/>
      <c r="G72" s="279"/>
    </row>
    <row r="73" customFormat="false" ht="13.2" hidden="false" customHeight="false" outlineLevel="0" collapsed="false">
      <c r="A73" s="247" t="s">
        <v>1190</v>
      </c>
      <c r="B73" s="240" t="s">
        <v>1191</v>
      </c>
      <c r="C73" s="248" t="s">
        <v>1192</v>
      </c>
      <c r="D73" s="263" t="n">
        <v>71.96</v>
      </c>
      <c r="E73" s="250"/>
      <c r="F73" s="267"/>
      <c r="G73" s="279"/>
    </row>
    <row r="74" customFormat="false" ht="13.2" hidden="false" customHeight="false" outlineLevel="0" collapsed="false">
      <c r="A74" s="0"/>
      <c r="B74" s="0"/>
      <c r="C74" s="0"/>
      <c r="D74" s="0"/>
      <c r="E74" s="0"/>
      <c r="F74" s="0"/>
      <c r="G74" s="0"/>
    </row>
    <row r="75" customFormat="false" ht="13.2" hidden="false" customHeight="false" outlineLevel="0" collapsed="false">
      <c r="A75" s="264" t="s">
        <v>27</v>
      </c>
      <c r="B75" s="264" t="s">
        <v>1129</v>
      </c>
      <c r="C75" s="264" t="s">
        <v>1130</v>
      </c>
      <c r="D75" s="264"/>
      <c r="E75" s="264"/>
      <c r="F75" s="264" t="s">
        <v>1170</v>
      </c>
      <c r="G75" s="264" t="s">
        <v>1132</v>
      </c>
    </row>
    <row r="76" customFormat="false" ht="26.4" hidden="false" customHeight="false" outlineLevel="0" collapsed="false">
      <c r="A76" s="237"/>
      <c r="B76" s="265" t="s">
        <v>1133</v>
      </c>
      <c r="C76" s="284" t="s">
        <v>394</v>
      </c>
      <c r="D76" s="285"/>
      <c r="E76" s="286"/>
      <c r="F76" s="262" t="s">
        <v>29</v>
      </c>
      <c r="G76" s="267" t="n">
        <f aca="false">F79</f>
        <v>42.3133333333333</v>
      </c>
    </row>
    <row r="77" customFormat="false" ht="13.2" hidden="false" customHeight="true" outlineLevel="0" collapsed="false">
      <c r="A77" s="268" t="s">
        <v>1135</v>
      </c>
      <c r="B77" s="268" t="s">
        <v>1136</v>
      </c>
      <c r="C77" s="269" t="s">
        <v>1137</v>
      </c>
      <c r="D77" s="268" t="s">
        <v>1138</v>
      </c>
      <c r="E77" s="268" t="s">
        <v>1139</v>
      </c>
      <c r="F77" s="268" t="s">
        <v>1140</v>
      </c>
      <c r="G77" s="268"/>
    </row>
    <row r="78" customFormat="false" ht="13.2" hidden="false" customHeight="false" outlineLevel="0" collapsed="false">
      <c r="A78" s="268"/>
      <c r="B78" s="268"/>
      <c r="C78" s="269"/>
      <c r="D78" s="268"/>
      <c r="E78" s="268"/>
      <c r="F78" s="270" t="s">
        <v>1141</v>
      </c>
      <c r="G78" s="271" t="s">
        <v>1142</v>
      </c>
    </row>
    <row r="79" customFormat="false" ht="13.2" hidden="false" customHeight="false" outlineLevel="0" collapsed="false">
      <c r="A79" s="247" t="s">
        <v>1181</v>
      </c>
      <c r="B79" s="240" t="s">
        <v>1182</v>
      </c>
      <c r="C79" s="248" t="s">
        <v>1183</v>
      </c>
      <c r="D79" s="263" t="n">
        <v>51.86</v>
      </c>
      <c r="E79" s="250" t="n">
        <f aca="false">AVERAGE(D79:D81)</f>
        <v>42.3133333333333</v>
      </c>
      <c r="F79" s="267" t="n">
        <f aca="false">E79</f>
        <v>42.3133333333333</v>
      </c>
      <c r="G79" s="279" t="s">
        <v>1146</v>
      </c>
    </row>
    <row r="80" customFormat="false" ht="13.2" hidden="false" customHeight="false" outlineLevel="0" collapsed="false">
      <c r="A80" s="247" t="s">
        <v>1184</v>
      </c>
      <c r="B80" s="240" t="s">
        <v>1185</v>
      </c>
      <c r="C80" s="248" t="s">
        <v>1186</v>
      </c>
      <c r="D80" s="263" t="n">
        <v>34</v>
      </c>
      <c r="E80" s="250"/>
      <c r="F80" s="267"/>
      <c r="G80" s="279"/>
    </row>
    <row r="81" customFormat="false" ht="13.2" hidden="false" customHeight="false" outlineLevel="0" collapsed="false">
      <c r="A81" s="247" t="s">
        <v>1190</v>
      </c>
      <c r="B81" s="240" t="s">
        <v>1191</v>
      </c>
      <c r="C81" s="248" t="s">
        <v>1192</v>
      </c>
      <c r="D81" s="263" t="n">
        <v>41.08</v>
      </c>
      <c r="E81" s="250"/>
      <c r="F81" s="267"/>
      <c r="G81" s="279"/>
    </row>
    <row r="82" customFormat="false" ht="13.2" hidden="false" customHeight="false" outlineLevel="0" collapsed="false">
      <c r="A82" s="287"/>
      <c r="B82" s="288"/>
      <c r="C82" s="289"/>
      <c r="D82" s="290"/>
      <c r="E82" s="291"/>
      <c r="F82" s="292"/>
      <c r="G82" s="293"/>
    </row>
    <row r="83" customFormat="false" ht="13.2" hidden="false" customHeight="false" outlineLevel="0" collapsed="false">
      <c r="A83" s="264" t="s">
        <v>27</v>
      </c>
      <c r="B83" s="264" t="s">
        <v>1129</v>
      </c>
      <c r="C83" s="264" t="s">
        <v>1130</v>
      </c>
      <c r="D83" s="264"/>
      <c r="E83" s="264"/>
      <c r="F83" s="264" t="s">
        <v>1170</v>
      </c>
      <c r="G83" s="264" t="s">
        <v>1132</v>
      </c>
    </row>
    <row r="84" customFormat="false" ht="13.8" hidden="false" customHeight="false" outlineLevel="0" collapsed="false">
      <c r="A84" s="237"/>
      <c r="B84" s="265" t="s">
        <v>1133</v>
      </c>
      <c r="C84" s="266" t="s">
        <v>1193</v>
      </c>
      <c r="D84" s="266"/>
      <c r="E84" s="266"/>
      <c r="F84" s="262" t="s">
        <v>29</v>
      </c>
      <c r="G84" s="267" t="n">
        <f aca="false">F87</f>
        <v>34.4266666666667</v>
      </c>
    </row>
    <row r="85" customFormat="false" ht="13.2" hidden="false" customHeight="true" outlineLevel="0" collapsed="false">
      <c r="A85" s="268" t="s">
        <v>1135</v>
      </c>
      <c r="B85" s="268" t="s">
        <v>1136</v>
      </c>
      <c r="C85" s="269" t="s">
        <v>1137</v>
      </c>
      <c r="D85" s="268" t="s">
        <v>1138</v>
      </c>
      <c r="E85" s="268" t="s">
        <v>1139</v>
      </c>
      <c r="F85" s="268" t="s">
        <v>1140</v>
      </c>
      <c r="G85" s="268"/>
    </row>
    <row r="86" customFormat="false" ht="13.2" hidden="false" customHeight="false" outlineLevel="0" collapsed="false">
      <c r="A86" s="268"/>
      <c r="B86" s="268"/>
      <c r="C86" s="269"/>
      <c r="D86" s="268"/>
      <c r="E86" s="268"/>
      <c r="F86" s="270" t="s">
        <v>1141</v>
      </c>
      <c r="G86" s="271" t="s">
        <v>1142</v>
      </c>
    </row>
    <row r="87" customFormat="false" ht="13.2" hidden="false" customHeight="false" outlineLevel="0" collapsed="false">
      <c r="A87" s="247" t="s">
        <v>1194</v>
      </c>
      <c r="B87" s="240"/>
      <c r="C87" s="272" t="s">
        <v>1173</v>
      </c>
      <c r="D87" s="263" t="n">
        <v>27.42</v>
      </c>
      <c r="E87" s="250" t="n">
        <f aca="false">AVERAGE(D87:D89)</f>
        <v>34.4266666666667</v>
      </c>
      <c r="F87" s="267" t="n">
        <f aca="false">E87</f>
        <v>34.4266666666667</v>
      </c>
      <c r="G87" s="279" t="s">
        <v>1146</v>
      </c>
    </row>
    <row r="88" customFormat="false" ht="13.2" hidden="false" customHeight="false" outlineLevel="0" collapsed="false">
      <c r="A88" s="247" t="s">
        <v>1195</v>
      </c>
      <c r="B88" s="240"/>
      <c r="C88" s="272" t="s">
        <v>1173</v>
      </c>
      <c r="D88" s="263" t="n">
        <v>46.09</v>
      </c>
      <c r="E88" s="250"/>
      <c r="F88" s="267"/>
      <c r="G88" s="279"/>
    </row>
    <row r="89" customFormat="false" ht="13.2" hidden="false" customHeight="false" outlineLevel="0" collapsed="false">
      <c r="A89" s="247" t="s">
        <v>1196</v>
      </c>
      <c r="B89" s="240"/>
      <c r="C89" s="272" t="s">
        <v>1173</v>
      </c>
      <c r="D89" s="263" t="n">
        <v>29.77</v>
      </c>
      <c r="E89" s="250"/>
      <c r="F89" s="267"/>
      <c r="G89" s="279"/>
    </row>
    <row r="90" customFormat="false" ht="13.2" hidden="false" customHeight="false" outlineLevel="0" collapsed="false">
      <c r="A90" s="287"/>
      <c r="B90" s="288"/>
      <c r="C90" s="289"/>
      <c r="D90" s="290"/>
      <c r="E90" s="291"/>
      <c r="F90" s="292"/>
      <c r="G90" s="293"/>
    </row>
    <row r="91" customFormat="false" ht="13.2" hidden="false" customHeight="false" outlineLevel="0" collapsed="false">
      <c r="A91" s="264" t="s">
        <v>27</v>
      </c>
      <c r="B91" s="264" t="s">
        <v>1129</v>
      </c>
      <c r="C91" s="264" t="s">
        <v>1130</v>
      </c>
      <c r="D91" s="264"/>
      <c r="E91" s="264"/>
      <c r="F91" s="264" t="s">
        <v>1170</v>
      </c>
      <c r="G91" s="264" t="s">
        <v>1132</v>
      </c>
    </row>
    <row r="92" customFormat="false" ht="13.8" hidden="false" customHeight="false" outlineLevel="0" collapsed="false">
      <c r="A92" s="237"/>
      <c r="B92" s="265" t="s">
        <v>1133</v>
      </c>
      <c r="C92" s="266" t="s">
        <v>1197</v>
      </c>
      <c r="D92" s="266"/>
      <c r="E92" s="266"/>
      <c r="F92" s="262" t="s">
        <v>29</v>
      </c>
      <c r="G92" s="267" t="n">
        <f aca="false">F95</f>
        <v>310.043414141414</v>
      </c>
    </row>
    <row r="93" customFormat="false" ht="13.2" hidden="false" customHeight="true" outlineLevel="0" collapsed="false">
      <c r="A93" s="268" t="s">
        <v>1135</v>
      </c>
      <c r="B93" s="268" t="s">
        <v>1136</v>
      </c>
      <c r="C93" s="269" t="s">
        <v>1137</v>
      </c>
      <c r="D93" s="268" t="s">
        <v>1138</v>
      </c>
      <c r="E93" s="268" t="s">
        <v>1139</v>
      </c>
      <c r="F93" s="268" t="s">
        <v>1140</v>
      </c>
      <c r="G93" s="268"/>
    </row>
    <row r="94" customFormat="false" ht="13.2" hidden="false" customHeight="false" outlineLevel="0" collapsed="false">
      <c r="A94" s="268"/>
      <c r="B94" s="268"/>
      <c r="C94" s="269"/>
      <c r="D94" s="268"/>
      <c r="E94" s="268"/>
      <c r="F94" s="270" t="s">
        <v>1141</v>
      </c>
      <c r="G94" s="271" t="s">
        <v>1142</v>
      </c>
    </row>
    <row r="95" customFormat="false" ht="13.2" hidden="false" customHeight="false" outlineLevel="0" collapsed="false">
      <c r="A95" s="247" t="s">
        <v>1198</v>
      </c>
      <c r="B95" s="240"/>
      <c r="C95" s="272" t="s">
        <v>1173</v>
      </c>
      <c r="D95" s="263" t="n">
        <f aca="false">3346.11/10</f>
        <v>334.611</v>
      </c>
      <c r="E95" s="294" t="n">
        <f aca="false">AVERAGE(D95:D97)</f>
        <v>310.043414141414</v>
      </c>
      <c r="F95" s="267" t="n">
        <f aca="false">E95</f>
        <v>310.043414141414</v>
      </c>
      <c r="G95" s="279" t="s">
        <v>1146</v>
      </c>
    </row>
    <row r="96" customFormat="false" ht="13.2" hidden="false" customHeight="false" outlineLevel="0" collapsed="false">
      <c r="A96" s="247" t="s">
        <v>1174</v>
      </c>
      <c r="B96" s="240"/>
      <c r="C96" s="272" t="s">
        <v>1173</v>
      </c>
      <c r="D96" s="263" t="n">
        <f aca="false">4013.74/12</f>
        <v>334.478333333333</v>
      </c>
      <c r="E96" s="294"/>
      <c r="F96" s="267"/>
      <c r="G96" s="279"/>
    </row>
    <row r="97" customFormat="false" ht="13.2" hidden="false" customHeight="false" outlineLevel="0" collapsed="false">
      <c r="A97" s="247" t="s">
        <v>1199</v>
      </c>
      <c r="B97" s="240"/>
      <c r="C97" s="272" t="s">
        <v>1173</v>
      </c>
      <c r="D97" s="263" t="n">
        <f aca="false">2871.45/11</f>
        <v>261.040909090909</v>
      </c>
      <c r="E97" s="294"/>
      <c r="F97" s="267"/>
      <c r="G97" s="279"/>
    </row>
    <row r="98" customFormat="false" ht="13.2" hidden="false" customHeight="false" outlineLevel="0" collapsed="false">
      <c r="A98" s="287"/>
      <c r="B98" s="288"/>
      <c r="C98" s="295"/>
      <c r="D98" s="290"/>
      <c r="E98" s="291"/>
      <c r="F98" s="292"/>
      <c r="G98" s="293"/>
    </row>
    <row r="99" customFormat="false" ht="13.2" hidden="false" customHeight="false" outlineLevel="0" collapsed="false">
      <c r="A99" s="264" t="s">
        <v>27</v>
      </c>
      <c r="B99" s="264" t="s">
        <v>1129</v>
      </c>
      <c r="C99" s="264" t="s">
        <v>1130</v>
      </c>
      <c r="D99" s="264"/>
      <c r="E99" s="264"/>
      <c r="F99" s="264" t="s">
        <v>1170</v>
      </c>
      <c r="G99" s="264" t="s">
        <v>1132</v>
      </c>
    </row>
    <row r="100" customFormat="false" ht="26.4" hidden="false" customHeight="false" outlineLevel="0" collapsed="false">
      <c r="A100" s="237"/>
      <c r="B100" s="265" t="s">
        <v>1133</v>
      </c>
      <c r="C100" s="266" t="s">
        <v>1200</v>
      </c>
      <c r="D100" s="266"/>
      <c r="E100" s="266"/>
      <c r="F100" s="262" t="s">
        <v>29</v>
      </c>
      <c r="G100" s="267" t="n">
        <f aca="false">F103</f>
        <v>714.249333333333</v>
      </c>
    </row>
    <row r="101" customFormat="false" ht="13.2" hidden="false" customHeight="true" outlineLevel="0" collapsed="false">
      <c r="A101" s="268" t="s">
        <v>1135</v>
      </c>
      <c r="B101" s="268" t="s">
        <v>1136</v>
      </c>
      <c r="C101" s="269" t="s">
        <v>1137</v>
      </c>
      <c r="D101" s="268" t="s">
        <v>1138</v>
      </c>
      <c r="E101" s="268" t="s">
        <v>1139</v>
      </c>
      <c r="F101" s="268" t="s">
        <v>1140</v>
      </c>
      <c r="G101" s="268"/>
    </row>
    <row r="102" customFormat="false" ht="13.2" hidden="false" customHeight="false" outlineLevel="0" collapsed="false">
      <c r="A102" s="268"/>
      <c r="B102" s="268"/>
      <c r="C102" s="269"/>
      <c r="D102" s="268"/>
      <c r="E102" s="268"/>
      <c r="F102" s="270" t="s">
        <v>1141</v>
      </c>
      <c r="G102" s="271" t="s">
        <v>1142</v>
      </c>
    </row>
    <row r="103" customFormat="false" ht="13.2" hidden="false" customHeight="false" outlineLevel="0" collapsed="false">
      <c r="A103" s="247" t="s">
        <v>1201</v>
      </c>
      <c r="B103" s="240" t="s">
        <v>1202</v>
      </c>
      <c r="C103" s="248" t="s">
        <v>1203</v>
      </c>
      <c r="D103" s="263" t="n">
        <f aca="false">2499/2.5</f>
        <v>999.6</v>
      </c>
      <c r="E103" s="250" t="n">
        <f aca="false">AVERAGE(D103:D105)</f>
        <v>714.249333333333</v>
      </c>
      <c r="F103" s="267" t="n">
        <f aca="false">E103</f>
        <v>714.249333333333</v>
      </c>
      <c r="G103" s="279" t="s">
        <v>1146</v>
      </c>
    </row>
    <row r="104" customFormat="false" ht="13.2" hidden="false" customHeight="false" outlineLevel="0" collapsed="false">
      <c r="A104" s="247" t="s">
        <v>1204</v>
      </c>
      <c r="B104" s="240" t="s">
        <v>1205</v>
      </c>
      <c r="C104" s="248" t="s">
        <v>1206</v>
      </c>
      <c r="D104" s="263" t="n">
        <f aca="false">1292.87/2.5</f>
        <v>517.148</v>
      </c>
      <c r="E104" s="250"/>
      <c r="F104" s="267"/>
      <c r="G104" s="279"/>
    </row>
    <row r="105" customFormat="false" ht="13.2" hidden="false" customHeight="false" outlineLevel="0" collapsed="false">
      <c r="A105" s="247" t="s">
        <v>1190</v>
      </c>
      <c r="B105" s="240" t="s">
        <v>1191</v>
      </c>
      <c r="C105" s="248" t="s">
        <v>1192</v>
      </c>
      <c r="D105" s="263" t="n">
        <f aca="false">(1500+65)/2.5</f>
        <v>626</v>
      </c>
      <c r="E105" s="250"/>
      <c r="F105" s="267"/>
      <c r="G105" s="279"/>
    </row>
    <row r="106" customFormat="false" ht="13.2" hidden="false" customHeight="false" outlineLevel="0" collapsed="false">
      <c r="A106" s="287"/>
      <c r="B106" s="288"/>
      <c r="C106" s="295"/>
      <c r="D106" s="290"/>
      <c r="E106" s="291"/>
      <c r="F106" s="292"/>
      <c r="G106" s="293"/>
    </row>
    <row r="107" customFormat="false" ht="13.2" hidden="false" customHeight="false" outlineLevel="0" collapsed="false">
      <c r="A107" s="264" t="s">
        <v>27</v>
      </c>
      <c r="B107" s="264" t="s">
        <v>1129</v>
      </c>
      <c r="C107" s="264" t="s">
        <v>1130</v>
      </c>
      <c r="D107" s="264"/>
      <c r="E107" s="264"/>
      <c r="F107" s="264" t="s">
        <v>1170</v>
      </c>
      <c r="G107" s="264" t="s">
        <v>1132</v>
      </c>
    </row>
    <row r="108" customFormat="false" ht="13.8" hidden="false" customHeight="false" outlineLevel="0" collapsed="false">
      <c r="A108" s="237"/>
      <c r="B108" s="265" t="s">
        <v>1133</v>
      </c>
      <c r="C108" s="266" t="s">
        <v>1207</v>
      </c>
      <c r="D108" s="266"/>
      <c r="E108" s="266"/>
      <c r="F108" s="262" t="s">
        <v>29</v>
      </c>
      <c r="G108" s="267" t="n">
        <f aca="false">F111</f>
        <v>24.262962962963</v>
      </c>
    </row>
    <row r="109" customFormat="false" ht="13.2" hidden="false" customHeight="true" outlineLevel="0" collapsed="false">
      <c r="A109" s="268" t="s">
        <v>1135</v>
      </c>
      <c r="B109" s="268" t="s">
        <v>1136</v>
      </c>
      <c r="C109" s="269" t="s">
        <v>1137</v>
      </c>
      <c r="D109" s="268" t="s">
        <v>1138</v>
      </c>
      <c r="E109" s="268" t="s">
        <v>1139</v>
      </c>
      <c r="F109" s="268" t="s">
        <v>1140</v>
      </c>
      <c r="G109" s="268"/>
    </row>
    <row r="110" customFormat="false" ht="13.2" hidden="false" customHeight="false" outlineLevel="0" collapsed="false">
      <c r="A110" s="268"/>
      <c r="B110" s="268"/>
      <c r="C110" s="269"/>
      <c r="D110" s="268"/>
      <c r="E110" s="268"/>
      <c r="F110" s="270" t="s">
        <v>1141</v>
      </c>
      <c r="G110" s="271" t="s">
        <v>1142</v>
      </c>
    </row>
    <row r="111" customFormat="false" ht="26.4" hidden="false" customHeight="false" outlineLevel="0" collapsed="false">
      <c r="A111" s="247" t="s">
        <v>1208</v>
      </c>
      <c r="B111" s="240" t="s">
        <v>1209</v>
      </c>
      <c r="C111" s="248" t="s">
        <v>1210</v>
      </c>
      <c r="D111" s="263" t="n">
        <f aca="false">((9.9*21.6)+300)/21.6</f>
        <v>23.7888888888889</v>
      </c>
      <c r="E111" s="250" t="n">
        <f aca="false">AVERAGE(D111:D113)</f>
        <v>24.262962962963</v>
      </c>
      <c r="F111" s="267" t="n">
        <f aca="false">E111</f>
        <v>24.262962962963</v>
      </c>
      <c r="G111" s="279" t="s">
        <v>1146</v>
      </c>
    </row>
    <row r="112" customFormat="false" ht="13.2" hidden="false" customHeight="false" outlineLevel="0" collapsed="false">
      <c r="A112" s="247" t="s">
        <v>1211</v>
      </c>
      <c r="B112" s="240" t="s">
        <v>1212</v>
      </c>
      <c r="C112" s="248" t="s">
        <v>1213</v>
      </c>
      <c r="D112" s="263" t="n">
        <f aca="false">764/21.6</f>
        <v>35.3703703703704</v>
      </c>
      <c r="E112" s="250"/>
      <c r="F112" s="267"/>
      <c r="G112" s="279"/>
    </row>
    <row r="113" customFormat="false" ht="13.2" hidden="false" customHeight="false" outlineLevel="0" collapsed="false">
      <c r="A113" s="247" t="s">
        <v>1214</v>
      </c>
      <c r="B113" s="240" t="s">
        <v>1215</v>
      </c>
      <c r="C113" s="248" t="s">
        <v>1216</v>
      </c>
      <c r="D113" s="263" t="n">
        <f aca="false">294.4/21.6</f>
        <v>13.6296296296296</v>
      </c>
      <c r="E113" s="250"/>
      <c r="F113" s="267"/>
      <c r="G113" s="279"/>
    </row>
    <row r="114" customFormat="false" ht="13.2" hidden="false" customHeight="false" outlineLevel="0" collapsed="false">
      <c r="A114" s="287"/>
      <c r="B114" s="288"/>
      <c r="C114" s="295"/>
      <c r="D114" s="290"/>
      <c r="E114" s="291"/>
      <c r="F114" s="292"/>
      <c r="G114" s="293"/>
    </row>
    <row r="115" customFormat="false" ht="13.2" hidden="false" customHeight="false" outlineLevel="0" collapsed="false">
      <c r="A115" s="264" t="s">
        <v>27</v>
      </c>
      <c r="B115" s="264" t="s">
        <v>1129</v>
      </c>
      <c r="C115" s="264" t="s">
        <v>1130</v>
      </c>
      <c r="D115" s="264"/>
      <c r="E115" s="264"/>
      <c r="F115" s="264" t="s">
        <v>1170</v>
      </c>
      <c r="G115" s="264" t="s">
        <v>1132</v>
      </c>
    </row>
    <row r="116" customFormat="false" ht="13.8" hidden="false" customHeight="false" outlineLevel="0" collapsed="false">
      <c r="A116" s="237"/>
      <c r="B116" s="265" t="s">
        <v>1133</v>
      </c>
      <c r="C116" s="266" t="s">
        <v>1217</v>
      </c>
      <c r="D116" s="266"/>
      <c r="E116" s="266"/>
      <c r="F116" s="262" t="s">
        <v>29</v>
      </c>
      <c r="G116" s="267" t="n">
        <f aca="false">F119</f>
        <v>5.33514336340206</v>
      </c>
    </row>
    <row r="117" customFormat="false" ht="13.2" hidden="false" customHeight="true" outlineLevel="0" collapsed="false">
      <c r="A117" s="268" t="s">
        <v>1135</v>
      </c>
      <c r="B117" s="268" t="s">
        <v>1136</v>
      </c>
      <c r="C117" s="269" t="s">
        <v>1137</v>
      </c>
      <c r="D117" s="268" t="s">
        <v>1138</v>
      </c>
      <c r="E117" s="268" t="s">
        <v>1139</v>
      </c>
      <c r="F117" s="268" t="s">
        <v>1140</v>
      </c>
      <c r="G117" s="268"/>
    </row>
    <row r="118" customFormat="false" ht="13.2" hidden="false" customHeight="false" outlineLevel="0" collapsed="false">
      <c r="A118" s="268"/>
      <c r="B118" s="268"/>
      <c r="C118" s="269"/>
      <c r="D118" s="268"/>
      <c r="E118" s="268"/>
      <c r="F118" s="270" t="s">
        <v>1141</v>
      </c>
      <c r="G118" s="271" t="s">
        <v>1142</v>
      </c>
    </row>
    <row r="119" customFormat="false" ht="13.2" hidden="false" customHeight="false" outlineLevel="0" collapsed="false">
      <c r="A119" s="247" t="s">
        <v>1218</v>
      </c>
      <c r="B119" s="240"/>
      <c r="C119" s="272" t="s">
        <v>1173</v>
      </c>
      <c r="D119" s="263" t="n">
        <f aca="false">1420.8/194</f>
        <v>7.32371134020619</v>
      </c>
      <c r="E119" s="250" t="n">
        <f aca="false">AVERAGE(D119:D121)</f>
        <v>5.33514336340206</v>
      </c>
      <c r="F119" s="267" t="n">
        <f aca="false">E119</f>
        <v>5.33514336340206</v>
      </c>
      <c r="G119" s="279" t="s">
        <v>1146</v>
      </c>
    </row>
    <row r="120" customFormat="false" ht="26.4" hidden="false" customHeight="false" outlineLevel="0" collapsed="false">
      <c r="A120" s="247" t="s">
        <v>1219</v>
      </c>
      <c r="B120" s="240"/>
      <c r="C120" s="272" t="s">
        <v>1173</v>
      </c>
      <c r="D120" s="263" t="n">
        <f aca="false">748.8/192</f>
        <v>3.9</v>
      </c>
      <c r="E120" s="250"/>
      <c r="F120" s="267"/>
      <c r="G120" s="279"/>
    </row>
    <row r="121" customFormat="false" ht="13.2" hidden="false" customHeight="false" outlineLevel="0" collapsed="false">
      <c r="A121" s="247" t="s">
        <v>1220</v>
      </c>
      <c r="B121" s="240"/>
      <c r="C121" s="272" t="s">
        <v>1173</v>
      </c>
      <c r="D121" s="263" t="n">
        <f aca="false">918.09/192</f>
        <v>4.78171875</v>
      </c>
      <c r="E121" s="250"/>
      <c r="F121" s="267"/>
      <c r="G121" s="279"/>
    </row>
  </sheetData>
  <mergeCells count="144">
    <mergeCell ref="A1:C3"/>
    <mergeCell ref="D1:G1"/>
    <mergeCell ref="D2:F3"/>
    <mergeCell ref="A4:G5"/>
    <mergeCell ref="C7:E7"/>
    <mergeCell ref="C8:E8"/>
    <mergeCell ref="A9:A10"/>
    <mergeCell ref="B9:B10"/>
    <mergeCell ref="C9:C10"/>
    <mergeCell ref="D9:D10"/>
    <mergeCell ref="E9:E10"/>
    <mergeCell ref="F9:G9"/>
    <mergeCell ref="E11:E14"/>
    <mergeCell ref="F11:F14"/>
    <mergeCell ref="G11:G14"/>
    <mergeCell ref="C16:E16"/>
    <mergeCell ref="C17:E17"/>
    <mergeCell ref="A18:A19"/>
    <mergeCell ref="B18:B19"/>
    <mergeCell ref="C18:C19"/>
    <mergeCell ref="D18:D19"/>
    <mergeCell ref="E18:E19"/>
    <mergeCell ref="F18:G18"/>
    <mergeCell ref="E20:E22"/>
    <mergeCell ref="F20:F22"/>
    <mergeCell ref="G20:G22"/>
    <mergeCell ref="C24:E24"/>
    <mergeCell ref="C25:E25"/>
    <mergeCell ref="A26:A27"/>
    <mergeCell ref="B26:B27"/>
    <mergeCell ref="C26:C27"/>
    <mergeCell ref="D26:D27"/>
    <mergeCell ref="E26:E27"/>
    <mergeCell ref="F26:G26"/>
    <mergeCell ref="C30:E30"/>
    <mergeCell ref="A32:A33"/>
    <mergeCell ref="B32:B33"/>
    <mergeCell ref="C32:C33"/>
    <mergeCell ref="D32:D33"/>
    <mergeCell ref="E32:E33"/>
    <mergeCell ref="F32:G32"/>
    <mergeCell ref="E34:E37"/>
    <mergeCell ref="F34:F37"/>
    <mergeCell ref="G34:G37"/>
    <mergeCell ref="C39:E39"/>
    <mergeCell ref="A41:A42"/>
    <mergeCell ref="B41:B42"/>
    <mergeCell ref="C41:C42"/>
    <mergeCell ref="D41:D42"/>
    <mergeCell ref="E41:E42"/>
    <mergeCell ref="F41:G41"/>
    <mergeCell ref="E43:E45"/>
    <mergeCell ref="F43:F45"/>
    <mergeCell ref="G43:G45"/>
    <mergeCell ref="C47:E47"/>
    <mergeCell ref="A49:A50"/>
    <mergeCell ref="B49:B50"/>
    <mergeCell ref="C49:C50"/>
    <mergeCell ref="D49:D50"/>
    <mergeCell ref="E49:E50"/>
    <mergeCell ref="F49:G49"/>
    <mergeCell ref="E51:E55"/>
    <mergeCell ref="F51:F55"/>
    <mergeCell ref="G51:G55"/>
    <mergeCell ref="C57:E57"/>
    <mergeCell ref="A59:A60"/>
    <mergeCell ref="B59:B60"/>
    <mergeCell ref="C59:C60"/>
    <mergeCell ref="D59:D60"/>
    <mergeCell ref="E59:E60"/>
    <mergeCell ref="F59:G59"/>
    <mergeCell ref="E61:E65"/>
    <mergeCell ref="F61:F65"/>
    <mergeCell ref="G61:G65"/>
    <mergeCell ref="C67:E67"/>
    <mergeCell ref="A69:A70"/>
    <mergeCell ref="B69:B70"/>
    <mergeCell ref="C69:C70"/>
    <mergeCell ref="D69:D70"/>
    <mergeCell ref="E69:E70"/>
    <mergeCell ref="F69:G69"/>
    <mergeCell ref="E71:E73"/>
    <mergeCell ref="F71:F73"/>
    <mergeCell ref="G71:G73"/>
    <mergeCell ref="C75:E75"/>
    <mergeCell ref="A77:A78"/>
    <mergeCell ref="B77:B78"/>
    <mergeCell ref="C77:C78"/>
    <mergeCell ref="D77:D78"/>
    <mergeCell ref="E77:E78"/>
    <mergeCell ref="F77:G77"/>
    <mergeCell ref="E79:E81"/>
    <mergeCell ref="F79:F81"/>
    <mergeCell ref="G79:G81"/>
    <mergeCell ref="C83:E83"/>
    <mergeCell ref="A85:A86"/>
    <mergeCell ref="B85:B86"/>
    <mergeCell ref="C85:C86"/>
    <mergeCell ref="D85:D86"/>
    <mergeCell ref="E85:E86"/>
    <mergeCell ref="F85:G85"/>
    <mergeCell ref="E87:E89"/>
    <mergeCell ref="F87:F89"/>
    <mergeCell ref="G87:G89"/>
    <mergeCell ref="C91:E91"/>
    <mergeCell ref="A93:A94"/>
    <mergeCell ref="B93:B94"/>
    <mergeCell ref="C93:C94"/>
    <mergeCell ref="D93:D94"/>
    <mergeCell ref="E93:E94"/>
    <mergeCell ref="F93:G93"/>
    <mergeCell ref="E95:E97"/>
    <mergeCell ref="F95:F97"/>
    <mergeCell ref="G95:G97"/>
    <mergeCell ref="C99:E99"/>
    <mergeCell ref="A101:A102"/>
    <mergeCell ref="B101:B102"/>
    <mergeCell ref="C101:C102"/>
    <mergeCell ref="D101:D102"/>
    <mergeCell ref="E101:E102"/>
    <mergeCell ref="F101:G101"/>
    <mergeCell ref="E103:E105"/>
    <mergeCell ref="F103:F105"/>
    <mergeCell ref="G103:G105"/>
    <mergeCell ref="C107:E107"/>
    <mergeCell ref="A109:A110"/>
    <mergeCell ref="B109:B110"/>
    <mergeCell ref="C109:C110"/>
    <mergeCell ref="D109:D110"/>
    <mergeCell ref="E109:E110"/>
    <mergeCell ref="F109:G109"/>
    <mergeCell ref="E111:E113"/>
    <mergeCell ref="F111:F113"/>
    <mergeCell ref="G111:G113"/>
    <mergeCell ref="C115:E115"/>
    <mergeCell ref="A117:A118"/>
    <mergeCell ref="B117:B118"/>
    <mergeCell ref="C117:C118"/>
    <mergeCell ref="D117:D118"/>
    <mergeCell ref="E117:E118"/>
    <mergeCell ref="F117:G117"/>
    <mergeCell ref="E119:E121"/>
    <mergeCell ref="F119:F121"/>
    <mergeCell ref="G119:G121"/>
  </mergeCells>
  <hyperlinks>
    <hyperlink ref="C13" r:id="rId1" display="disk.limp.entulho@hotmail.com"/>
    <hyperlink ref="C20" r:id="rId2" display="soniatributaria@gmail.com"/>
    <hyperlink ref="C21" r:id="rId3" display="divino.silva@papelariadinamica.com.br"/>
    <hyperlink ref="C23" r:id="rId4" display="vendas4@universopapelaria.com.br"/>
    <hyperlink ref="C28" r:id="rId5" display="www.crea-go.org.br"/>
    <hyperlink ref="B54" r:id="rId6" display="(62) 3941-6787"/>
    <hyperlink ref="C54" r:id="rId7" display="vrmarcas@hotmail.com"/>
    <hyperlink ref="B64" r:id="rId8" display="(62) 3941-6787"/>
    <hyperlink ref="C64" r:id="rId9" display="vrmarcas@hotmail.com"/>
    <hyperlink ref="C103" r:id="rId10" display="comercial.se@totalacessibilidade.com.br"/>
    <hyperlink ref="C105" r:id="rId11" display="contato@masteracessibilidade.com.br"/>
    <hyperlink ref="C111" r:id="rId12" display="faixaazulcontainer@gmail.com"/>
    <hyperlink ref="C112" r:id="rId13" display="premoldadosplanaltoltda@gmail.com"/>
    <hyperlink ref="C113" r:id="rId14" display="contato@ciadasoingadeiras.com.br"/>
  </hyperlinks>
  <printOptions headings="false" gridLines="false" gridLinesSet="true" horizontalCentered="false" verticalCentered="false"/>
  <pageMargins left="0.39375" right="0.39375" top="0.315277777777778" bottom="0.393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00B0F0"/>
    <pageSetUpPr fitToPage="true"/>
  </sheetPr>
  <dimension ref="B1:N44"/>
  <sheetViews>
    <sheetView windowProtection="false" showFormulas="false" showGridLines="true" showRowColHeaders="true" showZeros="true" rightToLeft="false" tabSelected="false" showOutlineSymbols="true" defaultGridColor="true" view="normal" topLeftCell="A7" colorId="64" zoomScale="90" zoomScaleNormal="90" zoomScalePageLayoutView="85" workbookViewId="0">
      <selection pane="topLeft" activeCell="B25" activeCellId="0" sqref="B25"/>
    </sheetView>
  </sheetViews>
  <sheetFormatPr defaultRowHeight="14.4"/>
  <cols>
    <col collapsed="false" hidden="false" max="1" min="1" style="296" width="3.55612244897959"/>
    <col collapsed="false" hidden="false" max="2" min="2" style="296" width="52.5561224489796"/>
    <col collapsed="false" hidden="false" max="4" min="3" style="296" width="28.5561224489796"/>
    <col collapsed="false" hidden="false" max="5" min="5" style="296" width="24"/>
    <col collapsed="false" hidden="false" max="6" min="6" style="296" width="3.55612244897959"/>
    <col collapsed="false" hidden="false" max="7" min="7" style="296" width="12.3316326530612"/>
    <col collapsed="false" hidden="false" max="11" min="8" style="296" width="12.5561224489796"/>
    <col collapsed="false" hidden="false" max="1025" min="12" style="296" width="9.10714285714286"/>
  </cols>
  <sheetData>
    <row r="1" customFormat="false" ht="17.4" hidden="false" customHeight="false" outlineLevel="0" collapsed="false">
      <c r="B1" s="297" t="s">
        <v>1221</v>
      </c>
      <c r="C1" s="297"/>
      <c r="D1" s="297"/>
      <c r="E1" s="297"/>
      <c r="H1" s="0"/>
      <c r="I1" s="0"/>
      <c r="J1" s="0"/>
      <c r="K1" s="0"/>
      <c r="L1" s="0"/>
      <c r="M1" s="0"/>
      <c r="N1" s="0"/>
    </row>
    <row r="2" customFormat="false" ht="17.4" hidden="false" customHeight="false" outlineLevel="0" collapsed="false">
      <c r="B2" s="297" t="s">
        <v>0</v>
      </c>
      <c r="C2" s="297"/>
      <c r="D2" s="297"/>
      <c r="E2" s="297"/>
      <c r="H2" s="0"/>
      <c r="I2" s="0"/>
      <c r="J2" s="0"/>
      <c r="K2" s="0"/>
      <c r="L2" s="0"/>
      <c r="M2" s="0"/>
      <c r="N2" s="0"/>
    </row>
    <row r="3" customFormat="false" ht="17.4" hidden="false" customHeight="false" outlineLevel="0" collapsed="false">
      <c r="B3" s="297" t="s">
        <v>1</v>
      </c>
      <c r="C3" s="297"/>
      <c r="D3" s="297"/>
      <c r="E3" s="297"/>
      <c r="H3" s="0"/>
      <c r="I3" s="0"/>
      <c r="J3" s="0"/>
      <c r="K3" s="0"/>
      <c r="L3" s="0"/>
      <c r="M3" s="0"/>
      <c r="N3" s="0"/>
    </row>
    <row r="4" customFormat="false" ht="17.4" hidden="false" customHeight="false" outlineLevel="0" collapsed="false">
      <c r="B4" s="297" t="s">
        <v>2</v>
      </c>
      <c r="C4" s="297"/>
      <c r="D4" s="297"/>
      <c r="E4" s="297"/>
      <c r="H4" s="0"/>
      <c r="I4" s="0"/>
      <c r="J4" s="0"/>
      <c r="K4" s="0"/>
      <c r="L4" s="0"/>
      <c r="M4" s="0"/>
      <c r="N4" s="0"/>
    </row>
    <row r="5" customFormat="false" ht="17.4" hidden="false" customHeight="false" outlineLevel="0" collapsed="false">
      <c r="B5" s="298"/>
      <c r="C5" s="298"/>
      <c r="D5" s="298"/>
      <c r="E5" s="298"/>
      <c r="H5" s="0"/>
      <c r="I5" s="0"/>
      <c r="J5" s="0"/>
      <c r="K5" s="0"/>
      <c r="L5" s="0"/>
      <c r="M5" s="0"/>
      <c r="N5" s="0"/>
    </row>
    <row r="6" customFormat="false" ht="17.4" hidden="false" customHeight="false" outlineLevel="0" collapsed="false">
      <c r="B6" s="298"/>
      <c r="C6" s="298" t="s">
        <v>1222</v>
      </c>
      <c r="D6" s="298"/>
      <c r="E6" s="298"/>
      <c r="H6" s="0"/>
      <c r="I6" s="0"/>
      <c r="J6" s="0"/>
      <c r="K6" s="0"/>
      <c r="L6" s="0"/>
      <c r="M6" s="0"/>
      <c r="N6" s="0"/>
    </row>
    <row r="7" customFormat="false" ht="17.4" hidden="false" customHeight="false" outlineLevel="0" collapsed="false">
      <c r="B7" s="298"/>
      <c r="C7" s="298"/>
      <c r="D7" s="298"/>
      <c r="E7" s="298"/>
      <c r="H7" s="0"/>
      <c r="I7" s="0"/>
      <c r="J7" s="0"/>
      <c r="K7" s="0"/>
      <c r="L7" s="0"/>
      <c r="M7" s="0"/>
      <c r="N7" s="0"/>
    </row>
    <row r="8" customFormat="false" ht="34.5" hidden="false" customHeight="true" outlineLevel="0" collapsed="false">
      <c r="B8" s="299" t="s">
        <v>1223</v>
      </c>
      <c r="C8" s="299"/>
      <c r="D8" s="299"/>
      <c r="E8" s="299"/>
      <c r="H8" s="0"/>
      <c r="I8" s="0"/>
      <c r="J8" s="0"/>
      <c r="K8" s="0"/>
      <c r="L8" s="0"/>
      <c r="M8" s="0"/>
      <c r="N8" s="0"/>
    </row>
    <row r="9" customFormat="false" ht="14.4" hidden="false" customHeight="false" outlineLevel="0" collapsed="false">
      <c r="B9" s="300"/>
      <c r="C9" s="0"/>
      <c r="D9" s="0"/>
      <c r="E9" s="0"/>
      <c r="H9" s="301"/>
      <c r="I9" s="301"/>
      <c r="J9" s="302"/>
      <c r="K9" s="302"/>
      <c r="L9" s="0"/>
      <c r="M9" s="0"/>
      <c r="N9" s="0"/>
    </row>
    <row r="10" customFormat="false" ht="14.4" hidden="false" customHeight="false" outlineLevel="0" collapsed="false">
      <c r="B10" s="303" t="n">
        <v>0.05</v>
      </c>
      <c r="C10" s="304" t="s">
        <v>1224</v>
      </c>
      <c r="D10" s="0"/>
      <c r="E10" s="300"/>
      <c r="H10" s="301"/>
      <c r="I10" s="301" t="s">
        <v>1225</v>
      </c>
      <c r="J10" s="301"/>
      <c r="K10" s="301"/>
      <c r="L10" s="0"/>
      <c r="M10" s="0"/>
      <c r="N10" s="0"/>
    </row>
    <row r="11" customFormat="false" ht="14.4" hidden="false" customHeight="false" outlineLevel="0" collapsed="false">
      <c r="B11" s="300"/>
      <c r="C11" s="0"/>
      <c r="D11" s="0"/>
      <c r="E11" s="0"/>
      <c r="H11" s="301"/>
      <c r="I11" s="301"/>
      <c r="J11" s="302"/>
      <c r="K11" s="302"/>
      <c r="L11" s="0"/>
      <c r="M11" s="0"/>
      <c r="N11" s="0"/>
    </row>
    <row r="12" customFormat="false" ht="55.2" hidden="false" customHeight="false" outlineLevel="0" collapsed="false">
      <c r="B12" s="305" t="s">
        <v>28</v>
      </c>
      <c r="C12" s="306" t="s">
        <v>1226</v>
      </c>
      <c r="D12" s="306" t="s">
        <v>1227</v>
      </c>
      <c r="E12" s="306" t="s">
        <v>1228</v>
      </c>
      <c r="H12" s="301"/>
      <c r="I12" s="301" t="s">
        <v>1229</v>
      </c>
      <c r="J12" s="301" t="s">
        <v>1230</v>
      </c>
      <c r="K12" s="301" t="s">
        <v>1231</v>
      </c>
      <c r="L12" s="300"/>
      <c r="M12" s="0"/>
      <c r="N12" s="0"/>
    </row>
    <row r="13" customFormat="false" ht="14.4" hidden="false" customHeight="false" outlineLevel="0" collapsed="false">
      <c r="B13" s="307" t="s">
        <v>1232</v>
      </c>
      <c r="C13" s="308" t="n">
        <v>0.03</v>
      </c>
      <c r="D13" s="308" t="n">
        <f aca="false">C13</f>
        <v>0.03</v>
      </c>
      <c r="E13" s="308" t="n">
        <v>0.015</v>
      </c>
      <c r="H13" s="301" t="s">
        <v>1233</v>
      </c>
      <c r="I13" s="308" t="n">
        <v>0.03</v>
      </c>
      <c r="J13" s="308" t="n">
        <v>0.04</v>
      </c>
      <c r="K13" s="308" t="n">
        <v>0.055</v>
      </c>
      <c r="L13" s="0"/>
      <c r="M13" s="309" t="s">
        <v>1234</v>
      </c>
      <c r="N13" s="310" t="n">
        <f aca="false">0.97/100</f>
        <v>0.0097</v>
      </c>
    </row>
    <row r="14" customFormat="false" ht="14.4" hidden="false" customHeight="false" outlineLevel="0" collapsed="false">
      <c r="B14" s="307" t="s">
        <v>1235</v>
      </c>
      <c r="C14" s="308" t="n">
        <v>0.004</v>
      </c>
      <c r="D14" s="308" t="n">
        <f aca="false">C14</f>
        <v>0.004</v>
      </c>
      <c r="E14" s="308" t="n">
        <v>0.0015</v>
      </c>
      <c r="H14" s="301"/>
      <c r="I14" s="308"/>
      <c r="J14" s="308"/>
      <c r="K14" s="308"/>
      <c r="L14" s="0"/>
    </row>
    <row r="15" customFormat="false" ht="14.4" hidden="false" customHeight="false" outlineLevel="0" collapsed="false">
      <c r="B15" s="307" t="s">
        <v>1236</v>
      </c>
      <c r="C15" s="308" t="n">
        <v>0.004</v>
      </c>
      <c r="D15" s="308" t="n">
        <f aca="false">C15</f>
        <v>0.004</v>
      </c>
      <c r="E15" s="308" t="n">
        <v>0.0015</v>
      </c>
      <c r="H15" s="301" t="s">
        <v>1237</v>
      </c>
      <c r="I15" s="308" t="n">
        <v>0.008</v>
      </c>
      <c r="J15" s="308" t="n">
        <v>0.008</v>
      </c>
      <c r="K15" s="308" t="n">
        <v>0.01</v>
      </c>
      <c r="L15" s="0"/>
    </row>
    <row r="16" customFormat="false" ht="14.4" hidden="false" customHeight="false" outlineLevel="0" collapsed="false">
      <c r="B16" s="307" t="s">
        <v>1238</v>
      </c>
      <c r="C16" s="308" t="n">
        <v>0.0097</v>
      </c>
      <c r="D16" s="308" t="n">
        <f aca="false">C16</f>
        <v>0.0097</v>
      </c>
      <c r="E16" s="308" t="n">
        <v>0.0056</v>
      </c>
      <c r="H16" s="301" t="s">
        <v>1239</v>
      </c>
      <c r="I16" s="308" t="n">
        <v>0.0097</v>
      </c>
      <c r="J16" s="308" t="n">
        <v>0.0127</v>
      </c>
      <c r="K16" s="308" t="n">
        <v>0.0127</v>
      </c>
      <c r="L16" s="0"/>
    </row>
    <row r="17" customFormat="false" ht="14.4" hidden="false" customHeight="false" outlineLevel="0" collapsed="false">
      <c r="B17" s="311" t="s">
        <v>1240</v>
      </c>
      <c r="C17" s="312" t="n">
        <f aca="false">SUM(C13:C16)</f>
        <v>0.0477</v>
      </c>
      <c r="D17" s="312" t="n">
        <f aca="false">SUM(D13:D16)</f>
        <v>0.0477</v>
      </c>
      <c r="E17" s="312" t="n">
        <f aca="false">SUM(E13:E16)</f>
        <v>0.0236</v>
      </c>
      <c r="H17" s="301"/>
      <c r="I17" s="308"/>
      <c r="J17" s="308"/>
      <c r="K17" s="308"/>
      <c r="L17" s="0"/>
    </row>
    <row r="18" customFormat="false" ht="14.4" hidden="false" customHeight="false" outlineLevel="0" collapsed="false">
      <c r="B18" s="307" t="s">
        <v>1241</v>
      </c>
      <c r="C18" s="308" t="n">
        <v>0.0059</v>
      </c>
      <c r="D18" s="308" t="n">
        <f aca="false">C18</f>
        <v>0.0059</v>
      </c>
      <c r="E18" s="308" t="n">
        <v>0.0085</v>
      </c>
      <c r="H18" s="301"/>
      <c r="I18" s="308"/>
      <c r="J18" s="308"/>
      <c r="K18" s="308"/>
      <c r="L18" s="0"/>
    </row>
    <row r="19" customFormat="false" ht="14.4" hidden="false" customHeight="false" outlineLevel="0" collapsed="false">
      <c r="B19" s="311" t="s">
        <v>1242</v>
      </c>
      <c r="C19" s="313" t="n">
        <f aca="false">C18</f>
        <v>0.0059</v>
      </c>
      <c r="D19" s="313" t="n">
        <f aca="false">D18</f>
        <v>0.0059</v>
      </c>
      <c r="E19" s="313" t="n">
        <f aca="false">E18</f>
        <v>0.0085</v>
      </c>
      <c r="H19" s="301" t="s">
        <v>1243</v>
      </c>
      <c r="I19" s="308" t="n">
        <v>0.0059</v>
      </c>
      <c r="J19" s="308" t="n">
        <v>0.0123</v>
      </c>
      <c r="K19" s="308" t="n">
        <v>0.0139</v>
      </c>
      <c r="L19" s="0"/>
    </row>
    <row r="20" customFormat="false" ht="14.4" hidden="false" customHeight="false" outlineLevel="0" collapsed="false">
      <c r="B20" s="307" t="s">
        <v>1244</v>
      </c>
      <c r="C20" s="308" t="n">
        <v>0.0616</v>
      </c>
      <c r="D20" s="308" t="n">
        <v>0.0616</v>
      </c>
      <c r="E20" s="308" t="n">
        <v>0.035</v>
      </c>
      <c r="H20" s="301"/>
      <c r="I20" s="308"/>
      <c r="J20" s="308"/>
      <c r="K20" s="308"/>
      <c r="L20" s="0"/>
    </row>
    <row r="21" customFormat="false" ht="14.4" hidden="false" customHeight="false" outlineLevel="0" collapsed="false">
      <c r="B21" s="311" t="s">
        <v>1245</v>
      </c>
      <c r="C21" s="314" t="n">
        <f aca="false">C20</f>
        <v>0.0616</v>
      </c>
      <c r="D21" s="314" t="n">
        <f aca="false">D20</f>
        <v>0.0616</v>
      </c>
      <c r="E21" s="314" t="n">
        <f aca="false">E20</f>
        <v>0.035</v>
      </c>
      <c r="H21" s="301" t="s">
        <v>1246</v>
      </c>
      <c r="I21" s="308" t="n">
        <v>0.0616</v>
      </c>
      <c r="J21" s="308" t="n">
        <v>0.074</v>
      </c>
      <c r="K21" s="308" t="n">
        <v>0.0896</v>
      </c>
      <c r="L21" s="315"/>
    </row>
    <row r="22" customFormat="false" ht="14.4" hidden="false" customHeight="false" outlineLevel="0" collapsed="false">
      <c r="B22" s="316" t="s">
        <v>1247</v>
      </c>
      <c r="C22" s="317" t="n">
        <f aca="false">(1+C17)*(1+C19)*(1+C21)</f>
        <v>1.118800526088</v>
      </c>
      <c r="D22" s="317" t="n">
        <f aca="false">(1+D17)*(1+D19)*(1+D21)</f>
        <v>1.118800526088</v>
      </c>
      <c r="E22" s="317" t="n">
        <f aca="false">(1+E17)*(1+E19)*(1+E21)</f>
        <v>1.068431121</v>
      </c>
      <c r="H22" s="301"/>
      <c r="I22" s="308"/>
      <c r="J22" s="308"/>
      <c r="K22" s="308"/>
      <c r="L22" s="0"/>
    </row>
    <row r="23" customFormat="false" ht="14.4" hidden="false" customHeight="false" outlineLevel="0" collapsed="false">
      <c r="B23" s="307" t="s">
        <v>1248</v>
      </c>
      <c r="C23" s="308" t="n">
        <v>0.0065</v>
      </c>
      <c r="D23" s="308" t="n">
        <f aca="false">C23</f>
        <v>0.0065</v>
      </c>
      <c r="E23" s="308" t="n">
        <f aca="false">D23</f>
        <v>0.0065</v>
      </c>
      <c r="H23" s="301"/>
      <c r="I23" s="308"/>
      <c r="J23" s="308"/>
      <c r="K23" s="308"/>
      <c r="L23" s="0"/>
    </row>
    <row r="24" customFormat="false" ht="14.4" hidden="false" customHeight="false" outlineLevel="0" collapsed="false">
      <c r="B24" s="307" t="s">
        <v>1249</v>
      </c>
      <c r="C24" s="308" t="n">
        <v>0.03</v>
      </c>
      <c r="D24" s="308" t="n">
        <f aca="false">C24</f>
        <v>0.03</v>
      </c>
      <c r="E24" s="308" t="n">
        <f aca="false">D24</f>
        <v>0.03</v>
      </c>
      <c r="H24" s="301"/>
      <c r="I24" s="308"/>
      <c r="J24" s="308"/>
      <c r="K24" s="308"/>
      <c r="L24" s="0"/>
    </row>
    <row r="25" customFormat="false" ht="14.4" hidden="false" customHeight="false" outlineLevel="0" collapsed="false">
      <c r="B25" s="307" t="s">
        <v>1250</v>
      </c>
      <c r="C25" s="308"/>
      <c r="D25" s="308" t="n">
        <f aca="false">B10</f>
        <v>0.05</v>
      </c>
      <c r="E25" s="308"/>
      <c r="H25" s="301"/>
      <c r="I25" s="308" t="n">
        <v>0.02</v>
      </c>
      <c r="J25" s="308"/>
      <c r="K25" s="308" t="n">
        <v>0.05</v>
      </c>
      <c r="L25" s="309" t="s">
        <v>1251</v>
      </c>
    </row>
    <row r="26" customFormat="false" ht="14.4" hidden="false" customHeight="false" outlineLevel="0" collapsed="false">
      <c r="B26" s="307" t="s">
        <v>1252</v>
      </c>
      <c r="C26" s="308" t="n">
        <v>0.045</v>
      </c>
      <c r="D26" s="308" t="n">
        <v>0.045</v>
      </c>
      <c r="E26" s="308" t="n">
        <v>0.045</v>
      </c>
      <c r="H26" s="301"/>
      <c r="I26" s="308"/>
      <c r="J26" s="308"/>
      <c r="K26" s="308"/>
    </row>
    <row r="27" customFormat="false" ht="14.4" hidden="false" customHeight="false" outlineLevel="0" collapsed="false">
      <c r="B27" s="316" t="s">
        <v>1253</v>
      </c>
      <c r="C27" s="318" t="n">
        <f aca="false">1-SUM(C23:C26)</f>
        <v>0.9185</v>
      </c>
      <c r="D27" s="318" t="n">
        <f aca="false">1-SUM(D23:D26)</f>
        <v>0.8685</v>
      </c>
      <c r="E27" s="318" t="n">
        <f aca="false">1-SUM(E23:E26)</f>
        <v>0.9185</v>
      </c>
      <c r="H27" s="301"/>
      <c r="I27" s="308"/>
      <c r="J27" s="308"/>
      <c r="K27" s="308"/>
    </row>
    <row r="28" customFormat="false" ht="17.4" hidden="false" customHeight="false" outlineLevel="0" collapsed="false">
      <c r="B28" s="0"/>
      <c r="C28" s="319" t="n">
        <f aca="false">C22/C27-1</f>
        <v>0.218073517787698</v>
      </c>
      <c r="D28" s="319" t="n">
        <f aca="false">D22/D27-1</f>
        <v>0.288198648345423</v>
      </c>
      <c r="E28" s="319" t="n">
        <f aca="false">E22/E27-1</f>
        <v>0.163234753402286</v>
      </c>
      <c r="H28" s="301" t="s">
        <v>412</v>
      </c>
      <c r="I28" s="320" t="n">
        <v>0.2034</v>
      </c>
      <c r="J28" s="320" t="n">
        <v>0.2212</v>
      </c>
      <c r="K28" s="320" t="n">
        <v>0.25</v>
      </c>
    </row>
    <row r="29" customFormat="false" ht="17.4" hidden="false" customHeight="false" outlineLevel="0" collapsed="false">
      <c r="B29" s="0"/>
      <c r="C29" s="319"/>
      <c r="D29" s="319"/>
      <c r="E29" s="319"/>
      <c r="H29" s="321"/>
      <c r="I29" s="322"/>
      <c r="J29" s="322"/>
      <c r="K29" s="322"/>
    </row>
    <row r="30" customFormat="false" ht="14.4" hidden="false" customHeight="false" outlineLevel="0" collapsed="false">
      <c r="B30" s="309" t="s">
        <v>1254</v>
      </c>
      <c r="C30" s="0"/>
      <c r="D30" s="0"/>
      <c r="E30" s="0"/>
      <c r="I30" s="315" t="s">
        <v>1255</v>
      </c>
      <c r="J30" s="315"/>
      <c r="K30" s="315"/>
    </row>
    <row r="31" customFormat="false" ht="14.4" hidden="false" customHeight="false" outlineLevel="0" collapsed="false">
      <c r="B31" s="0"/>
      <c r="C31" s="0"/>
      <c r="D31" s="0"/>
      <c r="E31" s="0"/>
      <c r="I31" s="315"/>
      <c r="J31" s="315"/>
      <c r="K31" s="315"/>
    </row>
    <row r="32" customFormat="false" ht="14.4" hidden="false" customHeight="false" outlineLevel="0" collapsed="false">
      <c r="B32" s="0"/>
      <c r="C32" s="0"/>
      <c r="D32" s="0"/>
      <c r="E32" s="0"/>
    </row>
    <row r="33" customFormat="false" ht="14.4" hidden="false" customHeight="false" outlineLevel="0" collapsed="false">
      <c r="B33" s="0"/>
      <c r="C33" s="0"/>
      <c r="D33" s="0"/>
      <c r="E33" s="0"/>
    </row>
    <row r="34" customFormat="false" ht="14.4" hidden="false" customHeight="false" outlineLevel="0" collapsed="false">
      <c r="B34" s="0"/>
      <c r="C34" s="0"/>
      <c r="D34" s="0"/>
      <c r="E34" s="0"/>
    </row>
    <row r="35" customFormat="false" ht="14.4" hidden="false" customHeight="false" outlineLevel="0" collapsed="false">
      <c r="B35" s="0"/>
      <c r="C35" s="0"/>
      <c r="D35" s="0"/>
      <c r="E35" s="0"/>
    </row>
    <row r="36" customFormat="false" ht="14.4" hidden="false" customHeight="false" outlineLevel="0" collapsed="false">
      <c r="B36" s="0"/>
      <c r="C36" s="0"/>
      <c r="D36" s="0"/>
      <c r="E36" s="0"/>
    </row>
    <row r="37" customFormat="false" ht="14.4" hidden="false" customHeight="false" outlineLevel="0" collapsed="false">
      <c r="B37" s="0"/>
      <c r="C37" s="0"/>
      <c r="D37" s="0"/>
      <c r="E37" s="0"/>
    </row>
    <row r="38" customFormat="false" ht="14.4" hidden="false" customHeight="false" outlineLevel="0" collapsed="false">
      <c r="B38" s="0"/>
      <c r="C38" s="0"/>
      <c r="D38" s="0"/>
      <c r="E38" s="0"/>
    </row>
    <row r="39" customFormat="false" ht="14.4" hidden="false" customHeight="false" outlineLevel="0" collapsed="false">
      <c r="B39" s="0"/>
      <c r="C39" s="0"/>
      <c r="D39" s="0"/>
      <c r="E39" s="0"/>
    </row>
    <row r="40" customFormat="false" ht="14.4" hidden="false" customHeight="false" outlineLevel="0" collapsed="false">
      <c r="B40" s="0"/>
      <c r="C40" s="0"/>
      <c r="D40" s="0"/>
      <c r="E40" s="0"/>
    </row>
    <row r="41" customFormat="false" ht="14.4" hidden="false" customHeight="false" outlineLevel="0" collapsed="false">
      <c r="B41" s="0"/>
      <c r="C41" s="0"/>
      <c r="D41" s="0"/>
      <c r="E41" s="0"/>
    </row>
    <row r="42" customFormat="false" ht="14.4" hidden="false" customHeight="false" outlineLevel="0" collapsed="false">
      <c r="B42" s="0"/>
      <c r="C42" s="0"/>
      <c r="D42" s="0"/>
      <c r="E42" s="0"/>
    </row>
    <row r="43" customFormat="false" ht="14.4" hidden="false" customHeight="false" outlineLevel="0" collapsed="false">
      <c r="B43" s="0"/>
      <c r="C43" s="0"/>
      <c r="D43" s="0"/>
      <c r="E43" s="0"/>
    </row>
    <row r="44" customFormat="false" ht="41.25" hidden="false" customHeight="true" outlineLevel="0" collapsed="false">
      <c r="B44" s="323" t="s">
        <v>1256</v>
      </c>
      <c r="C44" s="323"/>
      <c r="D44" s="323"/>
      <c r="E44" s="323"/>
    </row>
  </sheetData>
  <mergeCells count="7">
    <mergeCell ref="B1:E1"/>
    <mergeCell ref="B2:E2"/>
    <mergeCell ref="B3:E3"/>
    <mergeCell ref="B4:E4"/>
    <mergeCell ref="B8:E8"/>
    <mergeCell ref="I10:K10"/>
    <mergeCell ref="B44:E44"/>
  </mergeCells>
  <printOptions headings="false" gridLines="false" gridLinesSet="true" horizontalCentered="true" verticalCentered="false"/>
  <pageMargins left="0.984027777777778" right="0.7875" top="0.984027777777778"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1:G60"/>
  <sheetViews>
    <sheetView windowProtection="false"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RowHeight="14.4"/>
  <cols>
    <col collapsed="false" hidden="false" max="3" min="1" style="0" width="18.1071428571429"/>
    <col collapsed="false" hidden="false" max="6" min="4" style="0" width="14.8826530612245"/>
    <col collapsed="false" hidden="false" max="7" min="7" style="0" width="20.6632653061224"/>
    <col collapsed="false" hidden="false" max="1025" min="8" style="0" width="8.72959183673469"/>
  </cols>
  <sheetData>
    <row r="1" customFormat="false" ht="14.4" hidden="false" customHeight="true" outlineLevel="0" collapsed="false">
      <c r="A1" s="226" t="s">
        <v>415</v>
      </c>
      <c r="B1" s="226"/>
      <c r="C1" s="226"/>
      <c r="D1" s="227" t="s">
        <v>23</v>
      </c>
      <c r="E1" s="227"/>
      <c r="F1" s="227"/>
      <c r="G1" s="227"/>
    </row>
    <row r="2" customFormat="false" ht="14.4" hidden="false" customHeight="false" outlineLevel="0" collapsed="false">
      <c r="A2" s="226"/>
      <c r="B2" s="226"/>
      <c r="C2" s="226"/>
      <c r="D2" s="228" t="str">
        <f aca="false">01_SINTETICO!D2</f>
        <v>OBRA: AMPLIAÇÃO FÓRUM DO TRABALHO DE ANÁPOLIS-GO</v>
      </c>
      <c r="E2" s="228"/>
      <c r="F2" s="228"/>
      <c r="G2" s="229" t="n">
        <f aca="false">01_SINTETICO!J2</f>
        <v>43495</v>
      </c>
    </row>
    <row r="3" customFormat="false" ht="14.4" hidden="false" customHeight="false" outlineLevel="0" collapsed="false">
      <c r="A3" s="226"/>
      <c r="B3" s="226"/>
      <c r="C3" s="226"/>
      <c r="D3" s="228"/>
      <c r="E3" s="228"/>
      <c r="F3" s="228"/>
      <c r="G3" s="231" t="str">
        <f aca="false">'CAPA-DADOS'!E16</f>
        <v>SINAPI-NOV/2018</v>
      </c>
    </row>
    <row r="4" customFormat="false" ht="14.4" hidden="false" customHeight="false" outlineLevel="0" collapsed="false">
      <c r="A4" s="324"/>
      <c r="B4" s="325"/>
      <c r="C4" s="325"/>
      <c r="D4" s="325"/>
      <c r="E4" s="325"/>
      <c r="F4" s="325"/>
      <c r="G4" s="326"/>
    </row>
    <row r="5" customFormat="false" ht="14.4" hidden="false" customHeight="false" outlineLevel="0" collapsed="false">
      <c r="A5" s="327"/>
      <c r="B5" s="6"/>
      <c r="C5" s="6"/>
      <c r="D5" s="6"/>
      <c r="E5" s="6"/>
      <c r="F5" s="6"/>
      <c r="G5" s="328"/>
    </row>
    <row r="6" customFormat="false" ht="14.4" hidden="false" customHeight="false" outlineLevel="0" collapsed="false">
      <c r="A6" s="327"/>
      <c r="B6" s="6"/>
      <c r="C6" s="6"/>
      <c r="D6" s="6"/>
      <c r="E6" s="6"/>
      <c r="F6" s="6"/>
      <c r="G6" s="328"/>
    </row>
    <row r="7" customFormat="false" ht="14.4" hidden="false" customHeight="false" outlineLevel="0" collapsed="false">
      <c r="A7" s="327"/>
      <c r="B7" s="6"/>
      <c r="C7" s="6"/>
      <c r="D7" s="6"/>
      <c r="E7" s="6"/>
      <c r="F7" s="6"/>
      <c r="G7" s="328"/>
    </row>
    <row r="8" customFormat="false" ht="14.4" hidden="false" customHeight="false" outlineLevel="0" collapsed="false">
      <c r="A8" s="327"/>
      <c r="B8" s="6"/>
      <c r="C8" s="6"/>
      <c r="D8" s="6"/>
      <c r="E8" s="6"/>
      <c r="F8" s="6"/>
      <c r="G8" s="328"/>
    </row>
    <row r="9" customFormat="false" ht="14.4" hidden="false" customHeight="false" outlineLevel="0" collapsed="false">
      <c r="A9" s="327"/>
      <c r="B9" s="6"/>
      <c r="C9" s="6"/>
      <c r="D9" s="6"/>
      <c r="E9" s="6"/>
      <c r="F9" s="6"/>
      <c r="G9" s="328"/>
    </row>
    <row r="10" customFormat="false" ht="14.4" hidden="false" customHeight="false" outlineLevel="0" collapsed="false">
      <c r="A10" s="327"/>
      <c r="B10" s="6"/>
      <c r="C10" s="6"/>
      <c r="D10" s="6"/>
      <c r="E10" s="6"/>
      <c r="F10" s="6"/>
      <c r="G10" s="328"/>
    </row>
    <row r="11" customFormat="false" ht="14.4" hidden="false" customHeight="false" outlineLevel="0" collapsed="false">
      <c r="A11" s="327"/>
      <c r="B11" s="6"/>
      <c r="C11" s="6"/>
      <c r="D11" s="6"/>
      <c r="E11" s="6"/>
      <c r="F11" s="6"/>
      <c r="G11" s="328"/>
    </row>
    <row r="12" customFormat="false" ht="14.4" hidden="false" customHeight="false" outlineLevel="0" collapsed="false">
      <c r="A12" s="327"/>
      <c r="B12" s="6"/>
      <c r="C12" s="6"/>
      <c r="D12" s="6"/>
      <c r="E12" s="6"/>
      <c r="F12" s="6"/>
      <c r="G12" s="328"/>
    </row>
    <row r="13" customFormat="false" ht="14.4" hidden="false" customHeight="false" outlineLevel="0" collapsed="false">
      <c r="A13" s="327"/>
      <c r="B13" s="6"/>
      <c r="C13" s="6"/>
      <c r="D13" s="6"/>
      <c r="E13" s="6"/>
      <c r="F13" s="6"/>
      <c r="G13" s="328"/>
    </row>
    <row r="14" customFormat="false" ht="14.4" hidden="false" customHeight="false" outlineLevel="0" collapsed="false">
      <c r="A14" s="327"/>
      <c r="B14" s="6"/>
      <c r="C14" s="6"/>
      <c r="D14" s="6"/>
      <c r="E14" s="6"/>
      <c r="F14" s="6"/>
      <c r="G14" s="328"/>
    </row>
    <row r="15" customFormat="false" ht="14.4" hidden="false" customHeight="false" outlineLevel="0" collapsed="false">
      <c r="A15" s="327"/>
      <c r="B15" s="6"/>
      <c r="C15" s="6"/>
      <c r="D15" s="6"/>
      <c r="E15" s="6"/>
      <c r="F15" s="6"/>
      <c r="G15" s="328"/>
    </row>
    <row r="16" customFormat="false" ht="14.4" hidden="false" customHeight="false" outlineLevel="0" collapsed="false">
      <c r="A16" s="327"/>
      <c r="B16" s="6"/>
      <c r="C16" s="6"/>
      <c r="D16" s="6"/>
      <c r="E16" s="6"/>
      <c r="F16" s="6"/>
      <c r="G16" s="328"/>
    </row>
    <row r="17" customFormat="false" ht="14.4" hidden="false" customHeight="false" outlineLevel="0" collapsed="false">
      <c r="A17" s="327"/>
      <c r="B17" s="6"/>
      <c r="C17" s="6"/>
      <c r="D17" s="6"/>
      <c r="E17" s="6"/>
      <c r="F17" s="6"/>
      <c r="G17" s="328"/>
    </row>
    <row r="18" customFormat="false" ht="14.4" hidden="false" customHeight="false" outlineLevel="0" collapsed="false">
      <c r="A18" s="327"/>
      <c r="B18" s="6"/>
      <c r="C18" s="6"/>
      <c r="D18" s="6"/>
      <c r="E18" s="6"/>
      <c r="F18" s="6"/>
      <c r="G18" s="328"/>
    </row>
    <row r="19" customFormat="false" ht="14.4" hidden="false" customHeight="false" outlineLevel="0" collapsed="false">
      <c r="A19" s="327"/>
      <c r="B19" s="6"/>
      <c r="C19" s="6"/>
      <c r="D19" s="6"/>
      <c r="E19" s="6"/>
      <c r="F19" s="6"/>
      <c r="G19" s="328"/>
    </row>
    <row r="20" customFormat="false" ht="14.4" hidden="false" customHeight="false" outlineLevel="0" collapsed="false">
      <c r="A20" s="327"/>
      <c r="B20" s="6"/>
      <c r="C20" s="6"/>
      <c r="D20" s="6"/>
      <c r="E20" s="6"/>
      <c r="F20" s="6"/>
      <c r="G20" s="328"/>
    </row>
    <row r="21" customFormat="false" ht="14.4" hidden="false" customHeight="false" outlineLevel="0" collapsed="false">
      <c r="A21" s="327"/>
      <c r="B21" s="6"/>
      <c r="C21" s="6"/>
      <c r="D21" s="6"/>
      <c r="E21" s="6"/>
      <c r="F21" s="6"/>
      <c r="G21" s="328"/>
    </row>
    <row r="22" customFormat="false" ht="14.4" hidden="false" customHeight="false" outlineLevel="0" collapsed="false">
      <c r="A22" s="327"/>
      <c r="B22" s="6"/>
      <c r="C22" s="6"/>
      <c r="D22" s="6"/>
      <c r="E22" s="6"/>
      <c r="F22" s="6"/>
      <c r="G22" s="328"/>
    </row>
    <row r="23" customFormat="false" ht="14.4" hidden="false" customHeight="false" outlineLevel="0" collapsed="false">
      <c r="A23" s="327"/>
      <c r="B23" s="6"/>
      <c r="C23" s="6"/>
      <c r="D23" s="6"/>
      <c r="E23" s="6"/>
      <c r="F23" s="6"/>
      <c r="G23" s="328"/>
    </row>
    <row r="24" customFormat="false" ht="14.4" hidden="false" customHeight="false" outlineLevel="0" collapsed="false">
      <c r="A24" s="327"/>
      <c r="B24" s="6"/>
      <c r="C24" s="6"/>
      <c r="D24" s="6"/>
      <c r="E24" s="6"/>
      <c r="F24" s="6"/>
      <c r="G24" s="328"/>
    </row>
    <row r="25" customFormat="false" ht="14.4" hidden="false" customHeight="false" outlineLevel="0" collapsed="false">
      <c r="A25" s="327"/>
      <c r="B25" s="6"/>
      <c r="C25" s="6"/>
      <c r="D25" s="6"/>
      <c r="E25" s="6"/>
      <c r="F25" s="6"/>
      <c r="G25" s="328"/>
    </row>
    <row r="26" customFormat="false" ht="14.4" hidden="false" customHeight="false" outlineLevel="0" collapsed="false">
      <c r="A26" s="327"/>
      <c r="B26" s="6"/>
      <c r="C26" s="6"/>
      <c r="D26" s="6"/>
      <c r="E26" s="6"/>
      <c r="F26" s="6"/>
      <c r="G26" s="328"/>
    </row>
    <row r="27" customFormat="false" ht="14.4" hidden="false" customHeight="false" outlineLevel="0" collapsed="false">
      <c r="A27" s="327"/>
      <c r="B27" s="6"/>
      <c r="C27" s="6"/>
      <c r="D27" s="6"/>
      <c r="E27" s="6"/>
      <c r="F27" s="6"/>
      <c r="G27" s="328"/>
    </row>
    <row r="28" customFormat="false" ht="14.4" hidden="false" customHeight="false" outlineLevel="0" collapsed="false">
      <c r="A28" s="327"/>
      <c r="B28" s="6"/>
      <c r="C28" s="6"/>
      <c r="D28" s="6"/>
      <c r="E28" s="6"/>
      <c r="F28" s="6"/>
      <c r="G28" s="328"/>
    </row>
    <row r="29" customFormat="false" ht="14.4" hidden="false" customHeight="false" outlineLevel="0" collapsed="false">
      <c r="A29" s="327"/>
      <c r="B29" s="6"/>
      <c r="C29" s="6"/>
      <c r="D29" s="6"/>
      <c r="E29" s="6"/>
      <c r="F29" s="6"/>
      <c r="G29" s="328"/>
    </row>
    <row r="30" customFormat="false" ht="14.4" hidden="false" customHeight="false" outlineLevel="0" collapsed="false">
      <c r="A30" s="327"/>
      <c r="B30" s="6"/>
      <c r="C30" s="6"/>
      <c r="D30" s="6"/>
      <c r="E30" s="6"/>
      <c r="F30" s="6"/>
      <c r="G30" s="328"/>
    </row>
    <row r="31" customFormat="false" ht="14.4" hidden="false" customHeight="false" outlineLevel="0" collapsed="false">
      <c r="A31" s="327"/>
      <c r="B31" s="6"/>
      <c r="C31" s="6"/>
      <c r="D31" s="6"/>
      <c r="E31" s="6"/>
      <c r="F31" s="6"/>
      <c r="G31" s="328"/>
    </row>
    <row r="32" customFormat="false" ht="14.4" hidden="false" customHeight="false" outlineLevel="0" collapsed="false">
      <c r="A32" s="327"/>
      <c r="B32" s="6"/>
      <c r="C32" s="6"/>
      <c r="D32" s="6"/>
      <c r="E32" s="6"/>
      <c r="F32" s="6"/>
      <c r="G32" s="328"/>
    </row>
    <row r="33" customFormat="false" ht="14.4" hidden="false" customHeight="false" outlineLevel="0" collapsed="false">
      <c r="A33" s="327"/>
      <c r="B33" s="6"/>
      <c r="C33" s="6"/>
      <c r="D33" s="6"/>
      <c r="E33" s="6"/>
      <c r="F33" s="6"/>
      <c r="G33" s="328"/>
    </row>
    <row r="34" customFormat="false" ht="14.4" hidden="false" customHeight="false" outlineLevel="0" collapsed="false">
      <c r="A34" s="327"/>
      <c r="B34" s="6"/>
      <c r="C34" s="6"/>
      <c r="D34" s="6"/>
      <c r="E34" s="6"/>
      <c r="F34" s="6"/>
      <c r="G34" s="328"/>
    </row>
    <row r="35" customFormat="false" ht="14.4" hidden="false" customHeight="false" outlineLevel="0" collapsed="false">
      <c r="A35" s="327"/>
      <c r="B35" s="6"/>
      <c r="C35" s="6"/>
      <c r="D35" s="6"/>
      <c r="E35" s="6"/>
      <c r="F35" s="6"/>
      <c r="G35" s="328"/>
    </row>
    <row r="36" customFormat="false" ht="14.4" hidden="false" customHeight="false" outlineLevel="0" collapsed="false">
      <c r="A36" s="327"/>
      <c r="B36" s="6"/>
      <c r="C36" s="6"/>
      <c r="D36" s="6"/>
      <c r="E36" s="6"/>
      <c r="F36" s="6"/>
      <c r="G36" s="328"/>
    </row>
    <row r="37" customFormat="false" ht="14.4" hidden="false" customHeight="false" outlineLevel="0" collapsed="false">
      <c r="A37" s="327"/>
      <c r="B37" s="6"/>
      <c r="C37" s="6"/>
      <c r="D37" s="6"/>
      <c r="E37" s="6"/>
      <c r="F37" s="6"/>
      <c r="G37" s="328"/>
    </row>
    <row r="38" customFormat="false" ht="14.4" hidden="false" customHeight="false" outlineLevel="0" collapsed="false">
      <c r="A38" s="327"/>
      <c r="B38" s="6"/>
      <c r="C38" s="6"/>
      <c r="D38" s="6"/>
      <c r="E38" s="6"/>
      <c r="F38" s="6"/>
      <c r="G38" s="328"/>
    </row>
    <row r="39" customFormat="false" ht="14.4" hidden="false" customHeight="false" outlineLevel="0" collapsed="false">
      <c r="A39" s="327"/>
      <c r="B39" s="6"/>
      <c r="C39" s="6"/>
      <c r="D39" s="6"/>
      <c r="E39" s="6"/>
      <c r="F39" s="6"/>
      <c r="G39" s="328"/>
    </row>
    <row r="40" customFormat="false" ht="14.4" hidden="false" customHeight="false" outlineLevel="0" collapsed="false">
      <c r="A40" s="327"/>
      <c r="B40" s="6"/>
      <c r="C40" s="6"/>
      <c r="D40" s="6"/>
      <c r="E40" s="6"/>
      <c r="F40" s="6"/>
      <c r="G40" s="328"/>
    </row>
    <row r="41" customFormat="false" ht="14.4" hidden="false" customHeight="false" outlineLevel="0" collapsed="false">
      <c r="A41" s="327"/>
      <c r="B41" s="6"/>
      <c r="C41" s="6"/>
      <c r="D41" s="6"/>
      <c r="E41" s="6"/>
      <c r="F41" s="6"/>
      <c r="G41" s="328"/>
    </row>
    <row r="42" customFormat="false" ht="14.4" hidden="false" customHeight="false" outlineLevel="0" collapsed="false">
      <c r="A42" s="327"/>
      <c r="B42" s="6"/>
      <c r="C42" s="6"/>
      <c r="D42" s="6"/>
      <c r="E42" s="6"/>
      <c r="F42" s="6"/>
      <c r="G42" s="328"/>
    </row>
    <row r="43" customFormat="false" ht="14.4" hidden="false" customHeight="false" outlineLevel="0" collapsed="false">
      <c r="A43" s="327"/>
      <c r="B43" s="6"/>
      <c r="C43" s="6"/>
      <c r="D43" s="6"/>
      <c r="E43" s="6"/>
      <c r="F43" s="6"/>
      <c r="G43" s="328"/>
    </row>
    <row r="44" customFormat="false" ht="14.4" hidden="false" customHeight="false" outlineLevel="0" collapsed="false">
      <c r="A44" s="327"/>
      <c r="B44" s="6"/>
      <c r="C44" s="6"/>
      <c r="D44" s="6"/>
      <c r="E44" s="6"/>
      <c r="F44" s="6"/>
      <c r="G44" s="328"/>
    </row>
    <row r="45" customFormat="false" ht="14.4" hidden="false" customHeight="false" outlineLevel="0" collapsed="false">
      <c r="A45" s="327"/>
      <c r="B45" s="6"/>
      <c r="C45" s="6"/>
      <c r="D45" s="6"/>
      <c r="E45" s="6"/>
      <c r="F45" s="6"/>
      <c r="G45" s="328"/>
    </row>
    <row r="46" customFormat="false" ht="14.4" hidden="false" customHeight="false" outlineLevel="0" collapsed="false">
      <c r="A46" s="327"/>
      <c r="B46" s="6"/>
      <c r="C46" s="6"/>
      <c r="D46" s="6"/>
      <c r="E46" s="6"/>
      <c r="F46" s="6"/>
      <c r="G46" s="328"/>
    </row>
    <row r="47" customFormat="false" ht="14.4" hidden="false" customHeight="false" outlineLevel="0" collapsed="false">
      <c r="A47" s="327"/>
      <c r="B47" s="6"/>
      <c r="C47" s="6"/>
      <c r="D47" s="6"/>
      <c r="E47" s="6"/>
      <c r="F47" s="6"/>
      <c r="G47" s="328"/>
    </row>
    <row r="48" customFormat="false" ht="14.4" hidden="false" customHeight="false" outlineLevel="0" collapsed="false">
      <c r="A48" s="327"/>
      <c r="B48" s="6"/>
      <c r="C48" s="6"/>
      <c r="D48" s="6"/>
      <c r="E48" s="6"/>
      <c r="F48" s="6"/>
      <c r="G48" s="328"/>
    </row>
    <row r="49" customFormat="false" ht="14.4" hidden="false" customHeight="false" outlineLevel="0" collapsed="false">
      <c r="A49" s="327"/>
      <c r="B49" s="6"/>
      <c r="C49" s="6"/>
      <c r="D49" s="6"/>
      <c r="E49" s="6"/>
      <c r="F49" s="6"/>
      <c r="G49" s="328"/>
    </row>
    <row r="50" customFormat="false" ht="14.4" hidden="false" customHeight="false" outlineLevel="0" collapsed="false">
      <c r="A50" s="327"/>
      <c r="B50" s="6"/>
      <c r="C50" s="6"/>
      <c r="D50" s="6"/>
      <c r="E50" s="6"/>
      <c r="F50" s="6"/>
      <c r="G50" s="328"/>
    </row>
    <row r="51" customFormat="false" ht="14.4" hidden="false" customHeight="false" outlineLevel="0" collapsed="false">
      <c r="A51" s="327"/>
      <c r="B51" s="6"/>
      <c r="C51" s="6"/>
      <c r="D51" s="6"/>
      <c r="E51" s="6"/>
      <c r="F51" s="6"/>
      <c r="G51" s="328"/>
    </row>
    <row r="52" customFormat="false" ht="14.4" hidden="false" customHeight="false" outlineLevel="0" collapsed="false">
      <c r="A52" s="327"/>
      <c r="B52" s="6"/>
      <c r="C52" s="6"/>
      <c r="D52" s="6"/>
      <c r="E52" s="6"/>
      <c r="F52" s="6"/>
      <c r="G52" s="328"/>
    </row>
    <row r="53" customFormat="false" ht="14.4" hidden="false" customHeight="false" outlineLevel="0" collapsed="false">
      <c r="A53" s="327"/>
      <c r="B53" s="6"/>
      <c r="C53" s="6"/>
      <c r="D53" s="6"/>
      <c r="E53" s="6"/>
      <c r="F53" s="6"/>
      <c r="G53" s="328"/>
    </row>
    <row r="54" customFormat="false" ht="14.4" hidden="false" customHeight="false" outlineLevel="0" collapsed="false">
      <c r="A54" s="327"/>
      <c r="B54" s="6"/>
      <c r="C54" s="6"/>
      <c r="D54" s="6"/>
      <c r="E54" s="6"/>
      <c r="F54" s="6"/>
      <c r="G54" s="328"/>
    </row>
    <row r="55" customFormat="false" ht="14.4" hidden="false" customHeight="false" outlineLevel="0" collapsed="false">
      <c r="A55" s="327"/>
      <c r="B55" s="6"/>
      <c r="C55" s="6"/>
      <c r="D55" s="6"/>
      <c r="E55" s="6"/>
      <c r="F55" s="6"/>
      <c r="G55" s="328"/>
    </row>
    <row r="56" customFormat="false" ht="14.4" hidden="false" customHeight="false" outlineLevel="0" collapsed="false">
      <c r="A56" s="327"/>
      <c r="B56" s="6"/>
      <c r="C56" s="6"/>
      <c r="D56" s="6"/>
      <c r="E56" s="6"/>
      <c r="F56" s="6"/>
      <c r="G56" s="328"/>
    </row>
    <row r="57" customFormat="false" ht="14.4" hidden="false" customHeight="false" outlineLevel="0" collapsed="false">
      <c r="A57" s="327"/>
      <c r="B57" s="6"/>
      <c r="C57" s="6"/>
      <c r="D57" s="6"/>
      <c r="E57" s="6"/>
      <c r="F57" s="6"/>
      <c r="G57" s="328"/>
    </row>
    <row r="58" customFormat="false" ht="14.4" hidden="false" customHeight="false" outlineLevel="0" collapsed="false">
      <c r="A58" s="327" t="s">
        <v>1257</v>
      </c>
      <c r="B58" s="6"/>
      <c r="C58" s="6"/>
      <c r="D58" s="6"/>
      <c r="E58" s="6"/>
      <c r="F58" s="6"/>
      <c r="G58" s="328"/>
    </row>
    <row r="59" customFormat="false" ht="14.4" hidden="false" customHeight="false" outlineLevel="0" collapsed="false">
      <c r="A59" s="327"/>
      <c r="B59" s="6"/>
      <c r="C59" s="6"/>
      <c r="D59" s="6"/>
      <c r="E59" s="6"/>
      <c r="F59" s="6"/>
      <c r="G59" s="328"/>
    </row>
    <row r="60" customFormat="false" ht="14.4" hidden="false" customHeight="false" outlineLevel="0" collapsed="false">
      <c r="A60" s="329"/>
      <c r="B60" s="330"/>
      <c r="C60" s="330"/>
      <c r="D60" s="330"/>
      <c r="E60" s="330"/>
      <c r="F60" s="330"/>
      <c r="G60" s="331"/>
    </row>
  </sheetData>
  <mergeCells count="3">
    <mergeCell ref="A1:C3"/>
    <mergeCell ref="D1:G1"/>
    <mergeCell ref="D2:F3"/>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tabColor rgb="FF00B0F0"/>
    <pageSetUpPr fitToPage="true"/>
  </sheetPr>
  <dimension ref="A1:L126"/>
  <sheetViews>
    <sheetView windowProtection="false" showFormulas="false" showGridLines="true" showRowColHeaders="true" showZeros="true" rightToLeft="false" tabSelected="false" showOutlineSymbols="true" defaultGridColor="true" view="normal" topLeftCell="A1" colorId="64" zoomScale="85" zoomScaleNormal="85" zoomScalePageLayoutView="70" workbookViewId="0">
      <selection pane="topLeft" activeCell="B22" activeCellId="0" sqref="B22"/>
    </sheetView>
  </sheetViews>
  <sheetFormatPr defaultRowHeight="13.2"/>
  <cols>
    <col collapsed="false" hidden="false" max="1" min="1" style="99" width="22.4438775510204"/>
    <col collapsed="false" hidden="false" max="2" min="2" style="99" width="68.5561224489796"/>
    <col collapsed="false" hidden="false" max="4" min="3" style="99" width="9.10714285714286"/>
    <col collapsed="false" hidden="false" max="5" min="5" style="99" width="13.1020408163265"/>
    <col collapsed="false" hidden="false" max="6" min="6" style="99" width="13.4438775510204"/>
    <col collapsed="false" hidden="false" max="7" min="7" style="99" width="12.8877551020408"/>
    <col collapsed="false" hidden="false" max="8" min="8" style="99" width="20.5561224489796"/>
    <col collapsed="false" hidden="false" max="10" min="9" style="99" width="9.10714285714286"/>
    <col collapsed="false" hidden="false" max="11" min="11" style="99" width="32.3367346938776"/>
    <col collapsed="false" hidden="false" max="12" min="12" style="99" width="16"/>
    <col collapsed="false" hidden="false" max="1025" min="13" style="99" width="9.10714285714286"/>
  </cols>
  <sheetData>
    <row r="1" customFormat="false" ht="15.6" hidden="false" customHeight="true" outlineLevel="0" collapsed="false">
      <c r="A1" s="332"/>
      <c r="B1" s="332"/>
      <c r="C1" s="333" t="s">
        <v>1258</v>
      </c>
      <c r="D1" s="333"/>
      <c r="E1" s="333"/>
      <c r="F1" s="333"/>
      <c r="G1" s="333"/>
      <c r="H1" s="333"/>
      <c r="I1" s="0"/>
      <c r="J1" s="0"/>
      <c r="K1" s="0"/>
      <c r="L1" s="0"/>
    </row>
    <row r="2" customFormat="false" ht="15" hidden="false" customHeight="false" outlineLevel="0" collapsed="false">
      <c r="A2" s="332"/>
      <c r="B2" s="332"/>
      <c r="C2" s="334" t="str">
        <f aca="false">01_SINTETICO!D2</f>
        <v>OBRA: AMPLIAÇÃO FÓRUM DO TRABALHO DE ANÁPOLIS-GO</v>
      </c>
      <c r="D2" s="334"/>
      <c r="E2" s="334"/>
      <c r="F2" s="334"/>
      <c r="G2" s="334"/>
      <c r="H2" s="335" t="n">
        <f aca="false">01_SINTETICO!J2</f>
        <v>43495</v>
      </c>
      <c r="I2" s="0"/>
      <c r="J2" s="0"/>
      <c r="K2" s="336" t="s">
        <v>1259</v>
      </c>
      <c r="L2" s="0"/>
    </row>
    <row r="3" customFormat="false" ht="32.25" hidden="false" customHeight="true" outlineLevel="0" collapsed="false">
      <c r="A3" s="332"/>
      <c r="B3" s="332"/>
      <c r="C3" s="334"/>
      <c r="D3" s="334"/>
      <c r="E3" s="334"/>
      <c r="F3" s="334"/>
      <c r="G3" s="334"/>
      <c r="H3" s="337" t="str">
        <f aca="false">01_SINTETICO!J3</f>
        <v>SINAPI-NOV/2018</v>
      </c>
      <c r="I3" s="0"/>
      <c r="J3" s="0"/>
      <c r="K3" s="338"/>
      <c r="L3" s="339"/>
    </row>
    <row r="4" customFormat="false" ht="13.2" hidden="false" customHeight="true" outlineLevel="0" collapsed="false">
      <c r="A4" s="340" t="s">
        <v>27</v>
      </c>
      <c r="B4" s="341" t="s">
        <v>28</v>
      </c>
      <c r="C4" s="340" t="s">
        <v>29</v>
      </c>
      <c r="D4" s="342" t="s">
        <v>30</v>
      </c>
      <c r="E4" s="340" t="s">
        <v>413</v>
      </c>
      <c r="F4" s="340"/>
      <c r="G4" s="340" t="s">
        <v>1260</v>
      </c>
      <c r="H4" s="340"/>
      <c r="I4" s="0"/>
      <c r="J4" s="0"/>
      <c r="K4" s="0"/>
      <c r="L4" s="343" t="n">
        <f aca="false">01_SINTETICO!I240</f>
        <v>406429.30161403</v>
      </c>
    </row>
    <row r="5" customFormat="false" ht="13.2" hidden="false" customHeight="false" outlineLevel="0" collapsed="false">
      <c r="A5" s="340"/>
      <c r="B5" s="341"/>
      <c r="C5" s="340"/>
      <c r="D5" s="342"/>
      <c r="E5" s="340" t="s">
        <v>1261</v>
      </c>
      <c r="F5" s="340" t="s">
        <v>1262</v>
      </c>
      <c r="G5" s="340" t="s">
        <v>434</v>
      </c>
      <c r="H5" s="340" t="s">
        <v>1263</v>
      </c>
      <c r="I5" s="0"/>
      <c r="J5" s="0"/>
      <c r="K5" s="0"/>
      <c r="L5" s="0"/>
    </row>
    <row r="6" customFormat="false" ht="14.4" hidden="false" customHeight="false" outlineLevel="0" collapsed="false">
      <c r="A6" s="344" t="s">
        <v>37</v>
      </c>
      <c r="B6" s="345" t="s">
        <v>38</v>
      </c>
      <c r="C6" s="345" t="s">
        <v>39</v>
      </c>
      <c r="D6" s="344" t="s">
        <v>40</v>
      </c>
      <c r="E6" s="344" t="s">
        <v>1264</v>
      </c>
      <c r="F6" s="344" t="s">
        <v>41</v>
      </c>
      <c r="G6" s="344" t="s">
        <v>42</v>
      </c>
      <c r="H6" s="344" t="s">
        <v>43</v>
      </c>
      <c r="I6" s="0"/>
      <c r="J6" s="0"/>
      <c r="K6" s="0"/>
      <c r="L6" s="0"/>
    </row>
    <row r="7" customFormat="false" ht="13.2" hidden="false" customHeight="false" outlineLevel="0" collapsed="false">
      <c r="A7" s="42" t="n">
        <v>93565</v>
      </c>
      <c r="B7" s="42" t="s">
        <v>1265</v>
      </c>
      <c r="C7" s="36" t="s">
        <v>1266</v>
      </c>
      <c r="D7" s="346" t="n">
        <v>3</v>
      </c>
      <c r="E7" s="347" t="n">
        <v>12394.18</v>
      </c>
      <c r="F7" s="347" t="n">
        <v>37182.54</v>
      </c>
      <c r="G7" s="348" t="n">
        <v>0.1135</v>
      </c>
      <c r="H7" s="348" t="n">
        <v>0.1135</v>
      </c>
      <c r="I7" s="349"/>
      <c r="J7" s="349"/>
      <c r="K7" s="350"/>
      <c r="L7" s="350"/>
    </row>
    <row r="8" customFormat="false" ht="13.2" hidden="false" customHeight="false" outlineLevel="0" collapsed="false">
      <c r="A8" s="42" t="n">
        <v>93572</v>
      </c>
      <c r="B8" s="42" t="s">
        <v>1267</v>
      </c>
      <c r="C8" s="36" t="s">
        <v>1266</v>
      </c>
      <c r="D8" s="346" t="n">
        <v>6</v>
      </c>
      <c r="E8" s="347" t="n">
        <v>5142.52</v>
      </c>
      <c r="F8" s="347" t="n">
        <v>30855.12</v>
      </c>
      <c r="G8" s="348" t="n">
        <v>0.0949</v>
      </c>
      <c r="H8" s="348" t="n">
        <v>0.2084</v>
      </c>
      <c r="I8" s="349"/>
      <c r="J8" s="349"/>
      <c r="K8" s="350"/>
      <c r="L8" s="350"/>
    </row>
    <row r="9" customFormat="false" ht="13.2" hidden="false" customHeight="false" outlineLevel="0" collapsed="false">
      <c r="A9" s="42" t="s">
        <v>1268</v>
      </c>
      <c r="B9" s="42" t="s">
        <v>1269</v>
      </c>
      <c r="C9" s="36" t="s">
        <v>508</v>
      </c>
      <c r="D9" s="346" t="n">
        <v>305.15</v>
      </c>
      <c r="E9" s="347" t="n">
        <v>65.95</v>
      </c>
      <c r="F9" s="347" t="n">
        <v>20124.64</v>
      </c>
      <c r="G9" s="348" t="n">
        <v>0.0619</v>
      </c>
      <c r="H9" s="348" t="n">
        <v>0.2703</v>
      </c>
      <c r="I9" s="349"/>
      <c r="J9" s="349"/>
    </row>
    <row r="10" customFormat="false" ht="13.2" hidden="false" customHeight="false" outlineLevel="0" collapsed="false">
      <c r="A10" s="42" t="n">
        <v>87479</v>
      </c>
      <c r="B10" s="42" t="s">
        <v>1270</v>
      </c>
      <c r="C10" s="36" t="s">
        <v>508</v>
      </c>
      <c r="D10" s="346" t="n">
        <v>360.98</v>
      </c>
      <c r="E10" s="347" t="n">
        <v>45.87</v>
      </c>
      <c r="F10" s="347" t="n">
        <v>16558.15</v>
      </c>
      <c r="G10" s="348" t="n">
        <v>0.0509</v>
      </c>
      <c r="H10" s="348" t="n">
        <v>0.3212</v>
      </c>
      <c r="I10" s="350"/>
      <c r="J10" s="350"/>
    </row>
    <row r="11" customFormat="false" ht="26.4" hidden="false" customHeight="false" outlineLevel="0" collapsed="false">
      <c r="A11" s="42" t="n">
        <v>87529</v>
      </c>
      <c r="B11" s="42" t="s">
        <v>1271</v>
      </c>
      <c r="C11" s="36" t="s">
        <v>508</v>
      </c>
      <c r="D11" s="346" t="n">
        <v>562.67</v>
      </c>
      <c r="E11" s="347" t="n">
        <v>24.12</v>
      </c>
      <c r="F11" s="347" t="n">
        <v>13571.6</v>
      </c>
      <c r="G11" s="348" t="n">
        <v>0.0417</v>
      </c>
      <c r="H11" s="348" t="n">
        <v>0.3629</v>
      </c>
      <c r="I11" s="350"/>
      <c r="J11" s="350"/>
    </row>
    <row r="12" customFormat="false" ht="26.4" hidden="false" customHeight="false" outlineLevel="0" collapsed="false">
      <c r="A12" s="42" t="n">
        <v>95623</v>
      </c>
      <c r="B12" s="42" t="s">
        <v>1272</v>
      </c>
      <c r="C12" s="36" t="s">
        <v>508</v>
      </c>
      <c r="D12" s="346" t="n">
        <v>1705.07</v>
      </c>
      <c r="E12" s="347" t="n">
        <v>7.69</v>
      </c>
      <c r="F12" s="347" t="n">
        <v>13111.98</v>
      </c>
      <c r="G12" s="348" t="n">
        <v>0.0403</v>
      </c>
      <c r="H12" s="348" t="n">
        <v>0.4032</v>
      </c>
      <c r="I12" s="350"/>
      <c r="J12" s="350"/>
    </row>
    <row r="13" customFormat="false" ht="26.4" hidden="false" customHeight="false" outlineLevel="0" collapsed="false">
      <c r="A13" s="42" t="s">
        <v>1273</v>
      </c>
      <c r="B13" s="42" t="s">
        <v>1274</v>
      </c>
      <c r="C13" s="36" t="s">
        <v>459</v>
      </c>
      <c r="D13" s="346" t="n">
        <v>37</v>
      </c>
      <c r="E13" s="347" t="n">
        <v>316.11</v>
      </c>
      <c r="F13" s="347" t="n">
        <v>11696.07</v>
      </c>
      <c r="G13" s="348" t="n">
        <v>0.036</v>
      </c>
      <c r="H13" s="348" t="n">
        <v>0.4392</v>
      </c>
      <c r="I13" s="350"/>
      <c r="J13" s="350"/>
    </row>
    <row r="14" customFormat="false" ht="26.4" hidden="false" customHeight="false" outlineLevel="0" collapsed="false">
      <c r="A14" s="42" t="s">
        <v>1275</v>
      </c>
      <c r="B14" s="42" t="s">
        <v>1276</v>
      </c>
      <c r="C14" s="36" t="s">
        <v>497</v>
      </c>
      <c r="D14" s="346" t="n">
        <v>25.42</v>
      </c>
      <c r="E14" s="347" t="n">
        <v>367.93</v>
      </c>
      <c r="F14" s="347" t="n">
        <v>9352.78</v>
      </c>
      <c r="G14" s="348" t="n">
        <v>0.0288</v>
      </c>
      <c r="H14" s="348" t="n">
        <v>0.468</v>
      </c>
      <c r="I14" s="350"/>
      <c r="J14" s="350"/>
    </row>
    <row r="15" customFormat="false" ht="26.4" hidden="false" customHeight="false" outlineLevel="0" collapsed="false">
      <c r="A15" s="42" t="n">
        <v>90838</v>
      </c>
      <c r="B15" s="42" t="s">
        <v>1277</v>
      </c>
      <c r="C15" s="36" t="s">
        <v>459</v>
      </c>
      <c r="D15" s="346" t="n">
        <v>11</v>
      </c>
      <c r="E15" s="347" t="n">
        <v>794.05</v>
      </c>
      <c r="F15" s="347" t="n">
        <v>8734.55</v>
      </c>
      <c r="G15" s="348" t="n">
        <v>0.0269</v>
      </c>
      <c r="H15" s="348" t="n">
        <v>0.4949</v>
      </c>
      <c r="I15" s="350"/>
      <c r="J15" s="350"/>
    </row>
    <row r="16" customFormat="false" ht="13.2" hidden="false" customHeight="false" outlineLevel="0" collapsed="false">
      <c r="A16" s="42" t="s">
        <v>1273</v>
      </c>
      <c r="B16" s="42" t="s">
        <v>1278</v>
      </c>
      <c r="C16" s="36" t="s">
        <v>452</v>
      </c>
      <c r="D16" s="346" t="n">
        <v>6</v>
      </c>
      <c r="E16" s="347" t="n">
        <v>1370.6</v>
      </c>
      <c r="F16" s="347" t="n">
        <v>8223.6</v>
      </c>
      <c r="G16" s="348" t="n">
        <v>0.0253</v>
      </c>
      <c r="H16" s="348" t="n">
        <v>0.5202</v>
      </c>
      <c r="I16" s="350"/>
      <c r="J16" s="350"/>
    </row>
    <row r="17" customFormat="false" ht="52.8" hidden="false" customHeight="false" outlineLevel="0" collapsed="false">
      <c r="A17" s="42" t="s">
        <v>1279</v>
      </c>
      <c r="B17" s="42" t="s">
        <v>1280</v>
      </c>
      <c r="C17" s="36" t="s">
        <v>504</v>
      </c>
      <c r="D17" s="346" t="n">
        <v>93.43</v>
      </c>
      <c r="E17" s="347" t="n">
        <v>76.19</v>
      </c>
      <c r="F17" s="347" t="n">
        <v>7118.43</v>
      </c>
      <c r="G17" s="348" t="n">
        <v>0.0219</v>
      </c>
      <c r="H17" s="348" t="n">
        <v>0.5421</v>
      </c>
      <c r="I17" s="350"/>
      <c r="J17" s="350"/>
    </row>
    <row r="18" customFormat="false" ht="26.4" hidden="false" customHeight="false" outlineLevel="0" collapsed="false">
      <c r="A18" s="42" t="n">
        <v>88489</v>
      </c>
      <c r="B18" s="42" t="s">
        <v>1281</v>
      </c>
      <c r="C18" s="36" t="s">
        <v>508</v>
      </c>
      <c r="D18" s="346" t="n">
        <v>713.24</v>
      </c>
      <c r="E18" s="347" t="n">
        <v>9.97</v>
      </c>
      <c r="F18" s="347" t="n">
        <v>7111</v>
      </c>
      <c r="G18" s="348" t="n">
        <v>0.0219</v>
      </c>
      <c r="H18" s="348" t="n">
        <v>0.564</v>
      </c>
      <c r="I18" s="350"/>
      <c r="J18" s="350"/>
    </row>
    <row r="19" customFormat="false" ht="13.2" hidden="false" customHeight="false" outlineLevel="0" collapsed="false">
      <c r="A19" s="42" t="n">
        <v>87792</v>
      </c>
      <c r="B19" s="42" t="s">
        <v>1282</v>
      </c>
      <c r="C19" s="36" t="s">
        <v>508</v>
      </c>
      <c r="D19" s="346" t="n">
        <v>228.96</v>
      </c>
      <c r="E19" s="347" t="n">
        <v>24.35</v>
      </c>
      <c r="F19" s="347" t="n">
        <v>5575.17</v>
      </c>
      <c r="G19" s="348" t="n">
        <v>0.0171</v>
      </c>
      <c r="H19" s="348" t="n">
        <v>0.5811</v>
      </c>
      <c r="I19" s="350"/>
      <c r="J19" s="350"/>
    </row>
    <row r="20" customFormat="false" ht="13.2" hidden="false" customHeight="false" outlineLevel="0" collapsed="false">
      <c r="A20" s="42" t="n">
        <v>92763</v>
      </c>
      <c r="B20" s="42" t="s">
        <v>1283</v>
      </c>
      <c r="C20" s="36" t="s">
        <v>501</v>
      </c>
      <c r="D20" s="346" t="n">
        <v>865.81</v>
      </c>
      <c r="E20" s="347" t="n">
        <v>6.36</v>
      </c>
      <c r="F20" s="347" t="n">
        <v>5506.55</v>
      </c>
      <c r="G20" s="348" t="n">
        <v>0.0169</v>
      </c>
      <c r="H20" s="348" t="n">
        <v>0.598</v>
      </c>
      <c r="I20" s="350"/>
      <c r="J20" s="350"/>
    </row>
    <row r="21" customFormat="false" ht="13.2" hidden="false" customHeight="false" outlineLevel="0" collapsed="false">
      <c r="A21" s="42" t="n">
        <v>88495</v>
      </c>
      <c r="B21" s="42" t="s">
        <v>1284</v>
      </c>
      <c r="C21" s="36" t="s">
        <v>508</v>
      </c>
      <c r="D21" s="346" t="n">
        <v>702.67</v>
      </c>
      <c r="E21" s="347" t="n">
        <v>7.2</v>
      </c>
      <c r="F21" s="347" t="n">
        <v>5059.22</v>
      </c>
      <c r="G21" s="348" t="n">
        <v>0.0156</v>
      </c>
      <c r="H21" s="348" t="n">
        <v>0.6136</v>
      </c>
      <c r="I21" s="350"/>
      <c r="J21" s="350"/>
    </row>
    <row r="22" customFormat="false" ht="26.4" hidden="false" customHeight="false" outlineLevel="0" collapsed="false">
      <c r="A22" s="42" t="s">
        <v>1285</v>
      </c>
      <c r="B22" s="42" t="s">
        <v>1286</v>
      </c>
      <c r="C22" s="36" t="s">
        <v>508</v>
      </c>
      <c r="D22" s="346" t="n">
        <v>69.43</v>
      </c>
      <c r="E22" s="347" t="n">
        <v>68.49</v>
      </c>
      <c r="F22" s="347" t="n">
        <v>4755.26</v>
      </c>
      <c r="G22" s="348" t="n">
        <v>0.0146</v>
      </c>
      <c r="H22" s="348" t="n">
        <v>0.6282</v>
      </c>
      <c r="I22" s="350"/>
      <c r="J22" s="350"/>
    </row>
    <row r="23" customFormat="false" ht="26.4" hidden="false" customHeight="false" outlineLevel="0" collapsed="false">
      <c r="A23" s="42" t="s">
        <v>1287</v>
      </c>
      <c r="B23" s="42" t="s">
        <v>1288</v>
      </c>
      <c r="C23" s="36" t="s">
        <v>452</v>
      </c>
      <c r="D23" s="346" t="n">
        <v>6</v>
      </c>
      <c r="E23" s="347" t="n">
        <v>785.46</v>
      </c>
      <c r="F23" s="347" t="n">
        <v>4712.76</v>
      </c>
      <c r="G23" s="348" t="n">
        <v>0.0145</v>
      </c>
      <c r="H23" s="348" t="n">
        <v>0.6427</v>
      </c>
      <c r="I23" s="350"/>
      <c r="J23" s="350"/>
    </row>
    <row r="24" customFormat="false" ht="13.2" hidden="false" customHeight="false" outlineLevel="0" collapsed="false">
      <c r="A24" s="42" t="n">
        <v>93358</v>
      </c>
      <c r="B24" s="42" t="s">
        <v>1289</v>
      </c>
      <c r="C24" s="36" t="s">
        <v>497</v>
      </c>
      <c r="D24" s="346" t="n">
        <v>92.63</v>
      </c>
      <c r="E24" s="347" t="n">
        <v>49.29</v>
      </c>
      <c r="F24" s="347" t="n">
        <v>4565.73</v>
      </c>
      <c r="G24" s="348" t="n">
        <v>0.014</v>
      </c>
      <c r="H24" s="348" t="n">
        <v>0.6567</v>
      </c>
      <c r="I24" s="350"/>
      <c r="J24" s="350"/>
    </row>
    <row r="25" customFormat="false" ht="13.2" hidden="false" customHeight="false" outlineLevel="0" collapsed="false">
      <c r="A25" s="42" t="n">
        <v>87477</v>
      </c>
      <c r="B25" s="42" t="s">
        <v>1290</v>
      </c>
      <c r="C25" s="36" t="s">
        <v>508</v>
      </c>
      <c r="D25" s="346" t="n">
        <v>139.03</v>
      </c>
      <c r="E25" s="347" t="n">
        <v>32.79</v>
      </c>
      <c r="F25" s="347" t="n">
        <v>4558.79</v>
      </c>
      <c r="G25" s="348" t="n">
        <v>0.014</v>
      </c>
      <c r="H25" s="348" t="n">
        <v>0.6707</v>
      </c>
      <c r="I25" s="350"/>
      <c r="J25" s="350"/>
    </row>
    <row r="26" customFormat="false" ht="26.4" hidden="false" customHeight="false" outlineLevel="0" collapsed="false">
      <c r="A26" s="42" t="n">
        <v>98557</v>
      </c>
      <c r="B26" s="42" t="s">
        <v>1291</v>
      </c>
      <c r="C26" s="36" t="s">
        <v>508</v>
      </c>
      <c r="D26" s="346" t="n">
        <v>183.3</v>
      </c>
      <c r="E26" s="347" t="n">
        <v>24.09</v>
      </c>
      <c r="F26" s="347" t="n">
        <v>4415.69</v>
      </c>
      <c r="G26" s="348" t="n">
        <v>0.0136</v>
      </c>
      <c r="H26" s="348" t="n">
        <v>0.6843</v>
      </c>
    </row>
    <row r="27" customFormat="false" ht="26.4" hidden="false" customHeight="false" outlineLevel="0" collapsed="false">
      <c r="A27" s="42" t="s">
        <v>1292</v>
      </c>
      <c r="B27" s="42" t="s">
        <v>1293</v>
      </c>
      <c r="C27" s="36" t="s">
        <v>504</v>
      </c>
      <c r="D27" s="346" t="n">
        <v>22</v>
      </c>
      <c r="E27" s="347" t="n">
        <v>199.97</v>
      </c>
      <c r="F27" s="347" t="n">
        <v>4399.34</v>
      </c>
      <c r="G27" s="348" t="n">
        <v>0.0135</v>
      </c>
      <c r="H27" s="348" t="n">
        <v>0.6978</v>
      </c>
    </row>
    <row r="28" customFormat="false" ht="26.4" hidden="false" customHeight="false" outlineLevel="0" collapsed="false">
      <c r="A28" s="42" t="s">
        <v>1294</v>
      </c>
      <c r="B28" s="42" t="s">
        <v>1295</v>
      </c>
      <c r="C28" s="36" t="s">
        <v>452</v>
      </c>
      <c r="D28" s="346" t="n">
        <v>6</v>
      </c>
      <c r="E28" s="347" t="n">
        <v>686.96</v>
      </c>
      <c r="F28" s="347" t="n">
        <v>4121.76</v>
      </c>
      <c r="G28" s="348" t="n">
        <v>0.0127</v>
      </c>
      <c r="H28" s="348" t="n">
        <v>0.7105</v>
      </c>
    </row>
    <row r="29" customFormat="false" ht="13.2" hidden="false" customHeight="false" outlineLevel="0" collapsed="false">
      <c r="A29" s="42" t="s">
        <v>1273</v>
      </c>
      <c r="B29" s="42" t="s">
        <v>1296</v>
      </c>
      <c r="C29" s="36" t="s">
        <v>459</v>
      </c>
      <c r="D29" s="346" t="n">
        <v>12</v>
      </c>
      <c r="E29" s="347" t="n">
        <v>329.05</v>
      </c>
      <c r="F29" s="347" t="n">
        <v>3948.6</v>
      </c>
      <c r="G29" s="348" t="n">
        <v>0.0121</v>
      </c>
      <c r="H29" s="348" t="n">
        <v>0.7226</v>
      </c>
    </row>
    <row r="30" customFormat="false" ht="13.2" hidden="false" customHeight="false" outlineLevel="0" collapsed="false">
      <c r="A30" s="42" t="n">
        <v>98680</v>
      </c>
      <c r="B30" s="42" t="s">
        <v>1297</v>
      </c>
      <c r="C30" s="36" t="s">
        <v>508</v>
      </c>
      <c r="D30" s="346" t="n">
        <v>137.18</v>
      </c>
      <c r="E30" s="347" t="n">
        <v>27.8</v>
      </c>
      <c r="F30" s="347" t="n">
        <v>3813.6</v>
      </c>
      <c r="G30" s="348" t="n">
        <v>0.0117</v>
      </c>
      <c r="H30" s="348" t="n">
        <v>0.7343</v>
      </c>
    </row>
    <row r="31" customFormat="false" ht="26.4" hidden="false" customHeight="false" outlineLevel="0" collapsed="false">
      <c r="A31" s="42" t="s">
        <v>1298</v>
      </c>
      <c r="B31" s="42" t="s">
        <v>1276</v>
      </c>
      <c r="C31" s="36" t="s">
        <v>497</v>
      </c>
      <c r="D31" s="346" t="n">
        <v>9.37</v>
      </c>
      <c r="E31" s="347" t="n">
        <v>402.05</v>
      </c>
      <c r="F31" s="347" t="n">
        <v>3767.2</v>
      </c>
      <c r="G31" s="348" t="n">
        <v>0.0116</v>
      </c>
      <c r="H31" s="348" t="n">
        <v>0.7459</v>
      </c>
    </row>
    <row r="32" customFormat="false" ht="26.4" hidden="false" customHeight="false" outlineLevel="0" collapsed="false">
      <c r="A32" s="42" t="s">
        <v>1299</v>
      </c>
      <c r="B32" s="42" t="s">
        <v>1300</v>
      </c>
      <c r="C32" s="36" t="s">
        <v>504</v>
      </c>
      <c r="D32" s="346" t="n">
        <v>22</v>
      </c>
      <c r="E32" s="347" t="n">
        <v>149.48</v>
      </c>
      <c r="F32" s="347" t="n">
        <v>3288.56</v>
      </c>
      <c r="G32" s="348" t="n">
        <v>0.0101</v>
      </c>
      <c r="H32" s="348" t="n">
        <v>0.756</v>
      </c>
    </row>
    <row r="33" customFormat="false" ht="26.4" hidden="false" customHeight="false" outlineLevel="0" collapsed="false">
      <c r="A33" s="42" t="s">
        <v>1301</v>
      </c>
      <c r="B33" s="42" t="s">
        <v>1302</v>
      </c>
      <c r="C33" s="36" t="s">
        <v>508</v>
      </c>
      <c r="D33" s="346" t="n">
        <v>479.98</v>
      </c>
      <c r="E33" s="347" t="n">
        <v>6.44</v>
      </c>
      <c r="F33" s="347" t="n">
        <v>3091.07</v>
      </c>
      <c r="G33" s="348" t="n">
        <v>0.0095</v>
      </c>
      <c r="H33" s="348" t="n">
        <v>0.7655</v>
      </c>
    </row>
    <row r="34" customFormat="false" ht="13.2" hidden="false" customHeight="false" outlineLevel="0" collapsed="false">
      <c r="A34" s="42" t="s">
        <v>1303</v>
      </c>
      <c r="B34" s="42" t="s">
        <v>1304</v>
      </c>
      <c r="C34" s="36" t="s">
        <v>508</v>
      </c>
      <c r="D34" s="346" t="n">
        <v>2184.43</v>
      </c>
      <c r="E34" s="347" t="n">
        <v>1.29</v>
      </c>
      <c r="F34" s="347" t="n">
        <v>2817.91</v>
      </c>
      <c r="G34" s="348" t="n">
        <v>0.0087</v>
      </c>
      <c r="H34" s="348" t="n">
        <v>0.7742</v>
      </c>
    </row>
    <row r="35" customFormat="false" ht="26.4" hidden="false" customHeight="false" outlineLevel="0" collapsed="false">
      <c r="A35" s="42" t="n">
        <v>96533</v>
      </c>
      <c r="B35" s="42" t="s">
        <v>1305</v>
      </c>
      <c r="C35" s="36" t="s">
        <v>508</v>
      </c>
      <c r="D35" s="346" t="n">
        <v>51.3</v>
      </c>
      <c r="E35" s="347" t="n">
        <v>54.92</v>
      </c>
      <c r="F35" s="347" t="n">
        <v>2817.39</v>
      </c>
      <c r="G35" s="348" t="n">
        <v>0.0087</v>
      </c>
      <c r="H35" s="348" t="n">
        <v>0.7829</v>
      </c>
    </row>
    <row r="36" customFormat="false" ht="26.4" hidden="false" customHeight="false" outlineLevel="0" collapsed="false">
      <c r="A36" s="42" t="s">
        <v>1306</v>
      </c>
      <c r="B36" s="42" t="s">
        <v>1307</v>
      </c>
      <c r="C36" s="36" t="s">
        <v>452</v>
      </c>
      <c r="D36" s="346" t="n">
        <v>6</v>
      </c>
      <c r="E36" s="347" t="n">
        <v>432.75</v>
      </c>
      <c r="F36" s="347" t="n">
        <v>2596.5</v>
      </c>
      <c r="G36" s="348" t="n">
        <v>0.008</v>
      </c>
      <c r="H36" s="348" t="n">
        <v>0.7909</v>
      </c>
    </row>
    <row r="37" customFormat="false" ht="39.6" hidden="false" customHeight="false" outlineLevel="0" collapsed="false">
      <c r="A37" s="42" t="s">
        <v>1273</v>
      </c>
      <c r="B37" s="42" t="s">
        <v>1308</v>
      </c>
      <c r="C37" s="36" t="s">
        <v>452</v>
      </c>
      <c r="D37" s="346" t="n">
        <v>6</v>
      </c>
      <c r="E37" s="347" t="n">
        <v>426.46</v>
      </c>
      <c r="F37" s="347" t="n">
        <v>2558.76</v>
      </c>
      <c r="G37" s="348" t="n">
        <v>0.0079</v>
      </c>
      <c r="H37" s="348" t="n">
        <v>0.7988</v>
      </c>
    </row>
    <row r="38" customFormat="false" ht="26.4" hidden="false" customHeight="false" outlineLevel="0" collapsed="false">
      <c r="A38" s="42" t="s">
        <v>1309</v>
      </c>
      <c r="B38" s="42" t="s">
        <v>1310</v>
      </c>
      <c r="C38" s="36" t="s">
        <v>508</v>
      </c>
      <c r="D38" s="346" t="n">
        <v>381.77</v>
      </c>
      <c r="E38" s="347" t="n">
        <v>6.28</v>
      </c>
      <c r="F38" s="347" t="n">
        <v>2397.51</v>
      </c>
      <c r="G38" s="348" t="n">
        <v>0.0074</v>
      </c>
      <c r="H38" s="348" t="n">
        <v>0.8062</v>
      </c>
    </row>
    <row r="39" customFormat="false" ht="13.2" hidden="false" customHeight="false" outlineLevel="0" collapsed="false">
      <c r="A39" s="42" t="s">
        <v>1311</v>
      </c>
      <c r="B39" s="42" t="s">
        <v>1312</v>
      </c>
      <c r="C39" s="36" t="s">
        <v>508</v>
      </c>
      <c r="D39" s="346" t="n">
        <v>9</v>
      </c>
      <c r="E39" s="347" t="n">
        <v>262.95</v>
      </c>
      <c r="F39" s="347" t="n">
        <v>2366.55</v>
      </c>
      <c r="G39" s="348" t="n">
        <v>0.0073</v>
      </c>
      <c r="H39" s="348" t="n">
        <v>0.8135</v>
      </c>
    </row>
    <row r="40" customFormat="false" ht="13.2" hidden="false" customHeight="false" outlineLevel="0" collapsed="false">
      <c r="A40" s="42" t="n">
        <v>92759</v>
      </c>
      <c r="B40" s="42" t="s">
        <v>1313</v>
      </c>
      <c r="C40" s="36" t="s">
        <v>501</v>
      </c>
      <c r="D40" s="346" t="n">
        <v>272.46</v>
      </c>
      <c r="E40" s="347" t="n">
        <v>8.26</v>
      </c>
      <c r="F40" s="347" t="n">
        <v>2250.52</v>
      </c>
      <c r="G40" s="348" t="n">
        <v>0.0069</v>
      </c>
      <c r="H40" s="348" t="n">
        <v>0.8204</v>
      </c>
    </row>
    <row r="41" customFormat="false" ht="26.4" hidden="false" customHeight="false" outlineLevel="0" collapsed="false">
      <c r="A41" s="42" t="n">
        <v>96127</v>
      </c>
      <c r="B41" s="42" t="s">
        <v>1314</v>
      </c>
      <c r="C41" s="36" t="s">
        <v>508</v>
      </c>
      <c r="D41" s="346" t="n">
        <v>228.96</v>
      </c>
      <c r="E41" s="347" t="n">
        <v>9.21</v>
      </c>
      <c r="F41" s="347" t="n">
        <v>2108.72</v>
      </c>
      <c r="G41" s="348" t="n">
        <v>0.0065</v>
      </c>
      <c r="H41" s="348" t="n">
        <v>0.8269</v>
      </c>
    </row>
    <row r="42" customFormat="false" ht="13.2" hidden="false" customHeight="false" outlineLevel="0" collapsed="false">
      <c r="A42" s="42" t="n">
        <v>97062</v>
      </c>
      <c r="B42" s="42" t="s">
        <v>1315</v>
      </c>
      <c r="C42" s="36" t="s">
        <v>508</v>
      </c>
      <c r="D42" s="346" t="n">
        <v>430.32</v>
      </c>
      <c r="E42" s="347" t="n">
        <v>4.88</v>
      </c>
      <c r="F42" s="347" t="n">
        <v>2099.96</v>
      </c>
      <c r="G42" s="348" t="n">
        <v>0.0065</v>
      </c>
      <c r="H42" s="348" t="n">
        <v>0.8334</v>
      </c>
    </row>
    <row r="43" customFormat="false" ht="13.2" hidden="false" customHeight="false" outlineLevel="0" collapsed="false">
      <c r="A43" s="42" t="n">
        <v>73301</v>
      </c>
      <c r="B43" s="42" t="s">
        <v>1316</v>
      </c>
      <c r="C43" s="36" t="s">
        <v>497</v>
      </c>
      <c r="D43" s="346" t="n">
        <v>262.58</v>
      </c>
      <c r="E43" s="347" t="n">
        <v>7.87</v>
      </c>
      <c r="F43" s="347" t="n">
        <v>2066.5</v>
      </c>
      <c r="G43" s="348" t="n">
        <v>0.0064</v>
      </c>
      <c r="H43" s="348" t="n">
        <v>0.8398</v>
      </c>
    </row>
    <row r="44" customFormat="false" ht="52.8" hidden="false" customHeight="false" outlineLevel="0" collapsed="false">
      <c r="A44" s="42" t="s">
        <v>1273</v>
      </c>
      <c r="B44" s="42" t="s">
        <v>1317</v>
      </c>
      <c r="C44" s="36" t="s">
        <v>508</v>
      </c>
      <c r="D44" s="346" t="n">
        <v>2.75</v>
      </c>
      <c r="E44" s="347" t="n">
        <v>737.04</v>
      </c>
      <c r="F44" s="347" t="n">
        <v>2026.86</v>
      </c>
      <c r="G44" s="348" t="n">
        <v>0.0062</v>
      </c>
      <c r="H44" s="348" t="n">
        <v>0.846</v>
      </c>
    </row>
    <row r="45" customFormat="false" ht="26.4" hidden="false" customHeight="false" outlineLevel="0" collapsed="false">
      <c r="A45" s="42" t="s">
        <v>1273</v>
      </c>
      <c r="B45" s="42" t="s">
        <v>1318</v>
      </c>
      <c r="C45" s="36" t="s">
        <v>508</v>
      </c>
      <c r="D45" s="346" t="n">
        <v>28.41</v>
      </c>
      <c r="E45" s="347" t="n">
        <v>68.18</v>
      </c>
      <c r="F45" s="347" t="n">
        <v>1936.99</v>
      </c>
      <c r="G45" s="348" t="n">
        <v>0.006</v>
      </c>
      <c r="H45" s="348" t="n">
        <v>0.852</v>
      </c>
    </row>
    <row r="46" customFormat="false" ht="26.4" hidden="false" customHeight="false" outlineLevel="0" collapsed="false">
      <c r="A46" s="42" t="n">
        <v>93382</v>
      </c>
      <c r="B46" s="42" t="s">
        <v>1319</v>
      </c>
      <c r="C46" s="36" t="s">
        <v>497</v>
      </c>
      <c r="D46" s="346" t="n">
        <v>83.92</v>
      </c>
      <c r="E46" s="347" t="n">
        <v>23.02</v>
      </c>
      <c r="F46" s="347" t="n">
        <v>1931.83</v>
      </c>
      <c r="G46" s="348" t="n">
        <v>0.0059</v>
      </c>
      <c r="H46" s="348" t="n">
        <v>0.8579</v>
      </c>
    </row>
    <row r="47" customFormat="false" ht="13.2" hidden="false" customHeight="false" outlineLevel="0" collapsed="false">
      <c r="A47" s="42" t="n">
        <v>92762</v>
      </c>
      <c r="B47" s="42" t="s">
        <v>1320</v>
      </c>
      <c r="C47" s="36" t="s">
        <v>501</v>
      </c>
      <c r="D47" s="346" t="n">
        <v>286.64</v>
      </c>
      <c r="E47" s="347" t="n">
        <v>5.73</v>
      </c>
      <c r="F47" s="347" t="n">
        <v>1642.44</v>
      </c>
      <c r="G47" s="348" t="n">
        <v>0.0051</v>
      </c>
      <c r="H47" s="348" t="n">
        <v>0.863</v>
      </c>
    </row>
    <row r="48" customFormat="false" ht="13.2" hidden="false" customHeight="false" outlineLevel="0" collapsed="false">
      <c r="A48" s="42" t="n">
        <v>97590</v>
      </c>
      <c r="B48" s="42" t="s">
        <v>1321</v>
      </c>
      <c r="C48" s="36" t="s">
        <v>459</v>
      </c>
      <c r="D48" s="346" t="n">
        <v>18</v>
      </c>
      <c r="E48" s="347" t="n">
        <v>90.96</v>
      </c>
      <c r="F48" s="347" t="n">
        <v>1637.28</v>
      </c>
      <c r="G48" s="348" t="n">
        <v>0.005</v>
      </c>
      <c r="H48" s="348" t="n">
        <v>0.868</v>
      </c>
    </row>
    <row r="49" customFormat="false" ht="13.2" hidden="false" customHeight="false" outlineLevel="0" collapsed="false">
      <c r="A49" s="42" t="s">
        <v>1273</v>
      </c>
      <c r="B49" s="42" t="s">
        <v>1322</v>
      </c>
      <c r="C49" s="36" t="s">
        <v>508</v>
      </c>
      <c r="D49" s="346" t="n">
        <v>123.44</v>
      </c>
      <c r="E49" s="347" t="n">
        <v>12.93</v>
      </c>
      <c r="F49" s="347" t="n">
        <v>1596.07</v>
      </c>
      <c r="G49" s="348" t="n">
        <v>0.0049</v>
      </c>
      <c r="H49" s="348" t="n">
        <v>0.8729</v>
      </c>
    </row>
    <row r="50" customFormat="false" ht="13.2" hidden="false" customHeight="false" outlineLevel="0" collapsed="false">
      <c r="A50" s="42" t="n">
        <v>91926</v>
      </c>
      <c r="B50" s="42" t="s">
        <v>1323</v>
      </c>
      <c r="C50" s="36" t="s">
        <v>504</v>
      </c>
      <c r="D50" s="346" t="n">
        <v>735.6</v>
      </c>
      <c r="E50" s="347" t="n">
        <v>2.11</v>
      </c>
      <c r="F50" s="347" t="n">
        <v>1552.11</v>
      </c>
      <c r="G50" s="348" t="n">
        <v>0.0048</v>
      </c>
      <c r="H50" s="348" t="n">
        <v>0.8777</v>
      </c>
    </row>
    <row r="51" customFormat="false" ht="26.4" hidden="false" customHeight="false" outlineLevel="0" collapsed="false">
      <c r="A51" s="42" t="n">
        <v>87879</v>
      </c>
      <c r="B51" s="42" t="s">
        <v>1324</v>
      </c>
      <c r="C51" s="36" t="s">
        <v>508</v>
      </c>
      <c r="D51" s="346" t="n">
        <v>588.47</v>
      </c>
      <c r="E51" s="347" t="n">
        <v>2.59</v>
      </c>
      <c r="F51" s="347" t="n">
        <v>1524.13</v>
      </c>
      <c r="G51" s="348" t="n">
        <v>0.0047</v>
      </c>
      <c r="H51" s="348" t="n">
        <v>0.8824</v>
      </c>
    </row>
    <row r="52" customFormat="false" ht="26.4" hidden="false" customHeight="false" outlineLevel="0" collapsed="false">
      <c r="A52" s="42" t="s">
        <v>1273</v>
      </c>
      <c r="B52" s="42" t="s">
        <v>1325</v>
      </c>
      <c r="C52" s="36" t="s">
        <v>459</v>
      </c>
      <c r="D52" s="346" t="n">
        <v>16</v>
      </c>
      <c r="E52" s="347" t="n">
        <v>85.79</v>
      </c>
      <c r="F52" s="347" t="n">
        <v>1372.64</v>
      </c>
      <c r="G52" s="348" t="n">
        <v>0.0042</v>
      </c>
      <c r="H52" s="348" t="n">
        <v>0.8866</v>
      </c>
    </row>
    <row r="53" customFormat="false" ht="13.2" hidden="false" customHeight="false" outlineLevel="0" collapsed="false">
      <c r="A53" s="42" t="n">
        <v>93203</v>
      </c>
      <c r="B53" s="42" t="s">
        <v>1326</v>
      </c>
      <c r="C53" s="36" t="s">
        <v>504</v>
      </c>
      <c r="D53" s="346" t="n">
        <v>126</v>
      </c>
      <c r="E53" s="347" t="n">
        <v>10.57</v>
      </c>
      <c r="F53" s="347" t="n">
        <v>1331.82</v>
      </c>
      <c r="G53" s="348" t="n">
        <v>0.0041</v>
      </c>
      <c r="H53" s="348" t="n">
        <v>0.8907</v>
      </c>
    </row>
    <row r="54" customFormat="false" ht="13.2" hidden="false" customHeight="false" outlineLevel="0" collapsed="false">
      <c r="A54" s="42" t="s">
        <v>1273</v>
      </c>
      <c r="B54" s="42" t="s">
        <v>1327</v>
      </c>
      <c r="C54" s="36" t="s">
        <v>459</v>
      </c>
      <c r="D54" s="346" t="n">
        <v>6</v>
      </c>
      <c r="E54" s="347" t="n">
        <v>216.99</v>
      </c>
      <c r="F54" s="347" t="n">
        <v>1301.94</v>
      </c>
      <c r="G54" s="348" t="n">
        <v>0.004</v>
      </c>
      <c r="H54" s="348" t="n">
        <v>0.8947</v>
      </c>
    </row>
    <row r="55" customFormat="false" ht="39.6" hidden="false" customHeight="false" outlineLevel="0" collapsed="false">
      <c r="A55" s="42" t="s">
        <v>1273</v>
      </c>
      <c r="B55" s="42" t="s">
        <v>1328</v>
      </c>
      <c r="C55" s="36" t="s">
        <v>452</v>
      </c>
      <c r="D55" s="346" t="n">
        <v>3</v>
      </c>
      <c r="E55" s="347" t="n">
        <v>405.79</v>
      </c>
      <c r="F55" s="347" t="n">
        <v>1217.37</v>
      </c>
      <c r="G55" s="348" t="n">
        <v>0.0037</v>
      </c>
      <c r="H55" s="348" t="n">
        <v>0.8984</v>
      </c>
    </row>
    <row r="56" customFormat="false" ht="52.8" hidden="false" customHeight="false" outlineLevel="0" collapsed="false">
      <c r="A56" s="42" t="s">
        <v>1273</v>
      </c>
      <c r="B56" s="42" t="s">
        <v>1329</v>
      </c>
      <c r="C56" s="36" t="s">
        <v>459</v>
      </c>
      <c r="D56" s="346" t="n">
        <v>192</v>
      </c>
      <c r="E56" s="347" t="n">
        <v>6.08</v>
      </c>
      <c r="F56" s="347" t="n">
        <v>1167.36</v>
      </c>
      <c r="G56" s="348" t="n">
        <v>0.0036</v>
      </c>
      <c r="H56" s="348" t="n">
        <v>0.902</v>
      </c>
    </row>
    <row r="57" customFormat="false" ht="13.2" hidden="false" customHeight="false" outlineLevel="0" collapsed="false">
      <c r="A57" s="42" t="n">
        <v>9537</v>
      </c>
      <c r="B57" s="42" t="s">
        <v>1330</v>
      </c>
      <c r="C57" s="36" t="s">
        <v>508</v>
      </c>
      <c r="D57" s="346" t="n">
        <v>605</v>
      </c>
      <c r="E57" s="347" t="n">
        <v>1.91</v>
      </c>
      <c r="F57" s="347" t="n">
        <v>1155.55</v>
      </c>
      <c r="G57" s="348" t="n">
        <v>0.0036</v>
      </c>
      <c r="H57" s="348" t="n">
        <v>0.9056</v>
      </c>
    </row>
    <row r="58" customFormat="false" ht="26.4" hidden="false" customHeight="false" outlineLevel="0" collapsed="false">
      <c r="A58" s="42" t="s">
        <v>1331</v>
      </c>
      <c r="B58" s="42" t="s">
        <v>1332</v>
      </c>
      <c r="C58" s="36" t="s">
        <v>508</v>
      </c>
      <c r="D58" s="346" t="n">
        <v>72.23</v>
      </c>
      <c r="E58" s="347" t="n">
        <v>15.81</v>
      </c>
      <c r="F58" s="347" t="n">
        <v>1141.95</v>
      </c>
      <c r="G58" s="348" t="n">
        <v>0.0035</v>
      </c>
      <c r="H58" s="348" t="n">
        <v>0.9091</v>
      </c>
    </row>
    <row r="59" customFormat="false" ht="13.2" hidden="false" customHeight="false" outlineLevel="0" collapsed="false">
      <c r="A59" s="42" t="n">
        <v>92761</v>
      </c>
      <c r="B59" s="42" t="s">
        <v>1333</v>
      </c>
      <c r="C59" s="36" t="s">
        <v>501</v>
      </c>
      <c r="D59" s="346" t="n">
        <v>132.48</v>
      </c>
      <c r="E59" s="347" t="n">
        <v>8.57</v>
      </c>
      <c r="F59" s="347" t="n">
        <v>1135.35</v>
      </c>
      <c r="G59" s="348" t="n">
        <v>0.0035</v>
      </c>
      <c r="H59" s="348" t="n">
        <v>0.9126</v>
      </c>
    </row>
    <row r="60" customFormat="false" ht="13.2" hidden="false" customHeight="false" outlineLevel="0" collapsed="false">
      <c r="A60" s="42" t="s">
        <v>1273</v>
      </c>
      <c r="B60" s="42" t="s">
        <v>1334</v>
      </c>
      <c r="C60" s="36" t="s">
        <v>508</v>
      </c>
      <c r="D60" s="346" t="n">
        <v>72.23</v>
      </c>
      <c r="E60" s="347" t="n">
        <v>15.38</v>
      </c>
      <c r="F60" s="347" t="n">
        <v>1110.89</v>
      </c>
      <c r="G60" s="348" t="n">
        <v>0.0034</v>
      </c>
      <c r="H60" s="348" t="n">
        <v>0.916</v>
      </c>
    </row>
    <row r="61" customFormat="false" ht="13.2" hidden="false" customHeight="false" outlineLevel="0" collapsed="false">
      <c r="A61" s="42" t="s">
        <v>1273</v>
      </c>
      <c r="B61" s="42" t="s">
        <v>1335</v>
      </c>
      <c r="C61" s="36" t="s">
        <v>504</v>
      </c>
      <c r="D61" s="346" t="n">
        <v>178.77</v>
      </c>
      <c r="E61" s="347" t="n">
        <v>5.94</v>
      </c>
      <c r="F61" s="347" t="n">
        <v>1061.89</v>
      </c>
      <c r="G61" s="348" t="n">
        <v>0.0033</v>
      </c>
      <c r="H61" s="348" t="n">
        <v>0.9193</v>
      </c>
    </row>
    <row r="62" customFormat="false" ht="26.4" hidden="false" customHeight="false" outlineLevel="0" collapsed="false">
      <c r="A62" s="42" t="n">
        <v>87264</v>
      </c>
      <c r="B62" s="42" t="s">
        <v>1336</v>
      </c>
      <c r="C62" s="36" t="s">
        <v>508</v>
      </c>
      <c r="D62" s="346" t="n">
        <v>25.79</v>
      </c>
      <c r="E62" s="347" t="n">
        <v>40.97</v>
      </c>
      <c r="F62" s="347" t="n">
        <v>1056.61</v>
      </c>
      <c r="G62" s="348" t="n">
        <v>0.0033</v>
      </c>
      <c r="H62" s="348" t="n">
        <v>0.9226</v>
      </c>
    </row>
    <row r="63" customFormat="false" ht="13.2" hidden="false" customHeight="false" outlineLevel="0" collapsed="false">
      <c r="A63" s="42" t="n">
        <v>91341</v>
      </c>
      <c r="B63" s="42" t="s">
        <v>1337</v>
      </c>
      <c r="C63" s="36" t="s">
        <v>508</v>
      </c>
      <c r="D63" s="346" t="n">
        <v>1.89</v>
      </c>
      <c r="E63" s="347" t="n">
        <v>548.32</v>
      </c>
      <c r="F63" s="347" t="n">
        <v>1036.32</v>
      </c>
      <c r="G63" s="348" t="n">
        <v>0.0032</v>
      </c>
      <c r="H63" s="348" t="n">
        <v>0.9258</v>
      </c>
    </row>
    <row r="64" customFormat="false" ht="13.2" hidden="false" customHeight="false" outlineLevel="0" collapsed="false">
      <c r="A64" s="42" t="n">
        <v>88485</v>
      </c>
      <c r="B64" s="42" t="s">
        <v>1338</v>
      </c>
      <c r="C64" s="36" t="s">
        <v>508</v>
      </c>
      <c r="D64" s="346" t="n">
        <v>562.67</v>
      </c>
      <c r="E64" s="347" t="n">
        <v>1.81</v>
      </c>
      <c r="F64" s="347" t="n">
        <v>1018.43</v>
      </c>
      <c r="G64" s="348" t="n">
        <v>0.0031</v>
      </c>
      <c r="H64" s="348" t="n">
        <v>0.9289</v>
      </c>
    </row>
    <row r="65" customFormat="false" ht="39.6" hidden="false" customHeight="false" outlineLevel="0" collapsed="false">
      <c r="A65" s="42" t="s">
        <v>1339</v>
      </c>
      <c r="B65" s="42" t="s">
        <v>1340</v>
      </c>
      <c r="C65" s="36" t="s">
        <v>459</v>
      </c>
      <c r="D65" s="346" t="n">
        <v>2</v>
      </c>
      <c r="E65" s="347" t="n">
        <v>499.65</v>
      </c>
      <c r="F65" s="347" t="n">
        <v>999.3</v>
      </c>
      <c r="G65" s="348" t="n">
        <v>0.0031</v>
      </c>
      <c r="H65" s="348" t="n">
        <v>0.932</v>
      </c>
    </row>
    <row r="66" customFormat="false" ht="26.4" hidden="false" customHeight="false" outlineLevel="0" collapsed="false">
      <c r="A66" s="42" t="n">
        <v>87894</v>
      </c>
      <c r="B66" s="42" t="s">
        <v>1341</v>
      </c>
      <c r="C66" s="36" t="s">
        <v>508</v>
      </c>
      <c r="D66" s="346" t="n">
        <v>228.96</v>
      </c>
      <c r="E66" s="347" t="n">
        <v>4.24</v>
      </c>
      <c r="F66" s="347" t="n">
        <v>970.79</v>
      </c>
      <c r="G66" s="348" t="n">
        <v>0.003</v>
      </c>
      <c r="H66" s="348" t="n">
        <v>0.935</v>
      </c>
    </row>
    <row r="67" customFormat="false" ht="13.2" hidden="false" customHeight="false" outlineLevel="0" collapsed="false">
      <c r="A67" s="42" t="n">
        <v>92309</v>
      </c>
      <c r="B67" s="42" t="s">
        <v>1342</v>
      </c>
      <c r="C67" s="36" t="s">
        <v>504</v>
      </c>
      <c r="D67" s="346" t="n">
        <v>10</v>
      </c>
      <c r="E67" s="347" t="n">
        <v>95.2</v>
      </c>
      <c r="F67" s="347" t="n">
        <v>952</v>
      </c>
      <c r="G67" s="348" t="n">
        <v>0.0029</v>
      </c>
      <c r="H67" s="348" t="n">
        <v>0.9379</v>
      </c>
    </row>
    <row r="68" customFormat="false" ht="13.2" hidden="false" customHeight="false" outlineLevel="0" collapsed="false">
      <c r="A68" s="42" t="n">
        <v>97628</v>
      </c>
      <c r="B68" s="42" t="s">
        <v>1343</v>
      </c>
      <c r="C68" s="36" t="s">
        <v>497</v>
      </c>
      <c r="D68" s="346" t="n">
        <v>5.77</v>
      </c>
      <c r="E68" s="347" t="n">
        <v>162.82</v>
      </c>
      <c r="F68" s="347" t="n">
        <v>939.47</v>
      </c>
      <c r="G68" s="348" t="n">
        <v>0.0029</v>
      </c>
      <c r="H68" s="348" t="n">
        <v>0.9408</v>
      </c>
    </row>
    <row r="69" customFormat="false" ht="26.4" hidden="false" customHeight="false" outlineLevel="0" collapsed="false">
      <c r="A69" s="42" t="s">
        <v>1273</v>
      </c>
      <c r="B69" s="42" t="s">
        <v>1344</v>
      </c>
      <c r="C69" s="36" t="s">
        <v>508</v>
      </c>
      <c r="D69" s="346" t="n">
        <v>250</v>
      </c>
      <c r="E69" s="347" t="n">
        <v>3.59</v>
      </c>
      <c r="F69" s="347" t="n">
        <v>897.5</v>
      </c>
      <c r="G69" s="348" t="n">
        <v>0.0028</v>
      </c>
      <c r="H69" s="348" t="n">
        <v>0.9436</v>
      </c>
    </row>
    <row r="70" customFormat="false" ht="13.2" hidden="false" customHeight="false" outlineLevel="0" collapsed="false">
      <c r="A70" s="42" t="s">
        <v>1345</v>
      </c>
      <c r="B70" s="42" t="s">
        <v>1346</v>
      </c>
      <c r="C70" s="36" t="s">
        <v>508</v>
      </c>
      <c r="D70" s="346" t="n">
        <v>120.86</v>
      </c>
      <c r="E70" s="347" t="n">
        <v>6.63</v>
      </c>
      <c r="F70" s="347" t="n">
        <v>801.3</v>
      </c>
      <c r="G70" s="348" t="n">
        <v>0.0025</v>
      </c>
      <c r="H70" s="348" t="n">
        <v>0.9461</v>
      </c>
    </row>
    <row r="71" customFormat="false" ht="13.2" hidden="false" customHeight="false" outlineLevel="0" collapsed="false">
      <c r="A71" s="42" t="n">
        <v>90466</v>
      </c>
      <c r="B71" s="42" t="s">
        <v>1347</v>
      </c>
      <c r="C71" s="36" t="s">
        <v>504</v>
      </c>
      <c r="D71" s="346" t="n">
        <v>92.3</v>
      </c>
      <c r="E71" s="347" t="n">
        <v>8.64</v>
      </c>
      <c r="F71" s="347" t="n">
        <v>797.47</v>
      </c>
      <c r="G71" s="348" t="n">
        <v>0.0025</v>
      </c>
      <c r="H71" s="348" t="n">
        <v>0.9486</v>
      </c>
    </row>
    <row r="72" customFormat="false" ht="52.8" hidden="false" customHeight="false" outlineLevel="0" collapsed="false">
      <c r="A72" s="42" t="n">
        <v>87528</v>
      </c>
      <c r="B72" s="42" t="s">
        <v>1348</v>
      </c>
      <c r="C72" s="36" t="s">
        <v>508</v>
      </c>
      <c r="D72" s="346" t="n">
        <v>25.79</v>
      </c>
      <c r="E72" s="347" t="n">
        <v>27.7</v>
      </c>
      <c r="F72" s="347" t="n">
        <v>714.38</v>
      </c>
      <c r="G72" s="348" t="n">
        <v>0.0022</v>
      </c>
      <c r="H72" s="348" t="n">
        <v>0.9508</v>
      </c>
    </row>
    <row r="73" customFormat="false" ht="26.4" hidden="false" customHeight="false" outlineLevel="0" collapsed="false">
      <c r="A73" s="42" t="s">
        <v>1273</v>
      </c>
      <c r="B73" s="42" t="s">
        <v>1349</v>
      </c>
      <c r="C73" s="36" t="s">
        <v>459</v>
      </c>
      <c r="D73" s="346" t="n">
        <v>34</v>
      </c>
      <c r="E73" s="347" t="n">
        <v>20.39</v>
      </c>
      <c r="F73" s="347" t="n">
        <v>693.26</v>
      </c>
      <c r="G73" s="348" t="n">
        <v>0.0021</v>
      </c>
      <c r="H73" s="348" t="n">
        <v>0.9529</v>
      </c>
    </row>
    <row r="74" customFormat="false" ht="13.2" hidden="false" customHeight="false" outlineLevel="0" collapsed="false">
      <c r="A74" s="42" t="s">
        <v>1273</v>
      </c>
      <c r="B74" s="42" t="s">
        <v>1350</v>
      </c>
      <c r="C74" s="36" t="s">
        <v>504</v>
      </c>
      <c r="D74" s="346" t="n">
        <v>21.6</v>
      </c>
      <c r="E74" s="347" t="n">
        <v>31.33</v>
      </c>
      <c r="F74" s="347" t="n">
        <v>676.72</v>
      </c>
      <c r="G74" s="348" t="n">
        <v>0.0021</v>
      </c>
      <c r="H74" s="348" t="n">
        <v>0.955</v>
      </c>
    </row>
    <row r="75" customFormat="false" ht="26.4" hidden="false" customHeight="false" outlineLevel="0" collapsed="false">
      <c r="A75" s="42" t="s">
        <v>1273</v>
      </c>
      <c r="B75" s="42" t="s">
        <v>1351</v>
      </c>
      <c r="C75" s="36" t="s">
        <v>508</v>
      </c>
      <c r="D75" s="346" t="n">
        <v>355</v>
      </c>
      <c r="E75" s="347" t="n">
        <v>1.87</v>
      </c>
      <c r="F75" s="347" t="n">
        <v>663.85</v>
      </c>
      <c r="G75" s="348" t="n">
        <v>0.002</v>
      </c>
      <c r="H75" s="348" t="n">
        <v>0.957</v>
      </c>
    </row>
    <row r="76" customFormat="false" ht="13.2" hidden="false" customHeight="false" outlineLevel="0" collapsed="false">
      <c r="A76" s="42" t="n">
        <v>89800</v>
      </c>
      <c r="B76" s="42" t="s">
        <v>1352</v>
      </c>
      <c r="C76" s="36" t="s">
        <v>504</v>
      </c>
      <c r="D76" s="346" t="n">
        <v>43</v>
      </c>
      <c r="E76" s="347" t="n">
        <v>14.31</v>
      </c>
      <c r="F76" s="347" t="n">
        <v>615.33</v>
      </c>
      <c r="G76" s="348" t="n">
        <v>0.0019</v>
      </c>
      <c r="H76" s="348" t="n">
        <v>0.9589</v>
      </c>
    </row>
    <row r="77" customFormat="false" ht="26.4" hidden="false" customHeight="false" outlineLevel="0" collapsed="false">
      <c r="A77" s="42" t="n">
        <v>98561</v>
      </c>
      <c r="B77" s="42" t="s">
        <v>1353</v>
      </c>
      <c r="C77" s="36" t="s">
        <v>508</v>
      </c>
      <c r="D77" s="346" t="n">
        <v>23.45</v>
      </c>
      <c r="E77" s="347" t="n">
        <v>26.18</v>
      </c>
      <c r="F77" s="347" t="n">
        <v>613.92</v>
      </c>
      <c r="G77" s="348" t="n">
        <v>0.0019</v>
      </c>
      <c r="H77" s="348" t="n">
        <v>0.9608</v>
      </c>
    </row>
    <row r="78" customFormat="false" ht="13.2" hidden="false" customHeight="false" outlineLevel="0" collapsed="false">
      <c r="A78" s="42" t="s">
        <v>1273</v>
      </c>
      <c r="B78" s="42" t="s">
        <v>1354</v>
      </c>
      <c r="C78" s="36" t="s">
        <v>459</v>
      </c>
      <c r="D78" s="346" t="n">
        <v>1</v>
      </c>
      <c r="E78" s="347" t="n">
        <v>608.06</v>
      </c>
      <c r="F78" s="347" t="n">
        <v>608.06</v>
      </c>
      <c r="G78" s="348" t="n">
        <v>0.0019</v>
      </c>
      <c r="H78" s="348" t="n">
        <v>0.9627</v>
      </c>
    </row>
    <row r="79" customFormat="false" ht="26.4" hidden="false" customHeight="false" outlineLevel="0" collapsed="false">
      <c r="A79" s="42" t="n">
        <v>98689</v>
      </c>
      <c r="B79" s="42" t="s">
        <v>1355</v>
      </c>
      <c r="C79" s="36" t="s">
        <v>504</v>
      </c>
      <c r="D79" s="346" t="n">
        <v>10.8</v>
      </c>
      <c r="E79" s="347" t="n">
        <v>55.38</v>
      </c>
      <c r="F79" s="347" t="n">
        <v>598.1</v>
      </c>
      <c r="G79" s="348" t="n">
        <v>0.0018</v>
      </c>
      <c r="H79" s="348" t="n">
        <v>0.9645</v>
      </c>
    </row>
    <row r="80" customFormat="false" ht="26.4" hidden="false" customHeight="false" outlineLevel="0" collapsed="false">
      <c r="A80" s="42" t="s">
        <v>1273</v>
      </c>
      <c r="B80" s="42" t="s">
        <v>1356</v>
      </c>
      <c r="C80" s="36" t="s">
        <v>504</v>
      </c>
      <c r="D80" s="346" t="n">
        <v>45</v>
      </c>
      <c r="E80" s="347" t="n">
        <v>12.8</v>
      </c>
      <c r="F80" s="347" t="n">
        <v>576</v>
      </c>
      <c r="G80" s="348" t="n">
        <v>0.0018</v>
      </c>
      <c r="H80" s="348" t="n">
        <v>0.9663</v>
      </c>
    </row>
    <row r="81" customFormat="false" ht="13.2" hidden="false" customHeight="false" outlineLevel="0" collapsed="false">
      <c r="A81" s="42" t="n">
        <v>92760</v>
      </c>
      <c r="B81" s="42" t="s">
        <v>1357</v>
      </c>
      <c r="C81" s="36" t="s">
        <v>501</v>
      </c>
      <c r="D81" s="346" t="n">
        <v>66.99</v>
      </c>
      <c r="E81" s="347" t="n">
        <v>8.51</v>
      </c>
      <c r="F81" s="347" t="n">
        <v>570.08</v>
      </c>
      <c r="G81" s="348" t="n">
        <v>0.0018</v>
      </c>
      <c r="H81" s="348" t="n">
        <v>0.9681</v>
      </c>
    </row>
    <row r="82" customFormat="false" ht="13.2" hidden="false" customHeight="false" outlineLevel="0" collapsed="false">
      <c r="A82" s="42" t="n">
        <v>98563</v>
      </c>
      <c r="B82" s="42" t="s">
        <v>1358</v>
      </c>
      <c r="C82" s="36" t="s">
        <v>508</v>
      </c>
      <c r="D82" s="346" t="n">
        <v>28.41</v>
      </c>
      <c r="E82" s="347" t="n">
        <v>20.06</v>
      </c>
      <c r="F82" s="347" t="n">
        <v>569.9</v>
      </c>
      <c r="G82" s="348" t="n">
        <v>0.0018</v>
      </c>
      <c r="H82" s="348" t="n">
        <v>0.9699</v>
      </c>
    </row>
    <row r="83" customFormat="false" ht="26.4" hidden="false" customHeight="false" outlineLevel="0" collapsed="false">
      <c r="A83" s="42" t="s">
        <v>1359</v>
      </c>
      <c r="B83" s="42" t="s">
        <v>1360</v>
      </c>
      <c r="C83" s="36" t="s">
        <v>508</v>
      </c>
      <c r="D83" s="346" t="n">
        <v>28.41</v>
      </c>
      <c r="E83" s="347" t="n">
        <v>20.06</v>
      </c>
      <c r="F83" s="347" t="n">
        <v>569.9</v>
      </c>
      <c r="G83" s="348" t="n">
        <v>0.0018</v>
      </c>
      <c r="H83" s="348" t="n">
        <v>0.9717</v>
      </c>
    </row>
    <row r="84" customFormat="false" ht="13.2" hidden="false" customHeight="false" outlineLevel="0" collapsed="false">
      <c r="A84" s="42" t="s">
        <v>1361</v>
      </c>
      <c r="B84" s="42" t="s">
        <v>1362</v>
      </c>
      <c r="C84" s="36" t="s">
        <v>508</v>
      </c>
      <c r="D84" s="346" t="n">
        <v>98.2</v>
      </c>
      <c r="E84" s="347" t="n">
        <v>5.68</v>
      </c>
      <c r="F84" s="347" t="n">
        <v>557.77</v>
      </c>
      <c r="G84" s="348" t="n">
        <v>0.0017</v>
      </c>
      <c r="H84" s="348" t="n">
        <v>0.9734</v>
      </c>
    </row>
    <row r="85" customFormat="false" ht="13.2" hidden="false" customHeight="false" outlineLevel="0" collapsed="false">
      <c r="A85" s="42" t="s">
        <v>1363</v>
      </c>
      <c r="B85" s="42" t="s">
        <v>1364</v>
      </c>
      <c r="C85" s="36" t="s">
        <v>508</v>
      </c>
      <c r="D85" s="346" t="n">
        <v>23.75</v>
      </c>
      <c r="E85" s="347" t="n">
        <v>21.68</v>
      </c>
      <c r="F85" s="347" t="n">
        <v>514.9</v>
      </c>
      <c r="G85" s="348" t="n">
        <v>0.0016</v>
      </c>
      <c r="H85" s="348" t="n">
        <v>0.975</v>
      </c>
    </row>
    <row r="86" customFormat="false" ht="13.2" hidden="false" customHeight="false" outlineLevel="0" collapsed="false">
      <c r="A86" s="42" t="n">
        <v>96545</v>
      </c>
      <c r="B86" s="42" t="s">
        <v>1333</v>
      </c>
      <c r="C86" s="36" t="s">
        <v>501</v>
      </c>
      <c r="D86" s="346" t="n">
        <v>52.06</v>
      </c>
      <c r="E86" s="347" t="n">
        <v>9.71</v>
      </c>
      <c r="F86" s="347" t="n">
        <v>505.5</v>
      </c>
      <c r="G86" s="348" t="n">
        <v>0.0016</v>
      </c>
      <c r="H86" s="348" t="n">
        <v>0.9766</v>
      </c>
    </row>
    <row r="87" customFormat="false" ht="26.4" hidden="false" customHeight="false" outlineLevel="0" collapsed="false">
      <c r="A87" s="42" t="n">
        <v>90447</v>
      </c>
      <c r="B87" s="42" t="s">
        <v>1365</v>
      </c>
      <c r="C87" s="36" t="s">
        <v>504</v>
      </c>
      <c r="D87" s="346" t="n">
        <v>107.3</v>
      </c>
      <c r="E87" s="347" t="n">
        <v>4.32</v>
      </c>
      <c r="F87" s="347" t="n">
        <v>463.53</v>
      </c>
      <c r="G87" s="348" t="n">
        <v>0.0014</v>
      </c>
      <c r="H87" s="348" t="n">
        <v>0.978</v>
      </c>
    </row>
    <row r="88" customFormat="false" ht="26.4" hidden="false" customHeight="false" outlineLevel="0" collapsed="false">
      <c r="A88" s="42" t="s">
        <v>1273</v>
      </c>
      <c r="B88" s="42" t="s">
        <v>1366</v>
      </c>
      <c r="C88" s="36" t="s">
        <v>459</v>
      </c>
      <c r="D88" s="346" t="n">
        <v>6</v>
      </c>
      <c r="E88" s="347" t="n">
        <v>63.2</v>
      </c>
      <c r="F88" s="347" t="n">
        <v>379.2</v>
      </c>
      <c r="G88" s="348" t="n">
        <v>0.0012</v>
      </c>
      <c r="H88" s="348" t="n">
        <v>0.9792</v>
      </c>
    </row>
    <row r="89" customFormat="false" ht="26.4" hidden="false" customHeight="false" outlineLevel="0" collapsed="false">
      <c r="A89" s="42" t="n">
        <v>91856</v>
      </c>
      <c r="B89" s="42" t="s">
        <v>1367</v>
      </c>
      <c r="C89" s="36" t="s">
        <v>504</v>
      </c>
      <c r="D89" s="346" t="n">
        <v>50</v>
      </c>
      <c r="E89" s="347" t="n">
        <v>7.06</v>
      </c>
      <c r="F89" s="347" t="n">
        <v>353</v>
      </c>
      <c r="G89" s="348" t="n">
        <v>0.0011</v>
      </c>
      <c r="H89" s="348" t="n">
        <v>0.9803</v>
      </c>
    </row>
    <row r="90" customFormat="false" ht="13.2" hidden="false" customHeight="false" outlineLevel="0" collapsed="false">
      <c r="A90" s="42" t="n">
        <v>84123</v>
      </c>
      <c r="B90" s="42" t="s">
        <v>1368</v>
      </c>
      <c r="C90" s="36" t="s">
        <v>508</v>
      </c>
      <c r="D90" s="346" t="n">
        <v>70.5</v>
      </c>
      <c r="E90" s="347" t="n">
        <v>4.81</v>
      </c>
      <c r="F90" s="347" t="n">
        <v>339.1</v>
      </c>
      <c r="G90" s="348" t="n">
        <v>0.001</v>
      </c>
      <c r="H90" s="348" t="n">
        <v>0.9813</v>
      </c>
    </row>
    <row r="91" customFormat="false" ht="13.2" hidden="false" customHeight="false" outlineLevel="0" collapsed="false">
      <c r="A91" s="42" t="n">
        <v>88412</v>
      </c>
      <c r="B91" s="42" t="s">
        <v>1369</v>
      </c>
      <c r="C91" s="36" t="s">
        <v>508</v>
      </c>
      <c r="D91" s="346" t="n">
        <v>228.96</v>
      </c>
      <c r="E91" s="347" t="n">
        <v>1.47</v>
      </c>
      <c r="F91" s="347" t="n">
        <v>336.57</v>
      </c>
      <c r="G91" s="348" t="n">
        <v>0.001</v>
      </c>
      <c r="H91" s="348" t="n">
        <v>0.9823</v>
      </c>
    </row>
    <row r="92" customFormat="false" ht="26.4" hidden="false" customHeight="false" outlineLevel="0" collapsed="false">
      <c r="A92" s="42" t="n">
        <v>91844</v>
      </c>
      <c r="B92" s="42" t="s">
        <v>1370</v>
      </c>
      <c r="C92" s="36" t="s">
        <v>504</v>
      </c>
      <c r="D92" s="346" t="n">
        <v>82.7</v>
      </c>
      <c r="E92" s="347" t="n">
        <v>3.95</v>
      </c>
      <c r="F92" s="347" t="n">
        <v>326.66</v>
      </c>
      <c r="G92" s="348" t="n">
        <v>0.001</v>
      </c>
      <c r="H92" s="348" t="n">
        <v>0.9833</v>
      </c>
    </row>
    <row r="93" customFormat="false" ht="26.4" hidden="false" customHeight="false" outlineLevel="0" collapsed="false">
      <c r="A93" s="42" t="n">
        <v>91854</v>
      </c>
      <c r="B93" s="42" t="s">
        <v>1371</v>
      </c>
      <c r="C93" s="36" t="s">
        <v>504</v>
      </c>
      <c r="D93" s="346" t="n">
        <v>57.3</v>
      </c>
      <c r="E93" s="347" t="n">
        <v>5.64</v>
      </c>
      <c r="F93" s="347" t="n">
        <v>323.17</v>
      </c>
      <c r="G93" s="348" t="n">
        <v>0.001</v>
      </c>
      <c r="H93" s="348" t="n">
        <v>0.9843</v>
      </c>
    </row>
    <row r="94" customFormat="false" ht="26.4" hidden="false" customHeight="false" outlineLevel="0" collapsed="false">
      <c r="A94" s="42" t="n">
        <v>91514</v>
      </c>
      <c r="B94" s="42" t="s">
        <v>1372</v>
      </c>
      <c r="C94" s="36" t="s">
        <v>508</v>
      </c>
      <c r="D94" s="346" t="n">
        <v>70.5</v>
      </c>
      <c r="E94" s="347" t="n">
        <v>4.56</v>
      </c>
      <c r="F94" s="347" t="n">
        <v>321.48</v>
      </c>
      <c r="G94" s="348" t="n">
        <v>0.001</v>
      </c>
      <c r="H94" s="348" t="n">
        <v>0.9853</v>
      </c>
    </row>
    <row r="95" customFormat="false" ht="26.4" hidden="false" customHeight="false" outlineLevel="0" collapsed="false">
      <c r="A95" s="42" t="s">
        <v>1373</v>
      </c>
      <c r="B95" s="42" t="s">
        <v>1374</v>
      </c>
      <c r="C95" s="36" t="s">
        <v>501</v>
      </c>
      <c r="D95" s="346" t="n">
        <v>45.18</v>
      </c>
      <c r="E95" s="347" t="n">
        <v>6.47</v>
      </c>
      <c r="F95" s="347" t="n">
        <v>292.31</v>
      </c>
      <c r="G95" s="348" t="n">
        <v>0.0009</v>
      </c>
      <c r="H95" s="348" t="n">
        <v>0.9862</v>
      </c>
    </row>
    <row r="96" customFormat="false" ht="26.4" hidden="false" customHeight="false" outlineLevel="0" collapsed="false">
      <c r="A96" s="42" t="s">
        <v>1273</v>
      </c>
      <c r="B96" s="42" t="s">
        <v>1375</v>
      </c>
      <c r="C96" s="36" t="s">
        <v>459</v>
      </c>
      <c r="D96" s="346" t="n">
        <v>6</v>
      </c>
      <c r="E96" s="347" t="n">
        <v>46.04</v>
      </c>
      <c r="F96" s="347" t="n">
        <v>276.24</v>
      </c>
      <c r="G96" s="348" t="n">
        <v>0.0009</v>
      </c>
      <c r="H96" s="348" t="n">
        <v>0.9871</v>
      </c>
    </row>
    <row r="97" customFormat="false" ht="26.4" hidden="false" customHeight="false" outlineLevel="0" collapsed="false">
      <c r="A97" s="42" t="s">
        <v>1273</v>
      </c>
      <c r="B97" s="42" t="s">
        <v>1376</v>
      </c>
      <c r="C97" s="36" t="s">
        <v>504</v>
      </c>
      <c r="D97" s="346" t="n">
        <v>5.2</v>
      </c>
      <c r="E97" s="347" t="n">
        <v>52.52</v>
      </c>
      <c r="F97" s="347" t="n">
        <v>273.1</v>
      </c>
      <c r="G97" s="348" t="n">
        <v>0.0008</v>
      </c>
      <c r="H97" s="348" t="n">
        <v>0.9879</v>
      </c>
    </row>
    <row r="98" customFormat="false" ht="13.2" hidden="false" customHeight="false" outlineLevel="0" collapsed="false">
      <c r="A98" s="42" t="n">
        <v>96543</v>
      </c>
      <c r="B98" s="42" t="s">
        <v>1313</v>
      </c>
      <c r="C98" s="36" t="s">
        <v>501</v>
      </c>
      <c r="D98" s="346" t="n">
        <v>26.63</v>
      </c>
      <c r="E98" s="347" t="n">
        <v>10.14</v>
      </c>
      <c r="F98" s="347" t="n">
        <v>270.02</v>
      </c>
      <c r="G98" s="348" t="n">
        <v>0.0008</v>
      </c>
      <c r="H98" s="348" t="n">
        <v>0.9887</v>
      </c>
    </row>
    <row r="99" customFormat="false" ht="13.2" hidden="false" customHeight="false" outlineLevel="0" collapsed="false">
      <c r="A99" s="42" t="s">
        <v>1377</v>
      </c>
      <c r="B99" s="42" t="s">
        <v>1378</v>
      </c>
      <c r="C99" s="36" t="s">
        <v>508</v>
      </c>
      <c r="D99" s="346" t="n">
        <v>25.09</v>
      </c>
      <c r="E99" s="347" t="n">
        <v>9.95</v>
      </c>
      <c r="F99" s="347" t="n">
        <v>249.64</v>
      </c>
      <c r="G99" s="348" t="n">
        <v>0.0008</v>
      </c>
      <c r="H99" s="348" t="n">
        <v>0.9895</v>
      </c>
    </row>
    <row r="100" customFormat="false" ht="26.4" hidden="false" customHeight="false" outlineLevel="0" collapsed="false">
      <c r="A100" s="42" t="s">
        <v>1273</v>
      </c>
      <c r="B100" s="42" t="s">
        <v>1379</v>
      </c>
      <c r="C100" s="36" t="s">
        <v>459</v>
      </c>
      <c r="D100" s="346" t="n">
        <v>6</v>
      </c>
      <c r="E100" s="347" t="n">
        <v>41.55</v>
      </c>
      <c r="F100" s="347" t="n">
        <v>249.3</v>
      </c>
      <c r="G100" s="348" t="n">
        <v>0.0008</v>
      </c>
      <c r="H100" s="348" t="n">
        <v>0.9903</v>
      </c>
    </row>
    <row r="101" customFormat="false" ht="13.2" hidden="false" customHeight="false" outlineLevel="0" collapsed="false">
      <c r="A101" s="42" t="n">
        <v>93184</v>
      </c>
      <c r="B101" s="42" t="s">
        <v>1380</v>
      </c>
      <c r="C101" s="36" t="s">
        <v>504</v>
      </c>
      <c r="D101" s="346" t="n">
        <v>16.5</v>
      </c>
      <c r="E101" s="347" t="n">
        <v>14.74</v>
      </c>
      <c r="F101" s="347" t="n">
        <v>243.21</v>
      </c>
      <c r="G101" s="348" t="n">
        <v>0.0008</v>
      </c>
      <c r="H101" s="348" t="n">
        <v>0.9911</v>
      </c>
    </row>
    <row r="102" customFormat="false" ht="26.4" hidden="false" customHeight="false" outlineLevel="0" collapsed="false">
      <c r="A102" s="42" t="s">
        <v>1273</v>
      </c>
      <c r="B102" s="42" t="s">
        <v>1381</v>
      </c>
      <c r="C102" s="36" t="s">
        <v>459</v>
      </c>
      <c r="D102" s="346" t="n">
        <v>1</v>
      </c>
      <c r="E102" s="347" t="n">
        <v>218.54</v>
      </c>
      <c r="F102" s="347" t="n">
        <v>218.54</v>
      </c>
      <c r="G102" s="348" t="n">
        <v>0.0007</v>
      </c>
      <c r="H102" s="348" t="n">
        <v>0.9918</v>
      </c>
    </row>
    <row r="103" customFormat="false" ht="13.2" hidden="false" customHeight="false" outlineLevel="0" collapsed="false">
      <c r="A103" s="42" t="n">
        <v>97622</v>
      </c>
      <c r="B103" s="42" t="s">
        <v>1382</v>
      </c>
      <c r="C103" s="36" t="s">
        <v>497</v>
      </c>
      <c r="D103" s="346" t="n">
        <v>6.46</v>
      </c>
      <c r="E103" s="347" t="n">
        <v>32.94</v>
      </c>
      <c r="F103" s="347" t="n">
        <v>212.79</v>
      </c>
      <c r="G103" s="348" t="n">
        <v>0.0007</v>
      </c>
      <c r="H103" s="348" t="n">
        <v>0.9925</v>
      </c>
    </row>
    <row r="104" customFormat="false" ht="13.2" hidden="false" customHeight="false" outlineLevel="0" collapsed="false">
      <c r="A104" s="42" t="n">
        <v>96547</v>
      </c>
      <c r="B104" s="42" t="s">
        <v>1283</v>
      </c>
      <c r="C104" s="36" t="s">
        <v>501</v>
      </c>
      <c r="D104" s="346" t="n">
        <v>29.64</v>
      </c>
      <c r="E104" s="347" t="n">
        <v>7.09</v>
      </c>
      <c r="F104" s="347" t="n">
        <v>210.14</v>
      </c>
      <c r="G104" s="348" t="n">
        <v>0.0007</v>
      </c>
      <c r="H104" s="348" t="n">
        <v>0.9932</v>
      </c>
    </row>
    <row r="105" customFormat="false" ht="13.2" hidden="false" customHeight="false" outlineLevel="0" collapsed="false">
      <c r="A105" s="42" t="s">
        <v>1273</v>
      </c>
      <c r="B105" s="42" t="s">
        <v>1383</v>
      </c>
      <c r="C105" s="36" t="s">
        <v>459</v>
      </c>
      <c r="D105" s="346" t="n">
        <v>1</v>
      </c>
      <c r="E105" s="347" t="n">
        <v>199.36</v>
      </c>
      <c r="F105" s="347" t="n">
        <v>199.36</v>
      </c>
      <c r="G105" s="348" t="n">
        <v>0.0006</v>
      </c>
      <c r="H105" s="348" t="n">
        <v>0.9938</v>
      </c>
    </row>
    <row r="106" customFormat="false" ht="13.2" hidden="false" customHeight="false" outlineLevel="0" collapsed="false">
      <c r="A106" s="42" t="n">
        <v>97599</v>
      </c>
      <c r="B106" s="42" t="s">
        <v>1384</v>
      </c>
      <c r="C106" s="36" t="s">
        <v>459</v>
      </c>
      <c r="D106" s="346" t="n">
        <v>6</v>
      </c>
      <c r="E106" s="347" t="n">
        <v>33.2</v>
      </c>
      <c r="F106" s="347" t="n">
        <v>199.2</v>
      </c>
      <c r="G106" s="348" t="n">
        <v>0.0006</v>
      </c>
      <c r="H106" s="348" t="n">
        <v>0.9944</v>
      </c>
    </row>
    <row r="107" customFormat="false" ht="26.4" hidden="false" customHeight="false" outlineLevel="0" collapsed="false">
      <c r="A107" s="42" t="s">
        <v>1273</v>
      </c>
      <c r="B107" s="42" t="s">
        <v>1385</v>
      </c>
      <c r="C107" s="36" t="s">
        <v>504</v>
      </c>
      <c r="D107" s="346" t="n">
        <v>4.42</v>
      </c>
      <c r="E107" s="347" t="n">
        <v>41.49</v>
      </c>
      <c r="F107" s="347" t="n">
        <v>183.38</v>
      </c>
      <c r="G107" s="348" t="n">
        <v>0.0006</v>
      </c>
      <c r="H107" s="348" t="n">
        <v>0.995</v>
      </c>
    </row>
    <row r="108" customFormat="false" ht="13.2" hidden="false" customHeight="false" outlineLevel="0" collapsed="false">
      <c r="A108" s="42" t="n">
        <v>91939</v>
      </c>
      <c r="B108" s="42" t="s">
        <v>1386</v>
      </c>
      <c r="C108" s="36" t="s">
        <v>459</v>
      </c>
      <c r="D108" s="346" t="n">
        <v>10</v>
      </c>
      <c r="E108" s="347" t="n">
        <v>18.28</v>
      </c>
      <c r="F108" s="347" t="n">
        <v>182.8</v>
      </c>
      <c r="G108" s="348" t="n">
        <v>0.0006</v>
      </c>
      <c r="H108" s="348" t="n">
        <v>0.9956</v>
      </c>
    </row>
    <row r="109" customFormat="false" ht="26.4" hidden="false" customHeight="false" outlineLevel="0" collapsed="false">
      <c r="A109" s="42" t="s">
        <v>1273</v>
      </c>
      <c r="B109" s="42" t="s">
        <v>1387</v>
      </c>
      <c r="C109" s="36" t="s">
        <v>459</v>
      </c>
      <c r="D109" s="346" t="n">
        <v>6</v>
      </c>
      <c r="E109" s="347" t="n">
        <v>30.33</v>
      </c>
      <c r="F109" s="347" t="n">
        <v>181.98</v>
      </c>
      <c r="G109" s="348" t="n">
        <v>0.0006</v>
      </c>
      <c r="H109" s="348" t="n">
        <v>0.9962</v>
      </c>
    </row>
    <row r="110" customFormat="false" ht="26.4" hidden="false" customHeight="false" outlineLevel="0" collapsed="false">
      <c r="A110" s="42" t="s">
        <v>1273</v>
      </c>
      <c r="B110" s="42" t="s">
        <v>1388</v>
      </c>
      <c r="C110" s="36" t="s">
        <v>459</v>
      </c>
      <c r="D110" s="346" t="n">
        <v>6</v>
      </c>
      <c r="E110" s="347" t="n">
        <v>28.49</v>
      </c>
      <c r="F110" s="347" t="n">
        <v>170.94</v>
      </c>
      <c r="G110" s="348" t="n">
        <v>0.0005</v>
      </c>
      <c r="H110" s="348" t="n">
        <v>0.9967</v>
      </c>
    </row>
    <row r="111" customFormat="false" ht="13.2" hidden="false" customHeight="false" outlineLevel="0" collapsed="false">
      <c r="A111" s="42" t="n">
        <v>96546</v>
      </c>
      <c r="B111" s="42" t="s">
        <v>1320</v>
      </c>
      <c r="C111" s="36" t="s">
        <v>501</v>
      </c>
      <c r="D111" s="346" t="n">
        <v>19.68</v>
      </c>
      <c r="E111" s="347" t="n">
        <v>6.63</v>
      </c>
      <c r="F111" s="347" t="n">
        <v>130.47</v>
      </c>
      <c r="G111" s="348" t="n">
        <v>0.0004</v>
      </c>
      <c r="H111" s="348" t="n">
        <v>0.9971</v>
      </c>
    </row>
    <row r="112" customFormat="false" ht="13.2" hidden="false" customHeight="false" outlineLevel="0" collapsed="false">
      <c r="A112" s="42" t="n">
        <v>89799</v>
      </c>
      <c r="B112" s="42" t="s">
        <v>1389</v>
      </c>
      <c r="C112" s="36" t="s">
        <v>504</v>
      </c>
      <c r="D112" s="346" t="n">
        <v>10</v>
      </c>
      <c r="E112" s="347" t="n">
        <v>12.7</v>
      </c>
      <c r="F112" s="347" t="n">
        <v>127</v>
      </c>
      <c r="G112" s="348" t="n">
        <v>0.0004</v>
      </c>
      <c r="H112" s="348" t="n">
        <v>0.9975</v>
      </c>
    </row>
    <row r="113" customFormat="false" ht="13.2" hidden="false" customHeight="false" outlineLevel="0" collapsed="false">
      <c r="A113" s="42" t="n">
        <v>96544</v>
      </c>
      <c r="B113" s="42" t="s">
        <v>1357</v>
      </c>
      <c r="C113" s="36" t="s">
        <v>501</v>
      </c>
      <c r="D113" s="346" t="n">
        <v>11.19</v>
      </c>
      <c r="E113" s="347" t="n">
        <v>9.98</v>
      </c>
      <c r="F113" s="347" t="n">
        <v>111.67</v>
      </c>
      <c r="G113" s="348" t="n">
        <v>0.0003</v>
      </c>
      <c r="H113" s="348" t="n">
        <v>0.9978</v>
      </c>
    </row>
    <row r="114" customFormat="false" ht="13.2" hidden="false" customHeight="false" outlineLevel="0" collapsed="false">
      <c r="A114" s="42" t="n">
        <v>68053</v>
      </c>
      <c r="B114" s="42" t="s">
        <v>1390</v>
      </c>
      <c r="C114" s="36" t="s">
        <v>508</v>
      </c>
      <c r="D114" s="346" t="n">
        <v>20.54</v>
      </c>
      <c r="E114" s="347" t="n">
        <v>4.85</v>
      </c>
      <c r="F114" s="347" t="n">
        <v>99.61</v>
      </c>
      <c r="G114" s="348" t="n">
        <v>0.0003</v>
      </c>
      <c r="H114" s="348" t="n">
        <v>0.9981</v>
      </c>
    </row>
    <row r="115" customFormat="false" ht="13.2" hidden="false" customHeight="false" outlineLevel="0" collapsed="false">
      <c r="A115" s="42" t="s">
        <v>1391</v>
      </c>
      <c r="B115" s="42" t="s">
        <v>1392</v>
      </c>
      <c r="C115" s="36" t="s">
        <v>508</v>
      </c>
      <c r="D115" s="346" t="n">
        <v>23.75</v>
      </c>
      <c r="E115" s="347" t="n">
        <v>4.13</v>
      </c>
      <c r="F115" s="347" t="n">
        <v>98.08</v>
      </c>
      <c r="G115" s="348" t="n">
        <v>0.0003</v>
      </c>
      <c r="H115" s="348" t="n">
        <v>0.9984</v>
      </c>
    </row>
    <row r="116" customFormat="false" ht="13.2" hidden="false" customHeight="false" outlineLevel="0" collapsed="false">
      <c r="A116" s="42" t="n">
        <v>89774</v>
      </c>
      <c r="B116" s="42" t="s">
        <v>1393</v>
      </c>
      <c r="C116" s="36" t="s">
        <v>459</v>
      </c>
      <c r="D116" s="346" t="n">
        <v>10</v>
      </c>
      <c r="E116" s="347" t="n">
        <v>9.2</v>
      </c>
      <c r="F116" s="347" t="n">
        <v>92</v>
      </c>
      <c r="G116" s="348" t="n">
        <v>0.0003</v>
      </c>
      <c r="H116" s="348" t="n">
        <v>0.9987</v>
      </c>
    </row>
    <row r="117" customFormat="false" ht="26.4" hidden="false" customHeight="false" outlineLevel="0" collapsed="false">
      <c r="A117" s="42" t="s">
        <v>1394</v>
      </c>
      <c r="B117" s="42" t="s">
        <v>1395</v>
      </c>
      <c r="C117" s="36" t="s">
        <v>508</v>
      </c>
      <c r="D117" s="346" t="n">
        <v>19.61</v>
      </c>
      <c r="E117" s="347" t="n">
        <v>4.11</v>
      </c>
      <c r="F117" s="347" t="n">
        <v>80.59</v>
      </c>
      <c r="G117" s="348" t="n">
        <v>0.0003</v>
      </c>
      <c r="H117" s="348" t="n">
        <v>0.999</v>
      </c>
    </row>
    <row r="118" customFormat="false" ht="13.2" hidden="false" customHeight="false" outlineLevel="0" collapsed="false">
      <c r="A118" s="216" t="n">
        <v>89778</v>
      </c>
      <c r="B118" s="351" t="s">
        <v>1396</v>
      </c>
      <c r="C118" s="352" t="s">
        <v>459</v>
      </c>
      <c r="D118" s="352" t="n">
        <v>6</v>
      </c>
      <c r="E118" s="352" t="n">
        <v>11.6</v>
      </c>
      <c r="F118" s="352" t="n">
        <v>69.6</v>
      </c>
      <c r="G118" s="352" t="n">
        <v>0.0002</v>
      </c>
      <c r="H118" s="352" t="n">
        <v>0.9992</v>
      </c>
    </row>
    <row r="119" customFormat="false" ht="13.2" hidden="false" customHeight="false" outlineLevel="0" collapsed="false">
      <c r="A119" s="216" t="s">
        <v>1273</v>
      </c>
      <c r="B119" s="351" t="s">
        <v>1397</v>
      </c>
      <c r="C119" s="352" t="s">
        <v>459</v>
      </c>
      <c r="D119" s="352" t="n">
        <v>1</v>
      </c>
      <c r="E119" s="352" t="n">
        <v>65.55</v>
      </c>
      <c r="F119" s="352" t="n">
        <v>65.55</v>
      </c>
      <c r="G119" s="352" t="n">
        <v>0.0002</v>
      </c>
      <c r="H119" s="352" t="n">
        <v>0.9994</v>
      </c>
    </row>
    <row r="120" customFormat="false" ht="13.2" hidden="false" customHeight="false" outlineLevel="0" collapsed="false">
      <c r="A120" s="216" t="s">
        <v>1273</v>
      </c>
      <c r="B120" s="351" t="s">
        <v>1398</v>
      </c>
      <c r="C120" s="352" t="s">
        <v>459</v>
      </c>
      <c r="D120" s="352" t="n">
        <v>1</v>
      </c>
      <c r="E120" s="352" t="n">
        <v>45.47</v>
      </c>
      <c r="F120" s="352" t="n">
        <v>45.47</v>
      </c>
      <c r="G120" s="352" t="n">
        <v>0.0001</v>
      </c>
      <c r="H120" s="352" t="n">
        <v>0.9995</v>
      </c>
    </row>
    <row r="121" customFormat="false" ht="26.4" hidden="false" customHeight="false" outlineLevel="0" collapsed="false">
      <c r="A121" s="216" t="n">
        <v>89750</v>
      </c>
      <c r="B121" s="351" t="s">
        <v>1399</v>
      </c>
      <c r="C121" s="352" t="s">
        <v>459</v>
      </c>
      <c r="D121" s="352" t="n">
        <v>1</v>
      </c>
      <c r="E121" s="352" t="n">
        <v>38.72</v>
      </c>
      <c r="F121" s="352" t="n">
        <v>38.72</v>
      </c>
      <c r="G121" s="352" t="n">
        <v>0.0001</v>
      </c>
      <c r="H121" s="352" t="n">
        <v>0.9996</v>
      </c>
    </row>
    <row r="122" customFormat="false" ht="13.2" hidden="false" customHeight="false" outlineLevel="0" collapsed="false">
      <c r="A122" s="216" t="n">
        <v>89737</v>
      </c>
      <c r="B122" s="351" t="s">
        <v>1400</v>
      </c>
      <c r="C122" s="352" t="s">
        <v>459</v>
      </c>
      <c r="D122" s="352" t="n">
        <v>3</v>
      </c>
      <c r="E122" s="352" t="n">
        <v>11.74</v>
      </c>
      <c r="F122" s="352" t="n">
        <v>35.22</v>
      </c>
      <c r="G122" s="352" t="n">
        <v>0.0001</v>
      </c>
      <c r="H122" s="352" t="n">
        <v>0.9997</v>
      </c>
    </row>
    <row r="123" customFormat="false" ht="26.4" hidden="false" customHeight="false" outlineLevel="0" collapsed="false">
      <c r="A123" s="216" t="n">
        <v>89743</v>
      </c>
      <c r="B123" s="351" t="s">
        <v>1401</v>
      </c>
      <c r="C123" s="352" t="s">
        <v>459</v>
      </c>
      <c r="D123" s="352" t="n">
        <v>1</v>
      </c>
      <c r="E123" s="352" t="n">
        <v>27.27</v>
      </c>
      <c r="F123" s="352" t="n">
        <v>27.27</v>
      </c>
      <c r="G123" s="352" t="n">
        <v>0.0001</v>
      </c>
      <c r="H123" s="352" t="n">
        <v>0.9998</v>
      </c>
    </row>
    <row r="124" customFormat="false" ht="26.4" hidden="false" customHeight="false" outlineLevel="0" collapsed="false">
      <c r="A124" s="216" t="n">
        <v>96619</v>
      </c>
      <c r="B124" s="351" t="s">
        <v>1402</v>
      </c>
      <c r="C124" s="352" t="s">
        <v>508</v>
      </c>
      <c r="D124" s="352" t="n">
        <v>0.98</v>
      </c>
      <c r="E124" s="352" t="n">
        <v>18.73</v>
      </c>
      <c r="F124" s="352" t="n">
        <v>18.35</v>
      </c>
      <c r="G124" s="352" t="n">
        <v>0.0001</v>
      </c>
      <c r="H124" s="352" t="n">
        <v>0.9999</v>
      </c>
    </row>
    <row r="125" customFormat="false" ht="13.2" hidden="false" customHeight="false" outlineLevel="0" collapsed="false">
      <c r="A125" s="216" t="n">
        <v>89746</v>
      </c>
      <c r="B125" s="351" t="s">
        <v>1403</v>
      </c>
      <c r="C125" s="352" t="s">
        <v>459</v>
      </c>
      <c r="D125" s="352" t="n">
        <v>1</v>
      </c>
      <c r="E125" s="352" t="n">
        <v>15.3</v>
      </c>
      <c r="F125" s="352" t="n">
        <v>15.3</v>
      </c>
      <c r="G125" s="352" t="n">
        <v>0.0001</v>
      </c>
      <c r="H125" s="352" t="n">
        <v>1</v>
      </c>
    </row>
    <row r="126" customFormat="false" ht="13.2" hidden="false" customHeight="false" outlineLevel="0" collapsed="false">
      <c r="A126" s="216" t="s">
        <v>1404</v>
      </c>
      <c r="B126" s="351" t="s">
        <v>1405</v>
      </c>
      <c r="C126" s="352" t="s">
        <v>459</v>
      </c>
      <c r="D126" s="352" t="n">
        <v>1</v>
      </c>
      <c r="E126" s="352" t="n">
        <v>13.03</v>
      </c>
      <c r="F126" s="352" t="n">
        <v>13.03</v>
      </c>
      <c r="G126" s="352" t="n">
        <v>0</v>
      </c>
      <c r="H126" s="352" t="n">
        <v>1</v>
      </c>
    </row>
  </sheetData>
  <mergeCells count="9">
    <mergeCell ref="A1:B3"/>
    <mergeCell ref="C1:H1"/>
    <mergeCell ref="C2:G3"/>
    <mergeCell ref="A4:A5"/>
    <mergeCell ref="B4:B5"/>
    <mergeCell ref="C4:C5"/>
    <mergeCell ref="D4:D5"/>
    <mergeCell ref="E4:F4"/>
    <mergeCell ref="G4:H4"/>
  </mergeCells>
  <conditionalFormatting sqref="A7:F117">
    <cfRule type="expression" priority="2" aboveAverage="0" equalAverage="0" bottom="0" percent="0" rank="0" text="" dxfId="0">
      <formula>IF(AND(#ref!&lt;&gt;"",$A7=""),1,0)</formula>
    </cfRule>
  </conditionalFormatting>
  <printOptions headings="false" gridLines="false" gridLinesSet="true" horizontalCentered="true" verticalCentered="false"/>
  <pageMargins left="0.39375" right="0.354166666666667" top="0.39375" bottom="0.393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00B0F0"/>
    <pageSetUpPr fitToPage="true"/>
  </sheetPr>
  <dimension ref="A1:P218"/>
  <sheetViews>
    <sheetView windowProtection="false" showFormulas="false" showGridLines="true" showRowColHeaders="true" showZeros="true" rightToLeft="false" tabSelected="false" showOutlineSymbols="true" defaultGridColor="true" view="normal" topLeftCell="A1" colorId="64" zoomScale="85" zoomScaleNormal="85" zoomScalePageLayoutView="85" workbookViewId="0">
      <selection pane="topLeft" activeCell="C25" activeCellId="0" sqref="C25"/>
    </sheetView>
  </sheetViews>
  <sheetFormatPr defaultRowHeight="13.8"/>
  <cols>
    <col collapsed="false" hidden="false" max="1" min="1" style="353" width="20.8877551020408"/>
    <col collapsed="false" hidden="false" max="2" min="2" style="354" width="61.4489795918367"/>
    <col collapsed="false" hidden="false" max="5" min="3" style="355" width="9.10714285714286"/>
    <col collapsed="false" hidden="false" max="6" min="6" style="356" width="20.1071428571429"/>
    <col collapsed="false" hidden="false" max="7" min="7" style="355" width="22.4438775510204"/>
    <col collapsed="false" hidden="false" max="9" min="8" style="357" width="12.3316326530612"/>
    <col collapsed="false" hidden="false" max="10" min="10" style="358" width="9.10714285714286"/>
    <col collapsed="false" hidden="false" max="11" min="11" style="358" width="12.1020408163265"/>
    <col collapsed="false" hidden="false" max="1025" min="12" style="358" width="9.10714285714286"/>
  </cols>
  <sheetData>
    <row r="1" customFormat="false" ht="17.4" hidden="false" customHeight="false" outlineLevel="0" collapsed="false">
      <c r="A1" s="359" t="s">
        <v>1406</v>
      </c>
      <c r="B1" s="360"/>
      <c r="C1" s="361"/>
      <c r="D1" s="361"/>
      <c r="E1" s="361"/>
      <c r="F1" s="362"/>
      <c r="G1" s="361"/>
      <c r="H1" s="363"/>
      <c r="I1" s="363"/>
      <c r="K1" s="0"/>
      <c r="P1" s="0"/>
    </row>
    <row r="2" customFormat="false" ht="13.8" hidden="false" customHeight="false" outlineLevel="0" collapsed="false">
      <c r="A2" s="364"/>
      <c r="B2" s="360" t="s">
        <v>1407</v>
      </c>
      <c r="C2" s="361"/>
      <c r="D2" s="361"/>
      <c r="E2" s="361"/>
      <c r="F2" s="362"/>
      <c r="G2" s="361"/>
      <c r="H2" s="363"/>
      <c r="I2" s="363"/>
      <c r="K2" s="0"/>
      <c r="P2" s="0"/>
    </row>
    <row r="3" customFormat="false" ht="13.8" hidden="false" customHeight="false" outlineLevel="0" collapsed="false">
      <c r="A3" s="365" t="s">
        <v>27</v>
      </c>
      <c r="B3" s="366" t="s">
        <v>1408</v>
      </c>
      <c r="C3" s="367" t="s">
        <v>1409</v>
      </c>
      <c r="D3" s="367" t="s">
        <v>1170</v>
      </c>
      <c r="E3" s="367" t="s">
        <v>1410</v>
      </c>
      <c r="F3" s="368" t="s">
        <v>1411</v>
      </c>
      <c r="G3" s="367" t="s">
        <v>1412</v>
      </c>
      <c r="H3" s="367" t="s">
        <v>434</v>
      </c>
      <c r="I3" s="367" t="s">
        <v>1263</v>
      </c>
      <c r="K3" s="0"/>
      <c r="P3" s="0"/>
    </row>
    <row r="4" customFormat="false" ht="13.8" hidden="false" customHeight="false" outlineLevel="0" collapsed="false">
      <c r="A4" s="369" t="n">
        <v>40811</v>
      </c>
      <c r="B4" s="369" t="s">
        <v>1413</v>
      </c>
      <c r="C4" s="369"/>
      <c r="D4" s="369" t="s">
        <v>452</v>
      </c>
      <c r="E4" s="369" t="n">
        <v>3.0273</v>
      </c>
      <c r="F4" s="370" t="n">
        <v>12201.91</v>
      </c>
      <c r="G4" s="371" t="n">
        <v>36938.82</v>
      </c>
      <c r="H4" s="372" t="n">
        <v>0.1137</v>
      </c>
      <c r="I4" s="372" t="n">
        <v>0.1137</v>
      </c>
      <c r="K4" s="0"/>
      <c r="P4" s="0"/>
    </row>
    <row r="5" customFormat="false" ht="13.8" hidden="false" customHeight="false" outlineLevel="0" collapsed="false">
      <c r="A5" s="369" t="n">
        <v>6111</v>
      </c>
      <c r="B5" s="369" t="s">
        <v>1414</v>
      </c>
      <c r="C5" s="369"/>
      <c r="D5" s="369" t="s">
        <v>493</v>
      </c>
      <c r="E5" s="373" t="n">
        <v>3445.701821</v>
      </c>
      <c r="F5" s="370" t="n">
        <v>8.14</v>
      </c>
      <c r="G5" s="371" t="n">
        <v>27980.39</v>
      </c>
      <c r="H5" s="372" t="n">
        <v>0.0861</v>
      </c>
      <c r="I5" s="372" t="n">
        <v>0.1998</v>
      </c>
      <c r="K5" s="0"/>
      <c r="P5" s="0"/>
    </row>
    <row r="6" customFormat="false" ht="13.8" hidden="false" customHeight="false" outlineLevel="0" collapsed="false">
      <c r="A6" s="369" t="n">
        <v>40818</v>
      </c>
      <c r="B6" s="369" t="s">
        <v>1415</v>
      </c>
      <c r="C6" s="369"/>
      <c r="D6" s="369" t="s">
        <v>452</v>
      </c>
      <c r="E6" s="369" t="n">
        <v>6.078</v>
      </c>
      <c r="F6" s="370" t="n">
        <v>4515.3</v>
      </c>
      <c r="G6" s="371" t="n">
        <v>27443.94</v>
      </c>
      <c r="H6" s="372" t="n">
        <v>0.0845</v>
      </c>
      <c r="I6" s="372" t="n">
        <v>0.2843</v>
      </c>
      <c r="K6" s="0"/>
      <c r="P6" s="0"/>
    </row>
    <row r="7" customFormat="false" ht="13.8" hidden="false" customHeight="false" outlineLevel="0" collapsed="false">
      <c r="A7" s="369" t="n">
        <v>4750</v>
      </c>
      <c r="B7" s="369" t="s">
        <v>1416</v>
      </c>
      <c r="C7" s="369"/>
      <c r="D7" s="369" t="s">
        <v>493</v>
      </c>
      <c r="E7" s="373" t="n">
        <v>1179.513773</v>
      </c>
      <c r="F7" s="370" t="n">
        <v>13.3</v>
      </c>
      <c r="G7" s="371" t="n">
        <v>15671.29</v>
      </c>
      <c r="H7" s="372" t="n">
        <v>0.0483</v>
      </c>
      <c r="I7" s="372" t="n">
        <v>0.3326</v>
      </c>
      <c r="K7" s="0"/>
      <c r="P7" s="0"/>
    </row>
    <row r="8" customFormat="false" ht="13.8" hidden="false" customHeight="false" outlineLevel="0" collapsed="false">
      <c r="A8" s="369" t="n">
        <v>37370</v>
      </c>
      <c r="B8" s="369" t="s">
        <v>1417</v>
      </c>
      <c r="C8" s="369"/>
      <c r="D8" s="369" t="s">
        <v>493</v>
      </c>
      <c r="E8" s="369" t="n">
        <v>7601.144015</v>
      </c>
      <c r="F8" s="370" t="n">
        <v>1.87</v>
      </c>
      <c r="G8" s="371" t="n">
        <v>14106.77</v>
      </c>
      <c r="H8" s="372" t="n">
        <v>0.0435</v>
      </c>
      <c r="I8" s="372" t="n">
        <v>0.3761</v>
      </c>
      <c r="K8" s="0"/>
      <c r="P8" s="0"/>
    </row>
    <row r="9" customFormat="false" ht="13.8" hidden="false" customHeight="false" outlineLevel="0" collapsed="false">
      <c r="A9" s="369" t="n">
        <v>4783</v>
      </c>
      <c r="B9" s="369" t="s">
        <v>1418</v>
      </c>
      <c r="C9" s="369"/>
      <c r="D9" s="369" t="s">
        <v>493</v>
      </c>
      <c r="E9" s="373" t="n">
        <v>816.682046</v>
      </c>
      <c r="F9" s="370" t="n">
        <v>13.3</v>
      </c>
      <c r="G9" s="371" t="n">
        <v>10834.5</v>
      </c>
      <c r="H9" s="372" t="n">
        <v>0.0334</v>
      </c>
      <c r="I9" s="372" t="n">
        <v>0.4095</v>
      </c>
      <c r="K9" s="0"/>
      <c r="P9" s="0"/>
    </row>
    <row r="10" customFormat="false" ht="13.8" hidden="false" customHeight="false" outlineLevel="0" collapsed="false">
      <c r="A10" s="369" t="n">
        <v>7356</v>
      </c>
      <c r="B10" s="369" t="s">
        <v>1419</v>
      </c>
      <c r="C10" s="369"/>
      <c r="D10" s="369" t="s">
        <v>511</v>
      </c>
      <c r="E10" s="373" t="n">
        <v>579.205519</v>
      </c>
      <c r="F10" s="370" t="n">
        <v>17.69</v>
      </c>
      <c r="G10" s="371" t="n">
        <v>10227.02</v>
      </c>
      <c r="H10" s="372" t="n">
        <v>0.0315</v>
      </c>
      <c r="I10" s="372" t="n">
        <v>0.441</v>
      </c>
      <c r="K10" s="0"/>
      <c r="P10" s="0"/>
    </row>
    <row r="11" customFormat="false" ht="13.8" hidden="false" customHeight="false" outlineLevel="0" collapsed="false">
      <c r="A11" s="369" t="s">
        <v>1420</v>
      </c>
      <c r="B11" s="369" t="s">
        <v>1421</v>
      </c>
      <c r="C11" s="369"/>
      <c r="D11" s="369" t="s">
        <v>459</v>
      </c>
      <c r="E11" s="373" t="n">
        <v>37</v>
      </c>
      <c r="F11" s="370" t="n">
        <v>272.5</v>
      </c>
      <c r="G11" s="371" t="n">
        <v>10082.5</v>
      </c>
      <c r="H11" s="372" t="n">
        <v>0.031</v>
      </c>
      <c r="I11" s="372" t="n">
        <v>0.472</v>
      </c>
      <c r="K11" s="0"/>
      <c r="P11" s="0"/>
    </row>
    <row r="12" customFormat="false" ht="13.8" hidden="false" customHeight="false" outlineLevel="0" collapsed="false">
      <c r="A12" s="369" t="n">
        <v>1213</v>
      </c>
      <c r="B12" s="369" t="s">
        <v>1422</v>
      </c>
      <c r="C12" s="369"/>
      <c r="D12" s="369" t="s">
        <v>493</v>
      </c>
      <c r="E12" s="373" t="n">
        <v>625.49313</v>
      </c>
      <c r="F12" s="370" t="n">
        <v>13.3</v>
      </c>
      <c r="G12" s="371" t="n">
        <v>8313.08</v>
      </c>
      <c r="H12" s="372" t="n">
        <v>0.0256</v>
      </c>
      <c r="I12" s="372" t="n">
        <v>0.4976</v>
      </c>
      <c r="K12" s="0"/>
      <c r="P12" s="0"/>
    </row>
    <row r="13" customFormat="false" ht="13.8" hidden="false" customHeight="false" outlineLevel="0" collapsed="false">
      <c r="A13" s="369" t="n">
        <v>37593</v>
      </c>
      <c r="B13" s="369" t="s">
        <v>1423</v>
      </c>
      <c r="C13" s="369"/>
      <c r="D13" s="369" t="s">
        <v>459</v>
      </c>
      <c r="E13" s="369" t="n">
        <v>4825.52907</v>
      </c>
      <c r="F13" s="370" t="n">
        <v>1.68</v>
      </c>
      <c r="G13" s="371" t="n">
        <v>8104</v>
      </c>
      <c r="H13" s="372" t="n">
        <v>0.0249</v>
      </c>
      <c r="I13" s="372" t="n">
        <v>0.5225</v>
      </c>
      <c r="K13" s="0"/>
      <c r="P13" s="0"/>
    </row>
    <row r="14" customFormat="false" ht="51.75" hidden="false" customHeight="true" outlineLevel="0" collapsed="false">
      <c r="A14" s="369" t="n">
        <v>11154</v>
      </c>
      <c r="B14" s="369" t="s">
        <v>1424</v>
      </c>
      <c r="C14" s="369"/>
      <c r="D14" s="369" t="s">
        <v>459</v>
      </c>
      <c r="E14" s="369" t="n">
        <v>11</v>
      </c>
      <c r="F14" s="369" t="n">
        <v>697.24</v>
      </c>
      <c r="G14" s="371" t="n">
        <v>7669.64</v>
      </c>
      <c r="H14" s="372" t="n">
        <v>0.0236</v>
      </c>
      <c r="I14" s="372" t="n">
        <v>0.5461</v>
      </c>
      <c r="K14" s="0"/>
      <c r="P14" s="0"/>
    </row>
    <row r="15" customFormat="false" ht="13.8" hidden="false" customHeight="false" outlineLevel="0" collapsed="false">
      <c r="A15" s="369" t="n">
        <v>1527</v>
      </c>
      <c r="B15" s="369" t="s">
        <v>1425</v>
      </c>
      <c r="C15" s="369"/>
      <c r="D15" s="369" t="s">
        <v>497</v>
      </c>
      <c r="E15" s="373" t="n">
        <v>25.42</v>
      </c>
      <c r="F15" s="370" t="n">
        <v>281.36</v>
      </c>
      <c r="G15" s="371" t="n">
        <v>7152.17</v>
      </c>
      <c r="H15" s="372" t="n">
        <v>0.022</v>
      </c>
      <c r="I15" s="372" t="n">
        <v>0.5681</v>
      </c>
      <c r="K15" s="0"/>
      <c r="P15" s="0"/>
    </row>
    <row r="16" customFormat="false" ht="13.8" hidden="false" customHeight="false" outlineLevel="0" collapsed="false">
      <c r="A16" s="369" t="n">
        <v>1379</v>
      </c>
      <c r="B16" s="369" t="s">
        <v>1426</v>
      </c>
      <c r="C16" s="369"/>
      <c r="D16" s="369" t="s">
        <v>501</v>
      </c>
      <c r="E16" s="369" t="n">
        <v>17636.370263</v>
      </c>
      <c r="F16" s="370" t="n">
        <v>0.35</v>
      </c>
      <c r="G16" s="371" t="n">
        <v>6159.64</v>
      </c>
      <c r="H16" s="372" t="n">
        <v>0.0189</v>
      </c>
      <c r="I16" s="372" t="n">
        <v>0.587</v>
      </c>
      <c r="K16" s="0"/>
      <c r="P16" s="0"/>
    </row>
    <row r="17" customFormat="false" ht="13.8" hidden="false" customHeight="false" outlineLevel="0" collapsed="false">
      <c r="A17" s="369" t="n">
        <v>37371</v>
      </c>
      <c r="B17" s="369" t="s">
        <v>1427</v>
      </c>
      <c r="C17" s="369"/>
      <c r="D17" s="369" t="s">
        <v>493</v>
      </c>
      <c r="E17" s="369" t="n">
        <v>7441.101682</v>
      </c>
      <c r="F17" s="370" t="n">
        <v>0.71</v>
      </c>
      <c r="G17" s="371" t="n">
        <v>5203.52</v>
      </c>
      <c r="H17" s="372" t="n">
        <v>0.016</v>
      </c>
      <c r="I17" s="372" t="n">
        <v>0.603</v>
      </c>
      <c r="K17" s="0"/>
      <c r="P17" s="0"/>
    </row>
    <row r="18" customFormat="false" ht="13.8" hidden="false" customHeight="false" outlineLevel="0" collapsed="false">
      <c r="A18" s="369" t="n">
        <v>10776</v>
      </c>
      <c r="B18" s="369" t="s">
        <v>1428</v>
      </c>
      <c r="C18" s="369"/>
      <c r="D18" s="369" t="s">
        <v>452</v>
      </c>
      <c r="E18" s="369" t="n">
        <v>12</v>
      </c>
      <c r="F18" s="370" t="n">
        <v>408.59</v>
      </c>
      <c r="G18" s="371" t="n">
        <v>4903.08</v>
      </c>
      <c r="H18" s="372" t="n">
        <v>0.0151</v>
      </c>
      <c r="I18" s="372" t="n">
        <v>0.6181</v>
      </c>
      <c r="K18" s="0"/>
      <c r="P18" s="0"/>
    </row>
    <row r="19" customFormat="false" ht="13.8" hidden="false" customHeight="false" outlineLevel="0" collapsed="false">
      <c r="A19" s="369" t="n">
        <v>31</v>
      </c>
      <c r="B19" s="369" t="s">
        <v>1429</v>
      </c>
      <c r="C19" s="369"/>
      <c r="D19" s="369" t="s">
        <v>501</v>
      </c>
      <c r="E19" s="369" t="n">
        <v>1007.235974</v>
      </c>
      <c r="F19" s="370" t="n">
        <v>4.74</v>
      </c>
      <c r="G19" s="371" t="n">
        <v>4773.05</v>
      </c>
      <c r="H19" s="372" t="n">
        <v>0.0147</v>
      </c>
      <c r="I19" s="372" t="n">
        <v>0.6328</v>
      </c>
      <c r="K19" s="0"/>
      <c r="P19" s="0"/>
    </row>
    <row r="20" customFormat="false" ht="13.8" hidden="false" customHeight="false" outlineLevel="0" collapsed="false">
      <c r="A20" s="369" t="n">
        <v>6117</v>
      </c>
      <c r="B20" s="369" t="s">
        <v>1430</v>
      </c>
      <c r="C20" s="369"/>
      <c r="D20" s="369" t="s">
        <v>493</v>
      </c>
      <c r="E20" s="369" t="n">
        <v>449.224375</v>
      </c>
      <c r="F20" s="370" t="n">
        <v>10.46</v>
      </c>
      <c r="G20" s="371" t="n">
        <v>4693.66</v>
      </c>
      <c r="H20" s="372" t="n">
        <v>0.0144</v>
      </c>
      <c r="I20" s="372" t="n">
        <v>0.6472</v>
      </c>
      <c r="K20" s="0"/>
      <c r="P20" s="0"/>
    </row>
    <row r="21" customFormat="false" ht="13.8" hidden="false" customHeight="false" outlineLevel="0" collapsed="false">
      <c r="A21" s="369" t="n">
        <v>1106</v>
      </c>
      <c r="B21" s="369" t="s">
        <v>1431</v>
      </c>
      <c r="C21" s="369"/>
      <c r="D21" s="369" t="s">
        <v>501</v>
      </c>
      <c r="E21" s="369" t="n">
        <v>6833.322846</v>
      </c>
      <c r="F21" s="370" t="n">
        <v>0.6</v>
      </c>
      <c r="G21" s="371" t="n">
        <v>4091.14</v>
      </c>
      <c r="H21" s="372" t="n">
        <v>0.0126</v>
      </c>
      <c r="I21" s="372" t="n">
        <v>0.6598</v>
      </c>
      <c r="K21" s="0"/>
      <c r="P21" s="0"/>
    </row>
    <row r="22" customFormat="false" ht="13.8" hidden="false" customHeight="false" outlineLevel="0" collapsed="false">
      <c r="A22" s="369" t="n">
        <v>37666</v>
      </c>
      <c r="B22" s="369" t="s">
        <v>1432</v>
      </c>
      <c r="C22" s="369"/>
      <c r="D22" s="369" t="s">
        <v>493</v>
      </c>
      <c r="E22" s="369" t="n">
        <v>227.42534</v>
      </c>
      <c r="F22" s="370" t="n">
        <v>17.8</v>
      </c>
      <c r="G22" s="371" t="n">
        <v>4041.85</v>
      </c>
      <c r="H22" s="372" t="n">
        <v>0.0124</v>
      </c>
      <c r="I22" s="372" t="n">
        <v>0.6722</v>
      </c>
      <c r="K22" s="0"/>
      <c r="P22" s="0"/>
    </row>
    <row r="23" customFormat="false" ht="13.8" hidden="false" customHeight="false" outlineLevel="0" collapsed="false">
      <c r="A23" s="369" t="n">
        <v>6189</v>
      </c>
      <c r="B23" s="369" t="s">
        <v>1433</v>
      </c>
      <c r="C23" s="369"/>
      <c r="D23" s="369" t="s">
        <v>504</v>
      </c>
      <c r="E23" s="369" t="n">
        <v>469.505784</v>
      </c>
      <c r="F23" s="370" t="n">
        <v>8.6</v>
      </c>
      <c r="G23" s="371" t="n">
        <v>4036.95</v>
      </c>
      <c r="H23" s="372" t="n">
        <v>0.0124</v>
      </c>
      <c r="I23" s="372" t="n">
        <v>0.6846</v>
      </c>
      <c r="K23" s="0"/>
      <c r="P23" s="0"/>
    </row>
    <row r="24" customFormat="false" ht="13.8" hidden="false" customHeight="false" outlineLevel="0" collapsed="false">
      <c r="A24" s="369" t="n">
        <v>370</v>
      </c>
      <c r="B24" s="369" t="s">
        <v>1434</v>
      </c>
      <c r="C24" s="369"/>
      <c r="D24" s="369" t="s">
        <v>497</v>
      </c>
      <c r="E24" s="369" t="n">
        <v>67.253314</v>
      </c>
      <c r="F24" s="370" t="n">
        <v>60</v>
      </c>
      <c r="G24" s="371" t="n">
        <v>4028.45</v>
      </c>
      <c r="H24" s="372" t="n">
        <v>0.0124</v>
      </c>
      <c r="I24" s="372" t="n">
        <v>0.697</v>
      </c>
      <c r="K24" s="0"/>
      <c r="P24" s="0"/>
    </row>
    <row r="25" customFormat="false" ht="13.8" hidden="false" customHeight="false" outlineLevel="0" collapsed="false">
      <c r="A25" s="369" t="s">
        <v>1435</v>
      </c>
      <c r="B25" s="369" t="s">
        <v>1436</v>
      </c>
      <c r="C25" s="369"/>
      <c r="D25" s="369" t="s">
        <v>459</v>
      </c>
      <c r="E25" s="369" t="n">
        <v>12</v>
      </c>
      <c r="F25" s="370" t="n">
        <v>310.04</v>
      </c>
      <c r="G25" s="371" t="n">
        <v>3720.48</v>
      </c>
      <c r="H25" s="372" t="n">
        <v>0.0114</v>
      </c>
      <c r="I25" s="372" t="n">
        <v>0.7084</v>
      </c>
      <c r="K25" s="0"/>
      <c r="P25" s="0"/>
    </row>
    <row r="26" customFormat="false" ht="13.8" hidden="false" customHeight="false" outlineLevel="0" collapsed="false">
      <c r="A26" s="369" t="n">
        <v>10777</v>
      </c>
      <c r="B26" s="369" t="s">
        <v>1288</v>
      </c>
      <c r="C26" s="369"/>
      <c r="D26" s="369" t="s">
        <v>452</v>
      </c>
      <c r="E26" s="369" t="n">
        <v>6</v>
      </c>
      <c r="F26" s="370" t="n">
        <v>593.82</v>
      </c>
      <c r="G26" s="371" t="n">
        <v>3562.92</v>
      </c>
      <c r="H26" s="372" t="n">
        <v>0.011</v>
      </c>
      <c r="I26" s="372" t="n">
        <v>0.7194</v>
      </c>
      <c r="K26" s="0"/>
      <c r="P26" s="0"/>
    </row>
    <row r="27" customFormat="false" ht="13.8" hidden="false" customHeight="false" outlineLevel="0" collapsed="false">
      <c r="A27" s="369" t="n">
        <v>6212</v>
      </c>
      <c r="B27" s="369" t="s">
        <v>1437</v>
      </c>
      <c r="C27" s="369"/>
      <c r="D27" s="369" t="s">
        <v>504</v>
      </c>
      <c r="E27" s="369" t="n">
        <v>462.666077</v>
      </c>
      <c r="F27" s="370" t="n">
        <v>7.24</v>
      </c>
      <c r="G27" s="371" t="n">
        <v>3349.5</v>
      </c>
      <c r="H27" s="372" t="n">
        <v>0.0103</v>
      </c>
      <c r="I27" s="372" t="n">
        <v>0.7297</v>
      </c>
      <c r="K27" s="0"/>
      <c r="P27" s="0"/>
    </row>
    <row r="28" customFormat="false" ht="13.8" hidden="false" customHeight="false" outlineLevel="0" collapsed="false">
      <c r="A28" s="369" t="n">
        <v>10775</v>
      </c>
      <c r="B28" s="369" t="s">
        <v>1438</v>
      </c>
      <c r="C28" s="369"/>
      <c r="D28" s="369" t="s">
        <v>452</v>
      </c>
      <c r="E28" s="369" t="n">
        <v>6</v>
      </c>
      <c r="F28" s="370" t="n">
        <v>523</v>
      </c>
      <c r="G28" s="371" t="n">
        <v>3138</v>
      </c>
      <c r="H28" s="372" t="n">
        <v>0.0096</v>
      </c>
      <c r="I28" s="372" t="n">
        <v>0.7393</v>
      </c>
      <c r="K28" s="0"/>
      <c r="P28" s="0"/>
    </row>
    <row r="29" customFormat="false" ht="13.8" hidden="false" customHeight="false" outlineLevel="0" collapsed="false">
      <c r="A29" s="369" t="n">
        <v>626</v>
      </c>
      <c r="B29" s="369" t="s">
        <v>1439</v>
      </c>
      <c r="C29" s="369"/>
      <c r="D29" s="369" t="s">
        <v>501</v>
      </c>
      <c r="E29" s="369" t="n">
        <v>276.609658</v>
      </c>
      <c r="F29" s="370" t="n">
        <v>9.94</v>
      </c>
      <c r="G29" s="371" t="n">
        <v>2749.5</v>
      </c>
      <c r="H29" s="372" t="n">
        <v>0.0085</v>
      </c>
      <c r="I29" s="372" t="n">
        <v>0.7478</v>
      </c>
      <c r="K29" s="0"/>
      <c r="P29" s="0"/>
    </row>
    <row r="30" customFormat="false" ht="13.8" hidden="false" customHeight="false" outlineLevel="0" collapsed="false">
      <c r="A30" s="369" t="n">
        <v>7697</v>
      </c>
      <c r="B30" s="369" t="s">
        <v>1440</v>
      </c>
      <c r="C30" s="369"/>
      <c r="D30" s="369" t="s">
        <v>504</v>
      </c>
      <c r="E30" s="369" t="n">
        <v>93.43</v>
      </c>
      <c r="F30" s="370" t="n">
        <v>28.97</v>
      </c>
      <c r="G30" s="371" t="n">
        <v>2706.67</v>
      </c>
      <c r="H30" s="372" t="n">
        <v>0.0083</v>
      </c>
      <c r="I30" s="372" t="n">
        <v>0.7561</v>
      </c>
      <c r="K30" s="0"/>
      <c r="P30" s="0"/>
    </row>
    <row r="31" customFormat="false" ht="13.8" hidden="false" customHeight="false" outlineLevel="0" collapsed="false">
      <c r="A31" s="369" t="n">
        <v>37372</v>
      </c>
      <c r="B31" s="369" t="s">
        <v>1441</v>
      </c>
      <c r="C31" s="369"/>
      <c r="D31" s="369" t="s">
        <v>493</v>
      </c>
      <c r="E31" s="369" t="n">
        <v>7475.532675</v>
      </c>
      <c r="F31" s="370" t="n">
        <v>0.34</v>
      </c>
      <c r="G31" s="371" t="n">
        <v>2450.77</v>
      </c>
      <c r="H31" s="372" t="n">
        <v>0.0075</v>
      </c>
      <c r="I31" s="372" t="n">
        <v>0.7636</v>
      </c>
      <c r="K31" s="0"/>
      <c r="P31" s="0"/>
    </row>
    <row r="32" customFormat="false" ht="13.8" hidden="false" customHeight="false" outlineLevel="0" collapsed="false">
      <c r="A32" s="369" t="n">
        <v>3737</v>
      </c>
      <c r="B32" s="369" t="s">
        <v>1442</v>
      </c>
      <c r="C32" s="369"/>
      <c r="D32" s="369" t="s">
        <v>508</v>
      </c>
      <c r="E32" s="369" t="n">
        <v>69.43</v>
      </c>
      <c r="F32" s="370" t="n">
        <v>33.92</v>
      </c>
      <c r="G32" s="371" t="n">
        <v>2355.07</v>
      </c>
      <c r="H32" s="372" t="n">
        <v>0.0072</v>
      </c>
      <c r="I32" s="372" t="n">
        <v>0.7708</v>
      </c>
      <c r="K32" s="0"/>
      <c r="P32" s="0"/>
    </row>
    <row r="33" customFormat="false" ht="13.8" hidden="false" customHeight="false" outlineLevel="0" collapsed="false">
      <c r="A33" s="369" t="n">
        <v>37592</v>
      </c>
      <c r="B33" s="369" t="s">
        <v>1443</v>
      </c>
      <c r="C33" s="369"/>
      <c r="D33" s="369" t="s">
        <v>459</v>
      </c>
      <c r="E33" s="369" t="n">
        <v>1864.877801</v>
      </c>
      <c r="F33" s="370" t="n">
        <v>1.26</v>
      </c>
      <c r="G33" s="371" t="n">
        <v>2349.61</v>
      </c>
      <c r="H33" s="372" t="n">
        <v>0.0072</v>
      </c>
      <c r="I33" s="372" t="n">
        <v>0.778</v>
      </c>
      <c r="K33" s="0"/>
      <c r="P33" s="0"/>
    </row>
    <row r="34" customFormat="false" ht="13.8" hidden="false" customHeight="false" outlineLevel="0" collapsed="false">
      <c r="A34" s="369" t="n">
        <v>40862</v>
      </c>
      <c r="B34" s="369" t="s">
        <v>1444</v>
      </c>
      <c r="C34" s="369"/>
      <c r="D34" s="369" t="s">
        <v>452</v>
      </c>
      <c r="E34" s="369" t="n">
        <v>6</v>
      </c>
      <c r="F34" s="370" t="n">
        <v>352.73</v>
      </c>
      <c r="G34" s="371" t="n">
        <v>2116.38</v>
      </c>
      <c r="H34" s="372" t="n">
        <v>0.0065</v>
      </c>
      <c r="I34" s="372" t="n">
        <v>0.7845</v>
      </c>
      <c r="K34" s="0"/>
      <c r="P34" s="0"/>
    </row>
    <row r="35" customFormat="false" ht="13.8" hidden="false" customHeight="false" outlineLevel="0" collapsed="false">
      <c r="A35" s="369" t="n">
        <v>378</v>
      </c>
      <c r="B35" s="369" t="s">
        <v>1445</v>
      </c>
      <c r="C35" s="369"/>
      <c r="D35" s="369" t="s">
        <v>493</v>
      </c>
      <c r="E35" s="369" t="n">
        <v>158.76048</v>
      </c>
      <c r="F35" s="370" t="n">
        <v>13.3</v>
      </c>
      <c r="G35" s="371" t="n">
        <v>2102.64</v>
      </c>
      <c r="H35" s="372" t="n">
        <v>0.0065</v>
      </c>
      <c r="I35" s="372" t="n">
        <v>0.791</v>
      </c>
      <c r="K35" s="0"/>
      <c r="P35" s="0"/>
    </row>
    <row r="36" customFormat="false" ht="13.8" hidden="false" customHeight="false" outlineLevel="0" collapsed="false">
      <c r="A36" s="369" t="s">
        <v>1446</v>
      </c>
      <c r="B36" s="369" t="s">
        <v>1317</v>
      </c>
      <c r="C36" s="369"/>
      <c r="D36" s="369" t="s">
        <v>508</v>
      </c>
      <c r="E36" s="369" t="n">
        <v>2.75</v>
      </c>
      <c r="F36" s="370" t="n">
        <v>714.25</v>
      </c>
      <c r="G36" s="371" t="n">
        <v>1964.19</v>
      </c>
      <c r="H36" s="372" t="n">
        <v>0.006</v>
      </c>
      <c r="I36" s="372" t="n">
        <v>0.797</v>
      </c>
      <c r="K36" s="0"/>
      <c r="P36" s="0"/>
    </row>
    <row r="37" customFormat="false" ht="13.8" hidden="false" customHeight="false" outlineLevel="0" collapsed="false">
      <c r="A37" s="369" t="n">
        <v>11963</v>
      </c>
      <c r="B37" s="369" t="s">
        <v>1447</v>
      </c>
      <c r="C37" s="369"/>
      <c r="D37" s="369" t="s">
        <v>459</v>
      </c>
      <c r="E37" s="369" t="n">
        <v>372.603306</v>
      </c>
      <c r="F37" s="370" t="n">
        <v>5.02</v>
      </c>
      <c r="G37" s="371" t="n">
        <v>1870.47</v>
      </c>
      <c r="H37" s="372" t="n">
        <v>0.0058</v>
      </c>
      <c r="I37" s="372" t="n">
        <v>0.8028</v>
      </c>
      <c r="K37" s="0"/>
      <c r="P37" s="0"/>
    </row>
    <row r="38" customFormat="false" ht="13.8" hidden="false" customHeight="false" outlineLevel="0" collapsed="false">
      <c r="A38" s="369" t="n">
        <v>1357</v>
      </c>
      <c r="B38" s="369" t="s">
        <v>1448</v>
      </c>
      <c r="C38" s="369"/>
      <c r="D38" s="369" t="s">
        <v>459</v>
      </c>
      <c r="E38" s="369" t="n">
        <v>54.3167</v>
      </c>
      <c r="F38" s="370" t="n">
        <v>33.56</v>
      </c>
      <c r="G38" s="371" t="n">
        <v>1821.75</v>
      </c>
      <c r="H38" s="372" t="n">
        <v>0.0056</v>
      </c>
      <c r="I38" s="372" t="n">
        <v>0.8084</v>
      </c>
      <c r="K38" s="0"/>
      <c r="P38" s="0"/>
    </row>
    <row r="39" customFormat="false" ht="13.8" hidden="false" customHeight="false" outlineLevel="0" collapsed="false">
      <c r="A39" s="369" t="n">
        <v>4813</v>
      </c>
      <c r="B39" s="369" t="s">
        <v>1449</v>
      </c>
      <c r="C39" s="369"/>
      <c r="D39" s="369" t="s">
        <v>508</v>
      </c>
      <c r="E39" s="369" t="n">
        <v>9</v>
      </c>
      <c r="F39" s="370" t="n">
        <v>200</v>
      </c>
      <c r="G39" s="371" t="n">
        <v>1800</v>
      </c>
      <c r="H39" s="372" t="n">
        <v>0.0055</v>
      </c>
      <c r="I39" s="372" t="n">
        <v>0.8139</v>
      </c>
      <c r="K39" s="0"/>
      <c r="P39" s="0"/>
    </row>
    <row r="40" customFormat="false" ht="13.8" hidden="false" customHeight="false" outlineLevel="0" collapsed="false">
      <c r="A40" s="374" t="n">
        <v>36146</v>
      </c>
      <c r="B40" s="374" t="s">
        <v>1450</v>
      </c>
      <c r="C40" s="374"/>
      <c r="D40" s="374" t="s">
        <v>459</v>
      </c>
      <c r="E40" s="375" t="n">
        <v>9.297757</v>
      </c>
      <c r="F40" s="370" t="n">
        <v>169.15</v>
      </c>
      <c r="G40" s="371" t="n">
        <v>1506.83</v>
      </c>
      <c r="H40" s="372" t="n">
        <v>0.0046</v>
      </c>
      <c r="I40" s="372" t="n">
        <v>0.8185</v>
      </c>
      <c r="K40" s="0"/>
      <c r="P40" s="0"/>
    </row>
    <row r="41" customFormat="false" ht="13.8" hidden="false" customHeight="false" outlineLevel="0" collapsed="false">
      <c r="A41" s="376" t="n">
        <v>20206</v>
      </c>
      <c r="B41" s="376" t="s">
        <v>1451</v>
      </c>
      <c r="C41" s="376"/>
      <c r="D41" s="376" t="s">
        <v>504</v>
      </c>
      <c r="E41" s="376" t="n">
        <v>335.54294</v>
      </c>
      <c r="F41" s="370" t="n">
        <v>4.31</v>
      </c>
      <c r="G41" s="371" t="n">
        <v>1443.36</v>
      </c>
      <c r="H41" s="372" t="n">
        <v>0.0044</v>
      </c>
      <c r="I41" s="372" t="n">
        <v>0.8229</v>
      </c>
      <c r="K41" s="0"/>
      <c r="P41" s="0"/>
    </row>
    <row r="42" customFormat="false" ht="13.8" hidden="false" customHeight="false" outlineLevel="0" collapsed="false">
      <c r="A42" s="374" t="n">
        <v>4051</v>
      </c>
      <c r="B42" s="374" t="s">
        <v>1452</v>
      </c>
      <c r="C42" s="374"/>
      <c r="D42" s="374" t="s">
        <v>900</v>
      </c>
      <c r="E42" s="375" t="n">
        <v>23.047576</v>
      </c>
      <c r="F42" s="370" t="n">
        <v>60.6</v>
      </c>
      <c r="G42" s="371" t="n">
        <v>1391.29</v>
      </c>
      <c r="H42" s="372" t="n">
        <v>0.0043</v>
      </c>
      <c r="I42" s="372" t="n">
        <v>0.8272</v>
      </c>
      <c r="K42" s="0"/>
      <c r="P42" s="0"/>
    </row>
    <row r="43" customFormat="false" ht="13.8" hidden="false" customHeight="false" outlineLevel="0" collapsed="false">
      <c r="A43" s="374" t="n">
        <v>12873</v>
      </c>
      <c r="B43" s="374" t="s">
        <v>1453</v>
      </c>
      <c r="C43" s="374"/>
      <c r="D43" s="374" t="s">
        <v>493</v>
      </c>
      <c r="E43" s="375" t="n">
        <v>95.856691</v>
      </c>
      <c r="F43" s="370" t="n">
        <v>14.35</v>
      </c>
      <c r="G43" s="371" t="n">
        <v>1373.44</v>
      </c>
      <c r="H43" s="372" t="n">
        <v>0.0042</v>
      </c>
      <c r="I43" s="372" t="n">
        <v>0.8314</v>
      </c>
      <c r="K43" s="0"/>
      <c r="P43" s="0"/>
    </row>
    <row r="44" customFormat="false" ht="13.8" hidden="false" customHeight="false" outlineLevel="0" collapsed="false">
      <c r="A44" s="374" t="n">
        <v>2436</v>
      </c>
      <c r="B44" s="374" t="s">
        <v>1454</v>
      </c>
      <c r="C44" s="374"/>
      <c r="D44" s="374" t="s">
        <v>493</v>
      </c>
      <c r="E44" s="374" t="n">
        <v>101.983917</v>
      </c>
      <c r="F44" s="370" t="n">
        <v>13.3</v>
      </c>
      <c r="G44" s="371" t="n">
        <v>1353.67</v>
      </c>
      <c r="H44" s="372" t="n">
        <v>0.0042</v>
      </c>
      <c r="I44" s="372" t="n">
        <v>0.8356</v>
      </c>
      <c r="K44" s="0"/>
      <c r="P44" s="0"/>
    </row>
    <row r="45" customFormat="false" ht="13.8" hidden="false" customHeight="false" outlineLevel="0" collapsed="false">
      <c r="A45" s="369" t="n">
        <v>39</v>
      </c>
      <c r="B45" s="369" t="s">
        <v>1455</v>
      </c>
      <c r="C45" s="369"/>
      <c r="D45" s="369" t="s">
        <v>501</v>
      </c>
      <c r="E45" s="369" t="n">
        <v>358.16557</v>
      </c>
      <c r="F45" s="370" t="n">
        <v>3.77</v>
      </c>
      <c r="G45" s="371" t="n">
        <v>1348.68</v>
      </c>
      <c r="H45" s="372" t="n">
        <v>0.0041</v>
      </c>
      <c r="I45" s="372" t="n">
        <v>0.8397</v>
      </c>
      <c r="K45" s="0"/>
      <c r="P45" s="0"/>
    </row>
    <row r="46" customFormat="false" ht="13.8" hidden="false" customHeight="false" outlineLevel="0" collapsed="false">
      <c r="A46" s="369" t="n">
        <v>34</v>
      </c>
      <c r="B46" s="369" t="s">
        <v>1456</v>
      </c>
      <c r="C46" s="369"/>
      <c r="D46" s="369" t="s">
        <v>501</v>
      </c>
      <c r="E46" s="369" t="n">
        <v>347.270147</v>
      </c>
      <c r="F46" s="370" t="n">
        <v>3.8</v>
      </c>
      <c r="G46" s="371" t="n">
        <v>1317.17</v>
      </c>
      <c r="H46" s="372" t="n">
        <v>0.0041</v>
      </c>
      <c r="I46" s="372" t="n">
        <v>0.8438</v>
      </c>
      <c r="K46" s="0"/>
      <c r="P46" s="0"/>
    </row>
    <row r="47" customFormat="false" ht="13.8" hidden="false" customHeight="false" outlineLevel="0" collapsed="false">
      <c r="A47" s="369" t="n">
        <v>1214</v>
      </c>
      <c r="B47" s="369" t="s">
        <v>1457</v>
      </c>
      <c r="C47" s="369"/>
      <c r="D47" s="369" t="s">
        <v>493</v>
      </c>
      <c r="E47" s="369" t="n">
        <v>72.08143</v>
      </c>
      <c r="F47" s="370" t="n">
        <v>17.7</v>
      </c>
      <c r="G47" s="371" t="n">
        <v>1273.55</v>
      </c>
      <c r="H47" s="372" t="n">
        <v>0.0039</v>
      </c>
      <c r="I47" s="372" t="n">
        <v>0.8477</v>
      </c>
      <c r="K47" s="0"/>
      <c r="P47" s="0"/>
    </row>
    <row r="48" customFormat="false" ht="13.8" hidden="false" customHeight="false" outlineLevel="0" collapsed="false">
      <c r="A48" s="369" t="n">
        <v>10890</v>
      </c>
      <c r="B48" s="369" t="s">
        <v>1458</v>
      </c>
      <c r="C48" s="369"/>
      <c r="D48" s="369" t="s">
        <v>459</v>
      </c>
      <c r="E48" s="369" t="n">
        <v>6</v>
      </c>
      <c r="F48" s="370" t="n">
        <v>207.69</v>
      </c>
      <c r="G48" s="371" t="n">
        <v>1246.14</v>
      </c>
      <c r="H48" s="372" t="n">
        <v>0.0038</v>
      </c>
      <c r="I48" s="372" t="n">
        <v>0.8515</v>
      </c>
      <c r="K48" s="0"/>
      <c r="P48" s="0"/>
    </row>
    <row r="49" customFormat="false" ht="13.8" hidden="false" customHeight="false" outlineLevel="0" collapsed="false">
      <c r="A49" s="369" t="n">
        <v>41805</v>
      </c>
      <c r="B49" s="369" t="s">
        <v>1328</v>
      </c>
      <c r="C49" s="369"/>
      <c r="D49" s="369" t="s">
        <v>452</v>
      </c>
      <c r="E49" s="369" t="n">
        <v>3</v>
      </c>
      <c r="F49" s="370" t="n">
        <v>405.79</v>
      </c>
      <c r="G49" s="371" t="n">
        <v>1217.37</v>
      </c>
      <c r="H49" s="372" t="n">
        <v>0.0037</v>
      </c>
      <c r="I49" s="372" t="n">
        <v>0.8552</v>
      </c>
      <c r="K49" s="0"/>
      <c r="P49" s="0"/>
    </row>
    <row r="50" customFormat="false" ht="13.8" hidden="false" customHeight="false" outlineLevel="0" collapsed="false">
      <c r="A50" s="369" t="n">
        <v>33</v>
      </c>
      <c r="B50" s="369" t="s">
        <v>1459</v>
      </c>
      <c r="C50" s="369"/>
      <c r="D50" s="369" t="s">
        <v>501</v>
      </c>
      <c r="E50" s="369" t="n">
        <v>207.810868</v>
      </c>
      <c r="F50" s="370" t="n">
        <v>5.86</v>
      </c>
      <c r="G50" s="371" t="n">
        <v>1216.92</v>
      </c>
      <c r="H50" s="372" t="n">
        <v>0.0037</v>
      </c>
      <c r="I50" s="372" t="n">
        <v>0.8589</v>
      </c>
      <c r="K50" s="0"/>
      <c r="P50" s="0"/>
    </row>
    <row r="51" customFormat="false" ht="13.8" hidden="false" customHeight="false" outlineLevel="0" collapsed="false">
      <c r="A51" s="369" t="n">
        <v>4015</v>
      </c>
      <c r="B51" s="369" t="s">
        <v>1460</v>
      </c>
      <c r="C51" s="369"/>
      <c r="D51" s="369" t="s">
        <v>508</v>
      </c>
      <c r="E51" s="369" t="n">
        <v>32.6715</v>
      </c>
      <c r="F51" s="370" t="n">
        <v>35.51</v>
      </c>
      <c r="G51" s="371" t="n">
        <v>1159.98</v>
      </c>
      <c r="H51" s="372" t="n">
        <v>0.0036</v>
      </c>
      <c r="I51" s="372" t="n">
        <v>0.8625</v>
      </c>
      <c r="K51" s="0"/>
      <c r="P51" s="0"/>
    </row>
    <row r="52" customFormat="false" ht="13.8" hidden="false" customHeight="false" outlineLevel="0" collapsed="false">
      <c r="A52" s="369" t="n">
        <v>38124</v>
      </c>
      <c r="B52" s="369" t="s">
        <v>1461</v>
      </c>
      <c r="C52" s="369"/>
      <c r="D52" s="369" t="s">
        <v>459</v>
      </c>
      <c r="E52" s="369" t="n">
        <v>52.372274</v>
      </c>
      <c r="F52" s="370" t="n">
        <v>21.9</v>
      </c>
      <c r="G52" s="371" t="n">
        <v>1146.6</v>
      </c>
      <c r="H52" s="372" t="n">
        <v>0.0035</v>
      </c>
      <c r="I52" s="372" t="n">
        <v>0.866</v>
      </c>
      <c r="K52" s="0"/>
      <c r="P52" s="0"/>
    </row>
    <row r="53" customFormat="false" ht="13.8" hidden="false" customHeight="false" outlineLevel="0" collapsed="false">
      <c r="A53" s="369" t="s">
        <v>1420</v>
      </c>
      <c r="B53" s="369" t="s">
        <v>1462</v>
      </c>
      <c r="C53" s="369"/>
      <c r="D53" s="369" t="s">
        <v>459</v>
      </c>
      <c r="E53" s="373" t="n">
        <v>16</v>
      </c>
      <c r="F53" s="370" t="n">
        <v>71.1</v>
      </c>
      <c r="G53" s="371" t="n">
        <v>1137.6</v>
      </c>
      <c r="H53" s="372" t="n">
        <v>0.0035</v>
      </c>
      <c r="I53" s="372" t="n">
        <v>0.8695</v>
      </c>
      <c r="K53" s="0"/>
      <c r="P53" s="0"/>
    </row>
    <row r="54" customFormat="false" ht="13.8" hidden="false" customHeight="false" outlineLevel="0" collapsed="false">
      <c r="A54" s="369" t="n">
        <v>7170</v>
      </c>
      <c r="B54" s="369" t="s">
        <v>1463</v>
      </c>
      <c r="C54" s="369"/>
      <c r="D54" s="369" t="s">
        <v>508</v>
      </c>
      <c r="E54" s="369" t="n">
        <v>524.928924</v>
      </c>
      <c r="F54" s="370" t="n">
        <v>2.1</v>
      </c>
      <c r="G54" s="371" t="n">
        <v>1101.62</v>
      </c>
      <c r="H54" s="372" t="n">
        <v>0.0034</v>
      </c>
      <c r="I54" s="372" t="n">
        <v>0.8729</v>
      </c>
      <c r="K54" s="0"/>
      <c r="P54" s="0"/>
    </row>
    <row r="55" customFormat="false" ht="13.8" hidden="false" customHeight="false" outlineLevel="0" collapsed="false">
      <c r="A55" s="369" t="n">
        <v>6085</v>
      </c>
      <c r="B55" s="369" t="s">
        <v>1464</v>
      </c>
      <c r="C55" s="369"/>
      <c r="D55" s="369" t="s">
        <v>511</v>
      </c>
      <c r="E55" s="369" t="n">
        <v>175.937174</v>
      </c>
      <c r="F55" s="370" t="n">
        <v>6.01</v>
      </c>
      <c r="G55" s="371" t="n">
        <v>1055.72</v>
      </c>
      <c r="H55" s="372" t="n">
        <v>0.0032</v>
      </c>
      <c r="I55" s="372" t="n">
        <v>0.8761</v>
      </c>
      <c r="K55" s="0"/>
      <c r="P55" s="0"/>
    </row>
    <row r="56" customFormat="false" ht="13.8" hidden="false" customHeight="false" outlineLevel="0" collapsed="false">
      <c r="A56" s="369" t="n">
        <v>4491</v>
      </c>
      <c r="B56" s="369" t="s">
        <v>1465</v>
      </c>
      <c r="C56" s="369"/>
      <c r="D56" s="369" t="s">
        <v>504</v>
      </c>
      <c r="E56" s="369" t="n">
        <v>292.453976</v>
      </c>
      <c r="F56" s="370" t="n">
        <v>3.58</v>
      </c>
      <c r="G56" s="371" t="n">
        <v>1042.85</v>
      </c>
      <c r="H56" s="372" t="n">
        <v>0.0032</v>
      </c>
      <c r="I56" s="372" t="n">
        <v>0.8793</v>
      </c>
      <c r="K56" s="0"/>
      <c r="P56" s="0"/>
    </row>
    <row r="57" customFormat="false" ht="13.8" hidden="false" customHeight="false" outlineLevel="0" collapsed="false">
      <c r="A57" s="369" t="s">
        <v>1466</v>
      </c>
      <c r="B57" s="369" t="s">
        <v>1467</v>
      </c>
      <c r="C57" s="369"/>
      <c r="D57" s="369" t="s">
        <v>459</v>
      </c>
      <c r="E57" s="369" t="n">
        <v>194.876403</v>
      </c>
      <c r="F57" s="370" t="n">
        <v>5.34</v>
      </c>
      <c r="G57" s="371" t="n">
        <v>1038.72</v>
      </c>
      <c r="H57" s="372" t="n">
        <v>0.0032</v>
      </c>
      <c r="I57" s="372" t="n">
        <v>0.8825</v>
      </c>
      <c r="K57" s="0"/>
      <c r="P57" s="0"/>
    </row>
    <row r="58" customFormat="false" ht="13.8" hidden="false" customHeight="false" outlineLevel="0" collapsed="false">
      <c r="A58" s="369" t="n">
        <v>4230</v>
      </c>
      <c r="B58" s="369" t="s">
        <v>1468</v>
      </c>
      <c r="C58" s="369"/>
      <c r="D58" s="369" t="s">
        <v>493</v>
      </c>
      <c r="E58" s="369" t="n">
        <v>54.076309</v>
      </c>
      <c r="F58" s="370" t="n">
        <v>19.22</v>
      </c>
      <c r="G58" s="371" t="n">
        <v>1038.56</v>
      </c>
      <c r="H58" s="372" t="n">
        <v>0.0032</v>
      </c>
      <c r="I58" s="372" t="n">
        <v>0.8857</v>
      </c>
      <c r="K58" s="0"/>
      <c r="P58" s="0"/>
    </row>
    <row r="59" customFormat="false" ht="13.8" hidden="false" customHeight="false" outlineLevel="0" collapsed="false">
      <c r="A59" s="369" t="n">
        <v>5075</v>
      </c>
      <c r="B59" s="369" t="s">
        <v>1469</v>
      </c>
      <c r="C59" s="369"/>
      <c r="D59" s="369" t="s">
        <v>501</v>
      </c>
      <c r="E59" s="369" t="n">
        <v>123.142268</v>
      </c>
      <c r="F59" s="370" t="n">
        <v>8.29</v>
      </c>
      <c r="G59" s="371" t="n">
        <v>1017.93</v>
      </c>
      <c r="H59" s="372" t="n">
        <v>0.0031</v>
      </c>
      <c r="I59" s="372" t="n">
        <v>0.8888</v>
      </c>
      <c r="K59" s="0"/>
      <c r="P59" s="0"/>
    </row>
    <row r="60" customFormat="false" ht="13.8" hidden="false" customHeight="false" outlineLevel="0" collapsed="false">
      <c r="A60" s="369" t="n">
        <v>6110</v>
      </c>
      <c r="B60" s="369" t="s">
        <v>1470</v>
      </c>
      <c r="C60" s="369"/>
      <c r="D60" s="369" t="s">
        <v>493</v>
      </c>
      <c r="E60" s="369" t="n">
        <v>75.439119</v>
      </c>
      <c r="F60" s="370" t="n">
        <v>13.3</v>
      </c>
      <c r="G60" s="371" t="n">
        <v>1002.5</v>
      </c>
      <c r="H60" s="372" t="n">
        <v>0.0031</v>
      </c>
      <c r="I60" s="372" t="n">
        <v>0.8919</v>
      </c>
      <c r="K60" s="0"/>
      <c r="P60" s="0"/>
    </row>
    <row r="61" customFormat="false" ht="13.8" hidden="false" customHeight="false" outlineLevel="0" collapsed="false">
      <c r="A61" s="369" t="n">
        <v>3989</v>
      </c>
      <c r="B61" s="369" t="s">
        <v>1471</v>
      </c>
      <c r="C61" s="369"/>
      <c r="D61" s="369" t="s">
        <v>497</v>
      </c>
      <c r="E61" s="369" t="n">
        <v>0.4862</v>
      </c>
      <c r="F61" s="370" t="n">
        <v>2033.08</v>
      </c>
      <c r="G61" s="371" t="n">
        <v>988.24</v>
      </c>
      <c r="H61" s="372" t="n">
        <v>0.003</v>
      </c>
      <c r="I61" s="372" t="n">
        <v>0.8949</v>
      </c>
      <c r="K61" s="0"/>
      <c r="P61" s="0"/>
    </row>
    <row r="62" customFormat="false" ht="13.8" hidden="false" customHeight="false" outlineLevel="0" collapsed="false">
      <c r="A62" s="369" t="n">
        <v>36153</v>
      </c>
      <c r="B62" s="369" t="s">
        <v>1472</v>
      </c>
      <c r="C62" s="369"/>
      <c r="D62" s="369" t="s">
        <v>459</v>
      </c>
      <c r="E62" s="369" t="n">
        <v>8.058639</v>
      </c>
      <c r="F62" s="370" t="n">
        <v>133.08</v>
      </c>
      <c r="G62" s="371" t="n">
        <v>984.06</v>
      </c>
      <c r="H62" s="372" t="n">
        <v>0.003</v>
      </c>
      <c r="I62" s="372" t="n">
        <v>0.8979</v>
      </c>
      <c r="K62" s="0"/>
      <c r="P62" s="0"/>
    </row>
    <row r="63" customFormat="false" ht="13.8" hidden="false" customHeight="false" outlineLevel="0" collapsed="false">
      <c r="A63" s="369" t="s">
        <v>1420</v>
      </c>
      <c r="B63" s="369" t="s">
        <v>1473</v>
      </c>
      <c r="C63" s="369"/>
      <c r="D63" s="369" t="s">
        <v>459</v>
      </c>
      <c r="E63" s="369" t="n">
        <v>18</v>
      </c>
      <c r="F63" s="370" t="n">
        <v>51.21</v>
      </c>
      <c r="G63" s="371" t="n">
        <v>921.78</v>
      </c>
      <c r="H63" s="372" t="n">
        <v>0.0028</v>
      </c>
      <c r="I63" s="372" t="n">
        <v>0.9007</v>
      </c>
      <c r="K63" s="0"/>
      <c r="P63" s="0"/>
    </row>
    <row r="64" customFormat="false" ht="13.8" hidden="false" customHeight="false" outlineLevel="0" collapsed="false">
      <c r="A64" s="369" t="n">
        <v>4056</v>
      </c>
      <c r="B64" s="369" t="s">
        <v>1474</v>
      </c>
      <c r="C64" s="369"/>
      <c r="D64" s="369" t="s">
        <v>919</v>
      </c>
      <c r="E64" s="369" t="n">
        <v>37.54944</v>
      </c>
      <c r="F64" s="370" t="n">
        <v>24.28</v>
      </c>
      <c r="G64" s="371" t="n">
        <v>911.26</v>
      </c>
      <c r="H64" s="372" t="n">
        <v>0.0028</v>
      </c>
      <c r="I64" s="372" t="n">
        <v>0.9035</v>
      </c>
      <c r="K64" s="0"/>
      <c r="P64" s="0"/>
    </row>
    <row r="65" customFormat="false" ht="13.8" hidden="false" customHeight="false" outlineLevel="0" collapsed="false">
      <c r="A65" s="369" t="n">
        <v>1014</v>
      </c>
      <c r="B65" s="369" t="s">
        <v>1475</v>
      </c>
      <c r="C65" s="369"/>
      <c r="D65" s="369" t="s">
        <v>504</v>
      </c>
      <c r="E65" s="369" t="n">
        <v>929.001502</v>
      </c>
      <c r="F65" s="370" t="n">
        <v>0.96</v>
      </c>
      <c r="G65" s="371" t="n">
        <v>890.08</v>
      </c>
      <c r="H65" s="372" t="n">
        <v>0.0027</v>
      </c>
      <c r="I65" s="372" t="n">
        <v>0.9062</v>
      </c>
      <c r="K65" s="0"/>
      <c r="P65" s="0"/>
    </row>
    <row r="66" customFormat="false" ht="13.8" hidden="false" customHeight="false" outlineLevel="0" collapsed="false">
      <c r="A66" s="369" t="n">
        <v>5071</v>
      </c>
      <c r="B66" s="369" t="s">
        <v>1476</v>
      </c>
      <c r="C66" s="369"/>
      <c r="D66" s="369" t="s">
        <v>501</v>
      </c>
      <c r="E66" s="369" t="n">
        <v>76.2875</v>
      </c>
      <c r="F66" s="370" t="n">
        <v>11.53</v>
      </c>
      <c r="G66" s="371" t="n">
        <v>878.83</v>
      </c>
      <c r="H66" s="372" t="n">
        <v>0.0027</v>
      </c>
      <c r="I66" s="372" t="n">
        <v>0.9089</v>
      </c>
      <c r="K66" s="0"/>
      <c r="P66" s="0"/>
    </row>
    <row r="67" customFormat="false" ht="13.8" hidden="false" customHeight="false" outlineLevel="0" collapsed="false">
      <c r="A67" s="369" t="n">
        <v>20213</v>
      </c>
      <c r="B67" s="369" t="s">
        <v>1477</v>
      </c>
      <c r="C67" s="369"/>
      <c r="D67" s="369" t="s">
        <v>504</v>
      </c>
      <c r="E67" s="369" t="n">
        <v>75.46</v>
      </c>
      <c r="F67" s="370" t="n">
        <v>11.53</v>
      </c>
      <c r="G67" s="371" t="n">
        <v>869.88</v>
      </c>
      <c r="H67" s="372" t="n">
        <v>0.0027</v>
      </c>
      <c r="I67" s="372" t="n">
        <v>0.9116</v>
      </c>
      <c r="K67" s="0"/>
      <c r="P67" s="0"/>
    </row>
    <row r="68" customFormat="false" ht="13.8" hidden="false" customHeight="false" outlineLevel="0" collapsed="false">
      <c r="A68" s="369" t="n">
        <v>36144</v>
      </c>
      <c r="B68" s="369" t="s">
        <v>1478</v>
      </c>
      <c r="C68" s="369"/>
      <c r="D68" s="369" t="s">
        <v>459</v>
      </c>
      <c r="E68" s="373" t="n">
        <v>836.072563</v>
      </c>
      <c r="F68" s="370" t="n">
        <v>1.11</v>
      </c>
      <c r="G68" s="371" t="n">
        <v>848.3</v>
      </c>
      <c r="H68" s="372" t="n">
        <v>0.0026</v>
      </c>
      <c r="I68" s="372" t="n">
        <v>0.9142</v>
      </c>
      <c r="K68" s="0"/>
      <c r="P68" s="0"/>
    </row>
    <row r="69" customFormat="false" ht="13.8" hidden="false" customHeight="false" outlineLevel="0" collapsed="false">
      <c r="A69" s="369" t="n">
        <v>12892</v>
      </c>
      <c r="B69" s="369" t="s">
        <v>1479</v>
      </c>
      <c r="C69" s="369"/>
      <c r="D69" s="369" t="s">
        <v>456</v>
      </c>
      <c r="E69" s="369" t="n">
        <v>102.959503</v>
      </c>
      <c r="F69" s="370" t="n">
        <v>8.95</v>
      </c>
      <c r="G69" s="371" t="n">
        <v>844.83</v>
      </c>
      <c r="H69" s="372" t="n">
        <v>0.0026</v>
      </c>
      <c r="I69" s="372" t="n">
        <v>0.9168</v>
      </c>
      <c r="K69" s="0"/>
      <c r="P69" s="0"/>
    </row>
    <row r="70" customFormat="false" ht="13.8" hidden="false" customHeight="false" outlineLevel="0" collapsed="false">
      <c r="A70" s="369" t="n">
        <v>39025</v>
      </c>
      <c r="B70" s="369" t="s">
        <v>1480</v>
      </c>
      <c r="C70" s="369"/>
      <c r="D70" s="369" t="s">
        <v>459</v>
      </c>
      <c r="E70" s="369" t="n">
        <v>1.034397</v>
      </c>
      <c r="F70" s="370" t="n">
        <v>795.58</v>
      </c>
      <c r="G70" s="371" t="n">
        <v>822.94</v>
      </c>
      <c r="H70" s="372" t="n">
        <v>0.0025</v>
      </c>
      <c r="I70" s="372" t="n">
        <v>0.9193</v>
      </c>
      <c r="K70" s="0"/>
      <c r="P70" s="0"/>
    </row>
    <row r="71" customFormat="false" ht="13.8" hidden="false" customHeight="false" outlineLevel="0" collapsed="false">
      <c r="A71" s="369" t="n">
        <v>40861</v>
      </c>
      <c r="B71" s="369" t="s">
        <v>1481</v>
      </c>
      <c r="C71" s="369"/>
      <c r="D71" s="369" t="s">
        <v>452</v>
      </c>
      <c r="E71" s="369" t="n">
        <v>6</v>
      </c>
      <c r="F71" s="370" t="n">
        <v>134.56</v>
      </c>
      <c r="G71" s="371" t="n">
        <v>807.36</v>
      </c>
      <c r="H71" s="372" t="n">
        <v>0.0025</v>
      </c>
      <c r="I71" s="372" t="n">
        <v>0.9218</v>
      </c>
      <c r="K71" s="0"/>
      <c r="P71" s="0"/>
    </row>
    <row r="72" customFormat="false" ht="13.8" hidden="false" customHeight="false" outlineLevel="0" collapsed="false">
      <c r="A72" s="369" t="n">
        <v>2696</v>
      </c>
      <c r="B72" s="369" t="s">
        <v>1482</v>
      </c>
      <c r="C72" s="369"/>
      <c r="D72" s="369" t="s">
        <v>493</v>
      </c>
      <c r="E72" s="369" t="n">
        <v>55.563454</v>
      </c>
      <c r="F72" s="370" t="n">
        <v>13.3</v>
      </c>
      <c r="G72" s="371" t="n">
        <v>737.86</v>
      </c>
      <c r="H72" s="372" t="n">
        <v>0.0023</v>
      </c>
      <c r="I72" s="372" t="n">
        <v>0.9241</v>
      </c>
      <c r="K72" s="0"/>
      <c r="P72" s="0"/>
    </row>
    <row r="73" customFormat="false" ht="13.8" hidden="false" customHeight="false" outlineLevel="0" collapsed="false">
      <c r="A73" s="369" t="n">
        <v>247</v>
      </c>
      <c r="B73" s="369" t="s">
        <v>1483</v>
      </c>
      <c r="C73" s="369"/>
      <c r="D73" s="369" t="s">
        <v>493</v>
      </c>
      <c r="E73" s="369" t="n">
        <v>74.2083</v>
      </c>
      <c r="F73" s="370" t="n">
        <v>9.34</v>
      </c>
      <c r="G73" s="371" t="n">
        <v>684.4</v>
      </c>
      <c r="H73" s="372" t="n">
        <v>0.0021</v>
      </c>
      <c r="I73" s="372" t="n">
        <v>0.9262</v>
      </c>
      <c r="K73" s="0"/>
      <c r="P73" s="0"/>
    </row>
    <row r="74" customFormat="false" ht="13.8" hidden="false" customHeight="false" outlineLevel="0" collapsed="false">
      <c r="A74" s="369" t="n">
        <v>37539</v>
      </c>
      <c r="B74" s="369" t="s">
        <v>1484</v>
      </c>
      <c r="C74" s="369"/>
      <c r="D74" s="369" t="s">
        <v>459</v>
      </c>
      <c r="E74" s="369" t="n">
        <v>34.208938</v>
      </c>
      <c r="F74" s="370" t="n">
        <v>17.9</v>
      </c>
      <c r="G74" s="371" t="n">
        <v>612</v>
      </c>
      <c r="H74" s="372" t="n">
        <v>0.0019</v>
      </c>
      <c r="I74" s="372" t="n">
        <v>0.9281</v>
      </c>
      <c r="K74" s="0"/>
      <c r="P74" s="0"/>
    </row>
    <row r="75" customFormat="false" ht="13.8" hidden="false" customHeight="false" outlineLevel="0" collapsed="false">
      <c r="A75" s="369" t="n">
        <v>2745</v>
      </c>
      <c r="B75" s="369" t="s">
        <v>1485</v>
      </c>
      <c r="C75" s="369"/>
      <c r="D75" s="369" t="s">
        <v>504</v>
      </c>
      <c r="E75" s="369" t="n">
        <v>405.8495</v>
      </c>
      <c r="F75" s="370" t="n">
        <v>1.5</v>
      </c>
      <c r="G75" s="371" t="n">
        <v>607.25</v>
      </c>
      <c r="H75" s="372" t="n">
        <v>0.0019</v>
      </c>
      <c r="I75" s="372" t="n">
        <v>0.93</v>
      </c>
      <c r="K75" s="0"/>
      <c r="P75" s="0"/>
    </row>
    <row r="76" customFormat="false" ht="13.8" hidden="false" customHeight="false" outlineLevel="0" collapsed="false">
      <c r="A76" s="369" t="n">
        <v>10848</v>
      </c>
      <c r="B76" s="369" t="s">
        <v>1486</v>
      </c>
      <c r="C76" s="369"/>
      <c r="D76" s="369" t="s">
        <v>459</v>
      </c>
      <c r="E76" s="373" t="n">
        <v>1</v>
      </c>
      <c r="F76" s="370" t="n">
        <v>603</v>
      </c>
      <c r="G76" s="371" t="n">
        <v>603</v>
      </c>
      <c r="H76" s="372" t="n">
        <v>0.0019</v>
      </c>
      <c r="I76" s="372" t="n">
        <v>0.9319</v>
      </c>
      <c r="K76" s="0"/>
      <c r="P76" s="0"/>
    </row>
    <row r="77" customFormat="false" ht="13.8" hidden="false" customHeight="false" outlineLevel="0" collapsed="false">
      <c r="A77" s="369" t="n">
        <v>39740</v>
      </c>
      <c r="B77" s="369" t="s">
        <v>1487</v>
      </c>
      <c r="C77" s="369"/>
      <c r="D77" s="369" t="s">
        <v>504</v>
      </c>
      <c r="E77" s="369" t="n">
        <v>10.211</v>
      </c>
      <c r="F77" s="370" t="n">
        <v>57.39</v>
      </c>
      <c r="G77" s="371" t="n">
        <v>586</v>
      </c>
      <c r="H77" s="372" t="n">
        <v>0.0018</v>
      </c>
      <c r="I77" s="372" t="n">
        <v>0.9337</v>
      </c>
      <c r="K77" s="0"/>
      <c r="P77" s="0"/>
    </row>
    <row r="78" customFormat="false" ht="13.8" hidden="false" customHeight="false" outlineLevel="0" collapsed="false">
      <c r="A78" s="369" t="n">
        <v>40863</v>
      </c>
      <c r="B78" s="369" t="s">
        <v>1488</v>
      </c>
      <c r="C78" s="369"/>
      <c r="D78" s="369" t="s">
        <v>452</v>
      </c>
      <c r="E78" s="369" t="n">
        <v>9</v>
      </c>
      <c r="F78" s="370" t="n">
        <v>63.58</v>
      </c>
      <c r="G78" s="371" t="n">
        <v>572.22</v>
      </c>
      <c r="H78" s="372" t="n">
        <v>0.0018</v>
      </c>
      <c r="I78" s="372" t="n">
        <v>0.9355</v>
      </c>
      <c r="K78" s="0"/>
      <c r="P78" s="0"/>
    </row>
    <row r="79" customFormat="false" ht="13.8" hidden="false" customHeight="false" outlineLevel="0" collapsed="false">
      <c r="A79" s="369" t="s">
        <v>1489</v>
      </c>
      <c r="B79" s="369" t="s">
        <v>1350</v>
      </c>
      <c r="C79" s="369"/>
      <c r="D79" s="369" t="s">
        <v>504</v>
      </c>
      <c r="E79" s="369" t="n">
        <v>22.68</v>
      </c>
      <c r="F79" s="370" t="n">
        <v>24.26</v>
      </c>
      <c r="G79" s="371" t="n">
        <v>550.15</v>
      </c>
      <c r="H79" s="372" t="n">
        <v>0.0017</v>
      </c>
      <c r="I79" s="372" t="n">
        <v>0.9372</v>
      </c>
      <c r="K79" s="0"/>
      <c r="P79" s="0"/>
    </row>
    <row r="80" customFormat="false" ht="13.8" hidden="false" customHeight="false" outlineLevel="0" collapsed="false">
      <c r="A80" s="369" t="n">
        <v>36149</v>
      </c>
      <c r="B80" s="369" t="s">
        <v>1490</v>
      </c>
      <c r="C80" s="369"/>
      <c r="D80" s="369" t="s">
        <v>459</v>
      </c>
      <c r="E80" s="369" t="n">
        <v>5.397387</v>
      </c>
      <c r="F80" s="370" t="n">
        <v>116.91</v>
      </c>
      <c r="G80" s="371" t="n">
        <v>541.7</v>
      </c>
      <c r="H80" s="372" t="n">
        <v>0.0017</v>
      </c>
      <c r="I80" s="372" t="n">
        <v>0.9389</v>
      </c>
      <c r="K80" s="0"/>
      <c r="P80" s="0"/>
    </row>
    <row r="81" customFormat="false" ht="13.8" hidden="false" customHeight="false" outlineLevel="0" collapsed="false">
      <c r="A81" s="369" t="n">
        <v>20083</v>
      </c>
      <c r="B81" s="369" t="s">
        <v>1491</v>
      </c>
      <c r="C81" s="369"/>
      <c r="D81" s="369" t="s">
        <v>459</v>
      </c>
      <c r="E81" s="369" t="n">
        <v>12.9453</v>
      </c>
      <c r="F81" s="370" t="n">
        <v>41.73</v>
      </c>
      <c r="G81" s="371" t="n">
        <v>539.83</v>
      </c>
      <c r="H81" s="372" t="n">
        <v>0.0017</v>
      </c>
      <c r="I81" s="372" t="n">
        <v>0.9406</v>
      </c>
      <c r="K81" s="0"/>
      <c r="P81" s="0"/>
    </row>
    <row r="82" customFormat="false" ht="13.8" hidden="false" customHeight="false" outlineLevel="0" collapsed="false">
      <c r="A82" s="369" t="n">
        <v>536</v>
      </c>
      <c r="B82" s="369" t="s">
        <v>1492</v>
      </c>
      <c r="C82" s="369"/>
      <c r="D82" s="369" t="s">
        <v>508</v>
      </c>
      <c r="E82" s="369" t="n">
        <v>27.3374</v>
      </c>
      <c r="F82" s="370" t="n">
        <v>19.16</v>
      </c>
      <c r="G82" s="371" t="n">
        <v>523.54</v>
      </c>
      <c r="H82" s="372" t="n">
        <v>0.0016</v>
      </c>
      <c r="I82" s="372" t="n">
        <v>0.9422</v>
      </c>
      <c r="K82" s="0"/>
      <c r="P82" s="0"/>
    </row>
    <row r="83" customFormat="false" ht="13.8" hidden="false" customHeight="false" outlineLevel="0" collapsed="false">
      <c r="A83" s="369" t="n">
        <v>2359</v>
      </c>
      <c r="B83" s="369" t="s">
        <v>1493</v>
      </c>
      <c r="C83" s="369"/>
      <c r="D83" s="369" t="s">
        <v>493</v>
      </c>
      <c r="E83" s="369" t="n">
        <v>28.51644</v>
      </c>
      <c r="F83" s="370" t="n">
        <v>18.14</v>
      </c>
      <c r="G83" s="371" t="n">
        <v>514.75</v>
      </c>
      <c r="H83" s="372" t="n">
        <v>0.0016</v>
      </c>
      <c r="I83" s="372" t="n">
        <v>0.9438</v>
      </c>
      <c r="K83" s="0"/>
      <c r="P83" s="0"/>
    </row>
    <row r="84" customFormat="false" ht="13.8" hidden="false" customHeight="false" outlineLevel="0" collapsed="false">
      <c r="A84" s="369" t="n">
        <v>3990</v>
      </c>
      <c r="B84" s="369" t="s">
        <v>1494</v>
      </c>
      <c r="C84" s="369"/>
      <c r="D84" s="369" t="s">
        <v>504</v>
      </c>
      <c r="E84" s="369" t="n">
        <v>39.83834</v>
      </c>
      <c r="F84" s="370" t="n">
        <v>12.73</v>
      </c>
      <c r="G84" s="371" t="n">
        <v>503.98</v>
      </c>
      <c r="H84" s="372" t="n">
        <v>0.0015</v>
      </c>
      <c r="I84" s="372" t="n">
        <v>0.9453</v>
      </c>
      <c r="K84" s="0"/>
      <c r="P84" s="0"/>
    </row>
    <row r="85" customFormat="false" ht="13.8" hidden="false" customHeight="false" outlineLevel="0" collapsed="false">
      <c r="A85" s="369" t="n">
        <v>36150</v>
      </c>
      <c r="B85" s="374" t="s">
        <v>1495</v>
      </c>
      <c r="C85" s="369"/>
      <c r="D85" s="369" t="s">
        <v>459</v>
      </c>
      <c r="E85" s="369" t="n">
        <v>19.837676</v>
      </c>
      <c r="F85" s="370" t="n">
        <v>29.55</v>
      </c>
      <c r="G85" s="371" t="n">
        <v>495.54</v>
      </c>
      <c r="H85" s="372" t="n">
        <v>0.0015</v>
      </c>
      <c r="I85" s="372" t="n">
        <v>0.9468</v>
      </c>
      <c r="K85" s="0"/>
      <c r="P85" s="0"/>
    </row>
    <row r="86" customFormat="false" ht="13.8" hidden="false" customHeight="false" outlineLevel="0" collapsed="false">
      <c r="A86" s="369" t="n">
        <v>3803</v>
      </c>
      <c r="B86" s="369" t="s">
        <v>1496</v>
      </c>
      <c r="C86" s="369"/>
      <c r="D86" s="369" t="s">
        <v>459</v>
      </c>
      <c r="E86" s="369" t="n">
        <v>18.053156</v>
      </c>
      <c r="F86" s="370" t="n">
        <v>27.09</v>
      </c>
      <c r="G86" s="371" t="n">
        <v>489.06</v>
      </c>
      <c r="H86" s="372" t="n">
        <v>0.0015</v>
      </c>
      <c r="I86" s="372" t="n">
        <v>0.9483</v>
      </c>
      <c r="K86" s="0"/>
      <c r="P86" s="0"/>
    </row>
    <row r="87" customFormat="false" ht="13.8" hidden="false" customHeight="false" outlineLevel="0" collapsed="false">
      <c r="A87" s="369" t="n">
        <v>12893</v>
      </c>
      <c r="B87" s="369" t="s">
        <v>1497</v>
      </c>
      <c r="C87" s="369"/>
      <c r="D87" s="369" t="s">
        <v>456</v>
      </c>
      <c r="E87" s="369" t="n">
        <v>12.001683</v>
      </c>
      <c r="F87" s="370" t="n">
        <v>47.76</v>
      </c>
      <c r="G87" s="371" t="n">
        <v>480.4</v>
      </c>
      <c r="H87" s="372" t="n">
        <v>0.0015</v>
      </c>
      <c r="I87" s="372" t="n">
        <v>0.9498</v>
      </c>
      <c r="K87" s="0"/>
      <c r="P87" s="0"/>
    </row>
    <row r="88" customFormat="false" ht="13.8" hidden="false" customHeight="false" outlineLevel="0" collapsed="false">
      <c r="A88" s="369" t="n">
        <v>10</v>
      </c>
      <c r="B88" s="369" t="s">
        <v>1498</v>
      </c>
      <c r="C88" s="369"/>
      <c r="D88" s="369" t="s">
        <v>459</v>
      </c>
      <c r="E88" s="369" t="n">
        <v>57.178179</v>
      </c>
      <c r="F88" s="370" t="n">
        <v>9.79</v>
      </c>
      <c r="G88" s="371" t="n">
        <v>469.8</v>
      </c>
      <c r="H88" s="372" t="n">
        <v>0.0014</v>
      </c>
      <c r="I88" s="372" t="n">
        <v>0.9512</v>
      </c>
      <c r="K88" s="0"/>
      <c r="P88" s="0"/>
    </row>
    <row r="89" customFormat="false" ht="13.8" hidden="false" customHeight="false" outlineLevel="0" collapsed="false">
      <c r="A89" s="369" t="n">
        <v>6021</v>
      </c>
      <c r="B89" s="369" t="s">
        <v>1499</v>
      </c>
      <c r="C89" s="369"/>
      <c r="D89" s="369" t="s">
        <v>459</v>
      </c>
      <c r="E89" s="369" t="n">
        <v>12</v>
      </c>
      <c r="F89" s="370" t="n">
        <v>36.97</v>
      </c>
      <c r="G89" s="371" t="n">
        <v>443.64</v>
      </c>
      <c r="H89" s="372" t="n">
        <v>0.0014</v>
      </c>
      <c r="I89" s="372" t="n">
        <v>0.9526</v>
      </c>
      <c r="K89" s="0"/>
      <c r="P89" s="0"/>
    </row>
    <row r="90" customFormat="false" ht="13.8" hidden="false" customHeight="false" outlineLevel="0" collapsed="false">
      <c r="A90" s="369" t="n">
        <v>32</v>
      </c>
      <c r="B90" s="369" t="s">
        <v>1500</v>
      </c>
      <c r="C90" s="369"/>
      <c r="D90" s="369" t="s">
        <v>501</v>
      </c>
      <c r="E90" s="369" t="n">
        <v>84.422599</v>
      </c>
      <c r="F90" s="370" t="n">
        <v>5.22</v>
      </c>
      <c r="G90" s="371" t="n">
        <v>440.26</v>
      </c>
      <c r="H90" s="372" t="n">
        <v>0.0014</v>
      </c>
      <c r="I90" s="372" t="n">
        <v>0.954</v>
      </c>
      <c r="K90" s="0"/>
      <c r="P90" s="0"/>
    </row>
    <row r="91" customFormat="false" ht="13.8" hidden="false" customHeight="false" outlineLevel="0" collapsed="false">
      <c r="A91" s="369" t="n">
        <v>20232</v>
      </c>
      <c r="B91" s="369" t="s">
        <v>1501</v>
      </c>
      <c r="C91" s="369"/>
      <c r="D91" s="369" t="s">
        <v>504</v>
      </c>
      <c r="E91" s="369" t="n">
        <v>10.8</v>
      </c>
      <c r="F91" s="370" t="n">
        <v>40.55</v>
      </c>
      <c r="G91" s="371" t="n">
        <v>437.94</v>
      </c>
      <c r="H91" s="372" t="n">
        <v>0.0013</v>
      </c>
      <c r="I91" s="372" t="n">
        <v>0.9553</v>
      </c>
      <c r="K91" s="0"/>
      <c r="P91" s="0"/>
    </row>
    <row r="92" customFormat="false" ht="13.8" hidden="false" customHeight="false" outlineLevel="0" collapsed="false">
      <c r="A92" s="369" t="n">
        <v>2711</v>
      </c>
      <c r="B92" s="369" t="s">
        <v>1502</v>
      </c>
      <c r="C92" s="369"/>
      <c r="D92" s="369" t="s">
        <v>459</v>
      </c>
      <c r="E92" s="369" t="n">
        <v>4.739886</v>
      </c>
      <c r="F92" s="370" t="n">
        <v>109.4</v>
      </c>
      <c r="G92" s="371" t="n">
        <v>428.57</v>
      </c>
      <c r="H92" s="372" t="n">
        <v>0.0013</v>
      </c>
      <c r="I92" s="372" t="n">
        <v>0.9566</v>
      </c>
      <c r="K92" s="0"/>
      <c r="P92" s="0"/>
    </row>
    <row r="93" customFormat="false" ht="13.8" hidden="false" customHeight="false" outlineLevel="0" collapsed="false">
      <c r="A93" s="369" t="n">
        <v>4721</v>
      </c>
      <c r="B93" s="369" t="s">
        <v>1503</v>
      </c>
      <c r="C93" s="369"/>
      <c r="D93" s="369" t="s">
        <v>497</v>
      </c>
      <c r="E93" s="369" t="n">
        <v>7.846551</v>
      </c>
      <c r="F93" s="370" t="n">
        <v>53.6</v>
      </c>
      <c r="G93" s="371" t="n">
        <v>420</v>
      </c>
      <c r="H93" s="372" t="n">
        <v>0.0013</v>
      </c>
      <c r="I93" s="372" t="n">
        <v>0.9579</v>
      </c>
      <c r="K93" s="0"/>
      <c r="P93" s="0"/>
    </row>
    <row r="94" customFormat="false" ht="13.8" hidden="false" customHeight="false" outlineLevel="0" collapsed="false">
      <c r="A94" s="369" t="n">
        <v>430</v>
      </c>
      <c r="B94" s="369" t="s">
        <v>1504</v>
      </c>
      <c r="C94" s="369"/>
      <c r="D94" s="369" t="s">
        <v>459</v>
      </c>
      <c r="E94" s="369" t="n">
        <v>100.76</v>
      </c>
      <c r="F94" s="370" t="n">
        <v>4.05</v>
      </c>
      <c r="G94" s="371" t="n">
        <v>407.88</v>
      </c>
      <c r="H94" s="372" t="n">
        <v>0.0013</v>
      </c>
      <c r="I94" s="372" t="n">
        <v>0.9592</v>
      </c>
      <c r="K94" s="0"/>
      <c r="P94" s="0"/>
    </row>
    <row r="95" customFormat="false" ht="13.8" hidden="false" customHeight="false" outlineLevel="0" collapsed="false">
      <c r="A95" s="369" t="n">
        <v>9836</v>
      </c>
      <c r="B95" s="369" t="s">
        <v>1505</v>
      </c>
      <c r="C95" s="369"/>
      <c r="D95" s="369" t="s">
        <v>504</v>
      </c>
      <c r="E95" s="369" t="n">
        <v>50.57401</v>
      </c>
      <c r="F95" s="370" t="n">
        <v>7.58</v>
      </c>
      <c r="G95" s="371" t="n">
        <v>382.94</v>
      </c>
      <c r="H95" s="372" t="n">
        <v>0.0012</v>
      </c>
      <c r="I95" s="372" t="n">
        <v>0.9604</v>
      </c>
      <c r="K95" s="0"/>
      <c r="P95" s="0"/>
    </row>
    <row r="96" customFormat="false" ht="13.8" hidden="false" customHeight="false" outlineLevel="0" collapsed="false">
      <c r="A96" s="369" t="s">
        <v>1420</v>
      </c>
      <c r="B96" s="369" t="s">
        <v>1366</v>
      </c>
      <c r="C96" s="369"/>
      <c r="D96" s="369" t="s">
        <v>459</v>
      </c>
      <c r="E96" s="369" t="n">
        <v>6</v>
      </c>
      <c r="F96" s="370" t="n">
        <v>63.2</v>
      </c>
      <c r="G96" s="371" t="n">
        <v>379.2</v>
      </c>
      <c r="H96" s="372" t="n">
        <v>0.0012</v>
      </c>
      <c r="I96" s="372" t="n">
        <v>0.9616</v>
      </c>
      <c r="K96" s="0"/>
      <c r="P96" s="0"/>
    </row>
    <row r="97" customFormat="false" ht="13.8" hidden="false" customHeight="false" outlineLevel="0" collapsed="false">
      <c r="A97" s="369" t="n">
        <v>37411</v>
      </c>
      <c r="B97" s="369" t="s">
        <v>1506</v>
      </c>
      <c r="C97" s="369"/>
      <c r="D97" s="369" t="s">
        <v>508</v>
      </c>
      <c r="E97" s="369" t="n">
        <v>36.198576</v>
      </c>
      <c r="F97" s="370" t="n">
        <v>10.39</v>
      </c>
      <c r="G97" s="371" t="n">
        <v>375.49</v>
      </c>
      <c r="H97" s="372" t="n">
        <v>0.0012</v>
      </c>
      <c r="I97" s="372" t="n">
        <v>0.9628</v>
      </c>
      <c r="K97" s="0"/>
      <c r="P97" s="0"/>
    </row>
    <row r="98" customFormat="false" ht="13.8" hidden="false" customHeight="false" outlineLevel="0" collapsed="false">
      <c r="A98" s="369" t="n">
        <v>7307</v>
      </c>
      <c r="B98" s="369" t="s">
        <v>1507</v>
      </c>
      <c r="C98" s="369"/>
      <c r="D98" s="369" t="s">
        <v>511</v>
      </c>
      <c r="E98" s="369" t="n">
        <v>17.3352</v>
      </c>
      <c r="F98" s="370" t="n">
        <v>20.98</v>
      </c>
      <c r="G98" s="371" t="n">
        <v>363.32</v>
      </c>
      <c r="H98" s="372" t="n">
        <v>0.0011</v>
      </c>
      <c r="I98" s="372" t="n">
        <v>0.9639</v>
      </c>
      <c r="K98" s="0"/>
      <c r="P98" s="0"/>
    </row>
    <row r="99" customFormat="false" ht="13.8" hidden="false" customHeight="false" outlineLevel="0" collapsed="false">
      <c r="A99" s="369" t="n">
        <v>337</v>
      </c>
      <c r="B99" s="369" t="s">
        <v>1508</v>
      </c>
      <c r="C99" s="369"/>
      <c r="D99" s="369" t="s">
        <v>501</v>
      </c>
      <c r="E99" s="369" t="n">
        <v>45.094672</v>
      </c>
      <c r="F99" s="370" t="n">
        <v>8.08</v>
      </c>
      <c r="G99" s="371" t="n">
        <v>360.66</v>
      </c>
      <c r="H99" s="372" t="n">
        <v>0.0011</v>
      </c>
      <c r="I99" s="372" t="n">
        <v>0.965</v>
      </c>
      <c r="K99" s="0"/>
      <c r="P99" s="0"/>
    </row>
    <row r="100" customFormat="false" ht="13.8" hidden="false" customHeight="false" outlineLevel="0" collapsed="false">
      <c r="A100" s="369" t="n">
        <v>3777</v>
      </c>
      <c r="B100" s="369" t="s">
        <v>1509</v>
      </c>
      <c r="C100" s="369"/>
      <c r="D100" s="369" t="s">
        <v>508</v>
      </c>
      <c r="E100" s="369" t="n">
        <v>324.648</v>
      </c>
      <c r="F100" s="370" t="n">
        <v>1</v>
      </c>
      <c r="G100" s="371" t="n">
        <v>324.65</v>
      </c>
      <c r="H100" s="372" t="n">
        <v>0.001</v>
      </c>
      <c r="I100" s="372" t="n">
        <v>0.966</v>
      </c>
      <c r="K100" s="0"/>
      <c r="P100" s="0"/>
    </row>
    <row r="101" customFormat="false" ht="13.8" hidden="false" customHeight="false" outlineLevel="0" collapsed="false">
      <c r="A101" s="369" t="n">
        <v>34547</v>
      </c>
      <c r="B101" s="369" t="s">
        <v>1510</v>
      </c>
      <c r="C101" s="369"/>
      <c r="D101" s="369" t="s">
        <v>504</v>
      </c>
      <c r="E101" s="369" t="n">
        <v>151.6116</v>
      </c>
      <c r="F101" s="370" t="n">
        <v>2.12</v>
      </c>
      <c r="G101" s="371" t="n">
        <v>321.27</v>
      </c>
      <c r="H101" s="372" t="n">
        <v>0.001</v>
      </c>
      <c r="I101" s="372" t="n">
        <v>0.967</v>
      </c>
      <c r="K101" s="0"/>
      <c r="P101" s="0"/>
    </row>
    <row r="102" customFormat="false" ht="13.8" hidden="false" customHeight="false" outlineLevel="0" collapsed="false">
      <c r="A102" s="369" t="n">
        <v>12815</v>
      </c>
      <c r="B102" s="369" t="s">
        <v>1511</v>
      </c>
      <c r="C102" s="369"/>
      <c r="D102" s="369" t="s">
        <v>459</v>
      </c>
      <c r="E102" s="369" t="n">
        <v>64.680265</v>
      </c>
      <c r="F102" s="370" t="n">
        <v>6.04</v>
      </c>
      <c r="G102" s="371" t="n">
        <v>311.78</v>
      </c>
      <c r="H102" s="372" t="n">
        <v>0.001</v>
      </c>
      <c r="I102" s="372" t="n">
        <v>0.968</v>
      </c>
      <c r="K102" s="0"/>
      <c r="P102" s="0"/>
    </row>
    <row r="103" customFormat="false" ht="13.8" hidden="false" customHeight="false" outlineLevel="0" collapsed="false">
      <c r="A103" s="369" t="n">
        <v>37373</v>
      </c>
      <c r="B103" s="369" t="s">
        <v>1512</v>
      </c>
      <c r="C103" s="369"/>
      <c r="D103" s="369" t="s">
        <v>493</v>
      </c>
      <c r="E103" s="369" t="n">
        <v>7444.209147</v>
      </c>
      <c r="F103" s="370" t="n">
        <v>0.05</v>
      </c>
      <c r="G103" s="371" t="n">
        <v>303.06</v>
      </c>
      <c r="H103" s="372" t="n">
        <v>0.0009</v>
      </c>
      <c r="I103" s="372" t="n">
        <v>0.9689</v>
      </c>
      <c r="K103" s="0"/>
      <c r="P103" s="0"/>
    </row>
    <row r="104" customFormat="false" ht="13.8" hidden="false" customHeight="false" outlineLevel="0" collapsed="false">
      <c r="A104" s="369" t="n">
        <v>242</v>
      </c>
      <c r="B104" s="369" t="s">
        <v>1513</v>
      </c>
      <c r="C104" s="369"/>
      <c r="D104" s="369" t="s">
        <v>493</v>
      </c>
      <c r="E104" s="369" t="n">
        <v>28.628794</v>
      </c>
      <c r="F104" s="370" t="n">
        <v>10.56</v>
      </c>
      <c r="G104" s="371" t="n">
        <v>301.05</v>
      </c>
      <c r="H104" s="372" t="n">
        <v>0.0009</v>
      </c>
      <c r="I104" s="372" t="n">
        <v>0.9698</v>
      </c>
      <c r="K104" s="0"/>
      <c r="P104" s="0"/>
    </row>
    <row r="105" customFormat="false" ht="13.8" hidden="false" customHeight="false" outlineLevel="0" collapsed="false">
      <c r="A105" s="369" t="n">
        <v>12743</v>
      </c>
      <c r="B105" s="369" t="s">
        <v>1514</v>
      </c>
      <c r="C105" s="369"/>
      <c r="D105" s="369" t="s">
        <v>504</v>
      </c>
      <c r="E105" s="369" t="n">
        <v>10.231519</v>
      </c>
      <c r="F105" s="370" t="n">
        <v>29.24</v>
      </c>
      <c r="G105" s="371" t="n">
        <v>299.1</v>
      </c>
      <c r="H105" s="372" t="n">
        <v>0.0009</v>
      </c>
      <c r="I105" s="372" t="n">
        <v>0.9707</v>
      </c>
      <c r="K105" s="0"/>
      <c r="P105" s="0"/>
    </row>
    <row r="106" customFormat="false" ht="13.8" hidden="false" customHeight="false" outlineLevel="0" collapsed="false">
      <c r="A106" s="369" t="n">
        <v>10567</v>
      </c>
      <c r="B106" s="369" t="s">
        <v>1515</v>
      </c>
      <c r="C106" s="369"/>
      <c r="D106" s="369" t="s">
        <v>504</v>
      </c>
      <c r="E106" s="369" t="n">
        <v>66.603645</v>
      </c>
      <c r="F106" s="370" t="n">
        <v>4.41</v>
      </c>
      <c r="G106" s="371" t="n">
        <v>292.12</v>
      </c>
      <c r="H106" s="372" t="n">
        <v>0.0009</v>
      </c>
      <c r="I106" s="372" t="n">
        <v>0.9716</v>
      </c>
      <c r="K106" s="0"/>
      <c r="P106" s="0"/>
    </row>
    <row r="107" customFormat="false" ht="13.8" hidden="false" customHeight="false" outlineLevel="0" collapsed="false">
      <c r="A107" s="369" t="n">
        <v>21062</v>
      </c>
      <c r="B107" s="369" t="s">
        <v>1516</v>
      </c>
      <c r="C107" s="369"/>
      <c r="D107" s="369" t="s">
        <v>459</v>
      </c>
      <c r="E107" s="369" t="n">
        <v>2</v>
      </c>
      <c r="F107" s="370" t="n">
        <v>132.16</v>
      </c>
      <c r="G107" s="371" t="n">
        <v>264.32</v>
      </c>
      <c r="H107" s="372" t="n">
        <v>0.0008</v>
      </c>
      <c r="I107" s="372" t="n">
        <v>0.9724</v>
      </c>
      <c r="K107" s="0"/>
      <c r="P107" s="0"/>
    </row>
    <row r="108" customFormat="false" ht="13.8" hidden="false" customHeight="false" outlineLevel="0" collapsed="false">
      <c r="A108" s="369" t="n">
        <v>10841</v>
      </c>
      <c r="B108" s="369" t="s">
        <v>1517</v>
      </c>
      <c r="C108" s="369"/>
      <c r="D108" s="369" t="s">
        <v>508</v>
      </c>
      <c r="E108" s="369" t="n">
        <v>1.807</v>
      </c>
      <c r="F108" s="370" t="n">
        <v>145.28</v>
      </c>
      <c r="G108" s="371" t="n">
        <v>262.5</v>
      </c>
      <c r="H108" s="372" t="n">
        <v>0.0008</v>
      </c>
      <c r="I108" s="372" t="n">
        <v>0.9732</v>
      </c>
      <c r="K108" s="0"/>
      <c r="P108" s="0"/>
    </row>
    <row r="109" customFormat="false" ht="13.8" hidden="false" customHeight="false" outlineLevel="0" collapsed="false">
      <c r="A109" s="369" t="s">
        <v>1420</v>
      </c>
      <c r="B109" s="369" t="s">
        <v>1375</v>
      </c>
      <c r="C109" s="369"/>
      <c r="D109" s="369" t="s">
        <v>459</v>
      </c>
      <c r="E109" s="369" t="n">
        <v>6.009926</v>
      </c>
      <c r="F109" s="370" t="n">
        <v>42.31</v>
      </c>
      <c r="G109" s="371" t="n">
        <v>254.22</v>
      </c>
      <c r="H109" s="372" t="n">
        <v>0.0008</v>
      </c>
      <c r="I109" s="372" t="n">
        <v>0.974</v>
      </c>
      <c r="K109" s="0"/>
      <c r="P109" s="0"/>
    </row>
    <row r="110" customFormat="false" ht="13.8" hidden="false" customHeight="false" outlineLevel="0" collapsed="false">
      <c r="A110" s="369" t="n">
        <v>7154</v>
      </c>
      <c r="B110" s="369" t="s">
        <v>1518</v>
      </c>
      <c r="C110" s="369"/>
      <c r="D110" s="369" t="s">
        <v>501</v>
      </c>
      <c r="E110" s="369" t="n">
        <v>47.122153</v>
      </c>
      <c r="F110" s="370" t="n">
        <v>5.39</v>
      </c>
      <c r="G110" s="371" t="n">
        <v>253.91</v>
      </c>
      <c r="H110" s="372" t="n">
        <v>0.0008</v>
      </c>
      <c r="I110" s="372" t="n">
        <v>0.9748</v>
      </c>
      <c r="K110" s="0"/>
      <c r="P110" s="0"/>
    </row>
    <row r="111" customFormat="false" ht="13.8" hidden="false" customHeight="false" outlineLevel="0" collapsed="false">
      <c r="A111" s="369" t="n">
        <v>4760</v>
      </c>
      <c r="B111" s="369" t="s">
        <v>1519</v>
      </c>
      <c r="C111" s="369"/>
      <c r="D111" s="369" t="s">
        <v>493</v>
      </c>
      <c r="E111" s="369" t="n">
        <v>18.789768</v>
      </c>
      <c r="F111" s="370" t="n">
        <v>13.3</v>
      </c>
      <c r="G111" s="371" t="n">
        <v>249.65</v>
      </c>
      <c r="H111" s="372" t="n">
        <v>0.0008</v>
      </c>
      <c r="I111" s="372" t="n">
        <v>0.9756</v>
      </c>
      <c r="K111" s="0"/>
      <c r="P111" s="0"/>
    </row>
    <row r="112" customFormat="false" ht="13.8" hidden="false" customHeight="false" outlineLevel="0" collapsed="false">
      <c r="A112" s="369" t="n">
        <v>20198</v>
      </c>
      <c r="B112" s="369" t="s">
        <v>1520</v>
      </c>
      <c r="C112" s="369"/>
      <c r="D112" s="369" t="s">
        <v>497</v>
      </c>
      <c r="E112" s="369" t="n">
        <v>0.316869</v>
      </c>
      <c r="F112" s="370" t="n">
        <v>789</v>
      </c>
      <c r="G112" s="371" t="n">
        <v>248.15</v>
      </c>
      <c r="H112" s="372" t="n">
        <v>0.0008</v>
      </c>
      <c r="I112" s="372" t="n">
        <v>0.9764</v>
      </c>
      <c r="K112" s="0"/>
      <c r="P112" s="0"/>
    </row>
    <row r="113" customFormat="false" ht="13.8" hidden="false" customHeight="false" outlineLevel="0" collapsed="false">
      <c r="A113" s="369" t="n">
        <v>6114</v>
      </c>
      <c r="B113" s="369" t="s">
        <v>1521</v>
      </c>
      <c r="C113" s="369"/>
      <c r="D113" s="369" t="s">
        <v>493</v>
      </c>
      <c r="E113" s="369" t="n">
        <v>27.57901</v>
      </c>
      <c r="F113" s="370" t="n">
        <v>9.26</v>
      </c>
      <c r="G113" s="371" t="n">
        <v>244.53</v>
      </c>
      <c r="H113" s="372" t="n">
        <v>0.0008</v>
      </c>
      <c r="I113" s="372" t="n">
        <v>0.9772</v>
      </c>
      <c r="K113" s="0"/>
      <c r="P113" s="0"/>
    </row>
    <row r="114" customFormat="false" ht="13.8" hidden="false" customHeight="false" outlineLevel="0" collapsed="false">
      <c r="A114" s="369" t="n">
        <v>38476</v>
      </c>
      <c r="B114" s="369" t="s">
        <v>1522</v>
      </c>
      <c r="C114" s="369"/>
      <c r="D114" s="369" t="s">
        <v>459</v>
      </c>
      <c r="E114" s="369" t="n">
        <v>1.467064</v>
      </c>
      <c r="F114" s="370" t="n">
        <v>203.68</v>
      </c>
      <c r="G114" s="371" t="n">
        <v>238.61</v>
      </c>
      <c r="H114" s="372" t="n">
        <v>0.0007</v>
      </c>
      <c r="I114" s="372" t="n">
        <v>0.9779</v>
      </c>
      <c r="K114" s="0"/>
      <c r="P114" s="0"/>
    </row>
    <row r="115" customFormat="false" ht="13.8" hidden="false" customHeight="false" outlineLevel="0" collapsed="false">
      <c r="A115" s="369" t="n">
        <v>7306</v>
      </c>
      <c r="B115" s="369" t="s">
        <v>1523</v>
      </c>
      <c r="C115" s="369"/>
      <c r="D115" s="369" t="s">
        <v>511</v>
      </c>
      <c r="E115" s="369" t="n">
        <v>9.389611</v>
      </c>
      <c r="F115" s="370" t="n">
        <v>25.44</v>
      </c>
      <c r="G115" s="371" t="n">
        <v>238.36</v>
      </c>
      <c r="H115" s="372" t="n">
        <v>0.0007</v>
      </c>
      <c r="I115" s="372" t="n">
        <v>0.9786</v>
      </c>
      <c r="K115" s="0"/>
      <c r="P115" s="0"/>
    </row>
    <row r="116" customFormat="false" ht="13.8" hidden="false" customHeight="false" outlineLevel="0" collapsed="false">
      <c r="A116" s="369" t="n">
        <v>367</v>
      </c>
      <c r="B116" s="369" t="s">
        <v>1524</v>
      </c>
      <c r="C116" s="369"/>
      <c r="D116" s="369" t="s">
        <v>497</v>
      </c>
      <c r="E116" s="369" t="n">
        <v>3.642362</v>
      </c>
      <c r="F116" s="370" t="n">
        <v>65.62</v>
      </c>
      <c r="G116" s="371" t="n">
        <v>237.26</v>
      </c>
      <c r="H116" s="372" t="n">
        <v>0.0007</v>
      </c>
      <c r="I116" s="372" t="n">
        <v>0.9793</v>
      </c>
      <c r="K116" s="0"/>
      <c r="P116" s="0"/>
    </row>
    <row r="117" customFormat="false" ht="13.8" hidden="false" customHeight="false" outlineLevel="0" collapsed="false">
      <c r="A117" s="369" t="s">
        <v>1420</v>
      </c>
      <c r="B117" s="369" t="s">
        <v>1379</v>
      </c>
      <c r="C117" s="369"/>
      <c r="D117" s="369" t="s">
        <v>459</v>
      </c>
      <c r="E117" s="369" t="n">
        <v>6.011105</v>
      </c>
      <c r="F117" s="370" t="n">
        <v>37.82</v>
      </c>
      <c r="G117" s="371" t="n">
        <v>227.28</v>
      </c>
      <c r="H117" s="372" t="n">
        <v>0.0007</v>
      </c>
      <c r="I117" s="372" t="n">
        <v>0.98</v>
      </c>
      <c r="K117" s="0"/>
      <c r="P117" s="0"/>
    </row>
    <row r="118" customFormat="false" ht="13.8" hidden="false" customHeight="false" outlineLevel="0" collapsed="false">
      <c r="A118" s="369" t="s">
        <v>1420</v>
      </c>
      <c r="B118" s="369" t="s">
        <v>1381</v>
      </c>
      <c r="C118" s="369"/>
      <c r="D118" s="369" t="s">
        <v>459</v>
      </c>
      <c r="E118" s="369" t="n">
        <v>1</v>
      </c>
      <c r="F118" s="370" t="n">
        <v>218.54</v>
      </c>
      <c r="G118" s="371" t="n">
        <v>218.54</v>
      </c>
      <c r="H118" s="372" t="n">
        <v>0.0007</v>
      </c>
      <c r="I118" s="372" t="n">
        <v>0.9807</v>
      </c>
      <c r="K118" s="0"/>
      <c r="P118" s="0"/>
    </row>
    <row r="119" customFormat="false" ht="13.8" hidden="false" customHeight="false" outlineLevel="0" collapsed="false">
      <c r="A119" s="369" t="n">
        <v>246</v>
      </c>
      <c r="B119" s="369" t="s">
        <v>1525</v>
      </c>
      <c r="C119" s="369"/>
      <c r="D119" s="369" t="s">
        <v>493</v>
      </c>
      <c r="E119" s="369" t="n">
        <v>22.274869</v>
      </c>
      <c r="F119" s="370" t="n">
        <v>9.41</v>
      </c>
      <c r="G119" s="371" t="n">
        <v>208.72</v>
      </c>
      <c r="H119" s="372" t="n">
        <v>0.0006</v>
      </c>
      <c r="I119" s="372" t="n">
        <v>0.9813</v>
      </c>
      <c r="K119" s="0"/>
      <c r="P119" s="0"/>
    </row>
    <row r="120" customFormat="false" ht="13.8" hidden="false" customHeight="false" outlineLevel="0" collapsed="false">
      <c r="A120" s="369" t="n">
        <v>11359</v>
      </c>
      <c r="B120" s="369" t="s">
        <v>1526</v>
      </c>
      <c r="C120" s="369"/>
      <c r="D120" s="369" t="s">
        <v>459</v>
      </c>
      <c r="E120" s="369" t="n">
        <v>0.482845</v>
      </c>
      <c r="F120" s="370" t="n">
        <v>580</v>
      </c>
      <c r="G120" s="371" t="n">
        <v>201.54</v>
      </c>
      <c r="H120" s="372" t="n">
        <v>0.0006</v>
      </c>
      <c r="I120" s="372" t="n">
        <v>0.9819</v>
      </c>
      <c r="K120" s="0"/>
      <c r="P120" s="0"/>
    </row>
    <row r="121" customFormat="false" ht="13.8" hidden="false" customHeight="false" outlineLevel="0" collapsed="false">
      <c r="A121" s="369" t="n">
        <v>3671</v>
      </c>
      <c r="B121" s="369" t="s">
        <v>1527</v>
      </c>
      <c r="C121" s="369"/>
      <c r="D121" s="369" t="s">
        <v>504</v>
      </c>
      <c r="E121" s="369" t="n">
        <v>229.0906</v>
      </c>
      <c r="F121" s="370" t="n">
        <v>0.87</v>
      </c>
      <c r="G121" s="371" t="n">
        <v>198.91</v>
      </c>
      <c r="H121" s="372" t="n">
        <v>0.0006</v>
      </c>
      <c r="I121" s="372" t="n">
        <v>0.9825</v>
      </c>
      <c r="K121" s="0"/>
      <c r="P121" s="0"/>
    </row>
    <row r="122" customFormat="false" ht="13.8" hidden="false" customHeight="false" outlineLevel="0" collapsed="false">
      <c r="A122" s="369" t="n">
        <v>11027</v>
      </c>
      <c r="B122" s="369" t="s">
        <v>1528</v>
      </c>
      <c r="C122" s="369"/>
      <c r="D122" s="369" t="s">
        <v>501</v>
      </c>
      <c r="E122" s="369" t="n">
        <v>23.17064</v>
      </c>
      <c r="F122" s="370" t="n">
        <v>8.28</v>
      </c>
      <c r="G122" s="371" t="n">
        <v>191.53</v>
      </c>
      <c r="H122" s="372" t="n">
        <v>0.0006</v>
      </c>
      <c r="I122" s="372" t="n">
        <v>0.9831</v>
      </c>
      <c r="K122" s="0"/>
      <c r="P122" s="0"/>
    </row>
    <row r="123" customFormat="false" ht="13.8" hidden="false" customHeight="false" outlineLevel="0" collapsed="false">
      <c r="A123" s="369" t="n">
        <v>38399</v>
      </c>
      <c r="B123" s="369" t="s">
        <v>1529</v>
      </c>
      <c r="C123" s="369"/>
      <c r="D123" s="369" t="s">
        <v>459</v>
      </c>
      <c r="E123" s="369" t="n">
        <v>1.931348</v>
      </c>
      <c r="F123" s="370" t="n">
        <v>135.18</v>
      </c>
      <c r="G123" s="371" t="n">
        <v>182.86</v>
      </c>
      <c r="H123" s="372" t="n">
        <v>0.0006</v>
      </c>
      <c r="I123" s="372" t="n">
        <v>0.9837</v>
      </c>
      <c r="K123" s="0"/>
      <c r="P123" s="0"/>
    </row>
    <row r="124" customFormat="false" ht="13.8" hidden="false" customHeight="false" outlineLevel="0" collapsed="false">
      <c r="A124" s="369" t="n">
        <v>38390</v>
      </c>
      <c r="B124" s="369" t="s">
        <v>1530</v>
      </c>
      <c r="C124" s="369"/>
      <c r="D124" s="369" t="s">
        <v>459</v>
      </c>
      <c r="E124" s="369" t="n">
        <v>10.779931</v>
      </c>
      <c r="F124" s="370" t="n">
        <v>23.75</v>
      </c>
      <c r="G124" s="371" t="n">
        <v>178.54</v>
      </c>
      <c r="H124" s="372" t="n">
        <v>0.0005</v>
      </c>
      <c r="I124" s="372" t="n">
        <v>0.9842</v>
      </c>
      <c r="K124" s="0"/>
      <c r="P124" s="0"/>
    </row>
    <row r="125" customFormat="false" ht="13.8" hidden="false" customHeight="false" outlineLevel="0" collapsed="false">
      <c r="A125" s="369" t="n">
        <v>38774</v>
      </c>
      <c r="B125" s="369" t="s">
        <v>1531</v>
      </c>
      <c r="C125" s="369"/>
      <c r="D125" s="369" t="s">
        <v>459</v>
      </c>
      <c r="E125" s="369" t="n">
        <v>6.024861</v>
      </c>
      <c r="F125" s="370" t="n">
        <v>28.96</v>
      </c>
      <c r="G125" s="371" t="n">
        <v>174.48</v>
      </c>
      <c r="H125" s="372" t="n">
        <v>0.0005</v>
      </c>
      <c r="I125" s="372" t="n">
        <v>0.9847</v>
      </c>
      <c r="K125" s="0"/>
      <c r="P125" s="0"/>
    </row>
    <row r="126" customFormat="false" ht="13.8" hidden="false" customHeight="false" outlineLevel="0" collapsed="false">
      <c r="A126" s="369" t="n">
        <v>2688</v>
      </c>
      <c r="B126" s="369" t="s">
        <v>1532</v>
      </c>
      <c r="C126" s="369"/>
      <c r="D126" s="369" t="s">
        <v>504</v>
      </c>
      <c r="E126" s="369" t="n">
        <v>160.08484</v>
      </c>
      <c r="F126" s="370" t="n">
        <v>1.08</v>
      </c>
      <c r="G126" s="371" t="n">
        <v>171.76</v>
      </c>
      <c r="H126" s="372" t="n">
        <v>0.0005</v>
      </c>
      <c r="I126" s="372" t="n">
        <v>0.9852</v>
      </c>
      <c r="K126" s="0"/>
      <c r="P126" s="0"/>
    </row>
    <row r="127" customFormat="false" ht="13.8" hidden="false" customHeight="false" outlineLevel="0" collapsed="false">
      <c r="A127" s="369" t="s">
        <v>1420</v>
      </c>
      <c r="B127" s="369" t="s">
        <v>1388</v>
      </c>
      <c r="C127" s="369"/>
      <c r="D127" s="369" t="s">
        <v>459</v>
      </c>
      <c r="E127" s="369" t="n">
        <v>6</v>
      </c>
      <c r="F127" s="370" t="n">
        <v>28.49</v>
      </c>
      <c r="G127" s="371" t="n">
        <v>170.94</v>
      </c>
      <c r="H127" s="372" t="n">
        <v>0.0005</v>
      </c>
      <c r="I127" s="372" t="n">
        <v>0.9857</v>
      </c>
      <c r="K127" s="0"/>
      <c r="P127" s="0"/>
    </row>
    <row r="128" customFormat="false" ht="13.8" hidden="false" customHeight="false" outlineLevel="0" collapsed="false">
      <c r="A128" s="369" t="n">
        <v>2692</v>
      </c>
      <c r="B128" s="369" t="s">
        <v>1533</v>
      </c>
      <c r="C128" s="369"/>
      <c r="D128" s="369" t="s">
        <v>511</v>
      </c>
      <c r="E128" s="369" t="n">
        <v>31.47468</v>
      </c>
      <c r="F128" s="370" t="n">
        <v>5.18</v>
      </c>
      <c r="G128" s="371" t="n">
        <v>160.09</v>
      </c>
      <c r="H128" s="372" t="n">
        <v>0.0005</v>
      </c>
      <c r="I128" s="372" t="n">
        <v>0.9862</v>
      </c>
      <c r="K128" s="0"/>
      <c r="P128" s="0"/>
    </row>
    <row r="129" customFormat="false" ht="13.8" hidden="false" customHeight="false" outlineLevel="0" collapsed="false">
      <c r="A129" s="369" t="s">
        <v>1420</v>
      </c>
      <c r="B129" s="369" t="s">
        <v>1387</v>
      </c>
      <c r="C129" s="369"/>
      <c r="D129" s="369" t="s">
        <v>459</v>
      </c>
      <c r="E129" s="369" t="n">
        <v>6.013533</v>
      </c>
      <c r="F129" s="370" t="n">
        <v>26.6</v>
      </c>
      <c r="G129" s="371" t="n">
        <v>159.96</v>
      </c>
      <c r="H129" s="372" t="n">
        <v>0.0005</v>
      </c>
      <c r="I129" s="372" t="n">
        <v>0.9867</v>
      </c>
      <c r="K129" s="0"/>
      <c r="P129" s="0"/>
    </row>
    <row r="130" customFormat="false" ht="13.8" hidden="false" customHeight="false" outlineLevel="0" collapsed="false">
      <c r="A130" s="369" t="n">
        <v>4755</v>
      </c>
      <c r="B130" s="369" t="s">
        <v>1534</v>
      </c>
      <c r="C130" s="369"/>
      <c r="D130" s="369" t="s">
        <v>493</v>
      </c>
      <c r="E130" s="369" t="n">
        <v>11.818587</v>
      </c>
      <c r="F130" s="370" t="n">
        <v>13</v>
      </c>
      <c r="G130" s="371" t="n">
        <v>153.55</v>
      </c>
      <c r="H130" s="372" t="n">
        <v>0.0005</v>
      </c>
      <c r="I130" s="372" t="n">
        <v>0.9872</v>
      </c>
      <c r="K130" s="0"/>
      <c r="P130" s="0"/>
    </row>
    <row r="131" customFormat="false" ht="24" hidden="false" customHeight="true" outlineLevel="0" collapsed="false">
      <c r="A131" s="369" t="n">
        <v>11157</v>
      </c>
      <c r="B131" s="369" t="s">
        <v>1535</v>
      </c>
      <c r="C131" s="369"/>
      <c r="D131" s="369" t="s">
        <v>919</v>
      </c>
      <c r="E131" s="369" t="n">
        <v>1.264025</v>
      </c>
      <c r="F131" s="370" t="n">
        <v>121.45</v>
      </c>
      <c r="G131" s="371" t="n">
        <v>153.13</v>
      </c>
      <c r="H131" s="372" t="n">
        <v>0.0005</v>
      </c>
      <c r="I131" s="372" t="n">
        <v>0.9877</v>
      </c>
      <c r="K131" s="0"/>
      <c r="P131" s="0"/>
    </row>
    <row r="132" customFormat="false" ht="13.8" hidden="false" customHeight="false" outlineLevel="0" collapsed="false">
      <c r="A132" s="369" t="n">
        <v>36888</v>
      </c>
      <c r="B132" s="369" t="s">
        <v>1536</v>
      </c>
      <c r="C132" s="369"/>
      <c r="D132" s="369" t="s">
        <v>504</v>
      </c>
      <c r="E132" s="369" t="n">
        <v>12.950542</v>
      </c>
      <c r="F132" s="370" t="n">
        <v>11.5</v>
      </c>
      <c r="G132" s="371" t="n">
        <v>148.91</v>
      </c>
      <c r="H132" s="372" t="n">
        <v>0.0005</v>
      </c>
      <c r="I132" s="372" t="n">
        <v>0.9882</v>
      </c>
      <c r="K132" s="0"/>
      <c r="P132" s="0"/>
    </row>
    <row r="133" customFormat="false" ht="13.8" hidden="false" customHeight="false" outlineLevel="0" collapsed="false">
      <c r="A133" s="369" t="n">
        <v>20</v>
      </c>
      <c r="B133" s="369" t="s">
        <v>1537</v>
      </c>
      <c r="C133" s="369"/>
      <c r="D133" s="369" t="s">
        <v>501</v>
      </c>
      <c r="E133" s="369" t="n">
        <v>38.3328</v>
      </c>
      <c r="F133" s="370" t="n">
        <v>3.69</v>
      </c>
      <c r="G133" s="371" t="n">
        <v>141.24</v>
      </c>
      <c r="H133" s="372" t="n">
        <v>0.0004</v>
      </c>
      <c r="I133" s="372" t="n">
        <v>0.9886</v>
      </c>
      <c r="K133" s="0"/>
      <c r="P133" s="0"/>
    </row>
    <row r="134" customFormat="false" ht="13.8" hidden="false" customHeight="false" outlineLevel="0" collapsed="false">
      <c r="A134" s="369" t="n">
        <v>511</v>
      </c>
      <c r="B134" s="369" t="s">
        <v>1538</v>
      </c>
      <c r="C134" s="369"/>
      <c r="D134" s="369" t="s">
        <v>511</v>
      </c>
      <c r="E134" s="369" t="n">
        <v>11.364</v>
      </c>
      <c r="F134" s="370" t="n">
        <v>12.32</v>
      </c>
      <c r="G134" s="371" t="n">
        <v>139.78</v>
      </c>
      <c r="H134" s="372" t="n">
        <v>0.0004</v>
      </c>
      <c r="I134" s="372" t="n">
        <v>0.989</v>
      </c>
      <c r="K134" s="0"/>
      <c r="P134" s="0"/>
    </row>
    <row r="135" customFormat="false" ht="13.8" hidden="false" customHeight="false" outlineLevel="0" collapsed="false">
      <c r="A135" s="369" t="n">
        <v>37395</v>
      </c>
      <c r="B135" s="369" t="s">
        <v>1539</v>
      </c>
      <c r="C135" s="369"/>
      <c r="D135" s="369" t="s">
        <v>792</v>
      </c>
      <c r="E135" s="373" t="n">
        <v>4.30495</v>
      </c>
      <c r="F135" s="370" t="n">
        <v>32.48</v>
      </c>
      <c r="G135" s="371" t="n">
        <v>137.75</v>
      </c>
      <c r="H135" s="372" t="n">
        <v>0.0004</v>
      </c>
      <c r="I135" s="372" t="n">
        <v>0.9894</v>
      </c>
      <c r="K135" s="0"/>
      <c r="P135" s="0"/>
    </row>
    <row r="136" customFormat="false" ht="13.8" hidden="false" customHeight="false" outlineLevel="0" collapsed="false">
      <c r="A136" s="369" t="n">
        <v>11868</v>
      </c>
      <c r="B136" s="369" t="s">
        <v>1540</v>
      </c>
      <c r="C136" s="369"/>
      <c r="D136" s="369" t="s">
        <v>459</v>
      </c>
      <c r="E136" s="369" t="n">
        <v>0.39996</v>
      </c>
      <c r="F136" s="370" t="n">
        <v>333.97</v>
      </c>
      <c r="G136" s="371" t="n">
        <v>133.56</v>
      </c>
      <c r="H136" s="372" t="n">
        <v>0.0004</v>
      </c>
      <c r="I136" s="372" t="n">
        <v>0.9898</v>
      </c>
      <c r="K136" s="0"/>
      <c r="P136" s="0"/>
    </row>
    <row r="137" customFormat="false" ht="13.8" hidden="false" customHeight="false" outlineLevel="0" collapsed="false">
      <c r="A137" s="369" t="n">
        <v>39017</v>
      </c>
      <c r="B137" s="369" t="s">
        <v>1541</v>
      </c>
      <c r="C137" s="369"/>
      <c r="D137" s="369" t="s">
        <v>459</v>
      </c>
      <c r="E137" s="369" t="n">
        <v>1670.385618</v>
      </c>
      <c r="F137" s="370" t="n">
        <v>0.08</v>
      </c>
      <c r="G137" s="371" t="n">
        <v>120.42</v>
      </c>
      <c r="H137" s="372" t="n">
        <v>0.0004</v>
      </c>
      <c r="I137" s="372" t="n">
        <v>0.9902</v>
      </c>
      <c r="K137" s="0"/>
      <c r="P137" s="0"/>
    </row>
    <row r="138" customFormat="false" ht="13.8" hidden="false" customHeight="false" outlineLevel="0" collapsed="false">
      <c r="A138" s="369" t="n">
        <v>38413</v>
      </c>
      <c r="B138" s="369" t="s">
        <v>1542</v>
      </c>
      <c r="C138" s="369"/>
      <c r="D138" s="369" t="s">
        <v>459</v>
      </c>
      <c r="E138" s="369" t="n">
        <v>0.31452</v>
      </c>
      <c r="F138" s="370" t="n">
        <v>597.97</v>
      </c>
      <c r="G138" s="371" t="n">
        <v>110.91</v>
      </c>
      <c r="H138" s="372" t="n">
        <v>0.0003</v>
      </c>
      <c r="I138" s="372" t="n">
        <v>0.9905</v>
      </c>
      <c r="K138" s="0"/>
      <c r="P138" s="0"/>
    </row>
    <row r="139" customFormat="false" ht="13.8" hidden="false" customHeight="false" outlineLevel="0" collapsed="false">
      <c r="A139" s="369" t="n">
        <v>746</v>
      </c>
      <c r="B139" s="369" t="s">
        <v>1543</v>
      </c>
      <c r="C139" s="369"/>
      <c r="D139" s="369" t="s">
        <v>459</v>
      </c>
      <c r="E139" s="369" t="n">
        <v>0.05461</v>
      </c>
      <c r="F139" s="370" t="n">
        <v>2007.5</v>
      </c>
      <c r="G139" s="371" t="n">
        <v>109.22</v>
      </c>
      <c r="H139" s="372" t="n">
        <v>0.0003</v>
      </c>
      <c r="I139" s="372" t="n">
        <v>0.9908</v>
      </c>
      <c r="K139" s="0"/>
      <c r="P139" s="0"/>
    </row>
    <row r="140" customFormat="false" ht="13.8" hidden="false" customHeight="false" outlineLevel="0" collapsed="false">
      <c r="A140" s="369" t="n">
        <v>38477</v>
      </c>
      <c r="B140" s="369" t="s">
        <v>1544</v>
      </c>
      <c r="C140" s="369"/>
      <c r="D140" s="369" t="s">
        <v>459</v>
      </c>
      <c r="E140" s="369" t="n">
        <v>0.31452</v>
      </c>
      <c r="F140" s="370" t="n">
        <v>576.84</v>
      </c>
      <c r="G140" s="371" t="n">
        <v>109.15</v>
      </c>
      <c r="H140" s="372" t="n">
        <v>0.0003</v>
      </c>
      <c r="I140" s="372" t="n">
        <v>0.9911</v>
      </c>
      <c r="K140" s="0"/>
      <c r="P140" s="0"/>
    </row>
    <row r="141" customFormat="false" ht="13.8" hidden="false" customHeight="false" outlineLevel="0" collapsed="false">
      <c r="A141" s="369" t="n">
        <v>37595</v>
      </c>
      <c r="B141" s="369" t="s">
        <v>1545</v>
      </c>
      <c r="C141" s="369"/>
      <c r="D141" s="369" t="s">
        <v>501</v>
      </c>
      <c r="E141" s="369" t="n">
        <v>78.162598</v>
      </c>
      <c r="F141" s="370" t="n">
        <v>1.37</v>
      </c>
      <c r="G141" s="371" t="n">
        <v>106.93</v>
      </c>
      <c r="H141" s="372" t="n">
        <v>0.0003</v>
      </c>
      <c r="I141" s="372" t="n">
        <v>0.9914</v>
      </c>
      <c r="K141" s="0"/>
      <c r="P141" s="0"/>
    </row>
    <row r="142" customFormat="false" ht="13.8" hidden="false" customHeight="false" outlineLevel="0" collapsed="false">
      <c r="A142" s="369" t="n">
        <v>7258</v>
      </c>
      <c r="B142" s="369" t="s">
        <v>1546</v>
      </c>
      <c r="C142" s="369"/>
      <c r="D142" s="369" t="s">
        <v>459</v>
      </c>
      <c r="E142" s="369" t="n">
        <v>321.805</v>
      </c>
      <c r="F142" s="370" t="n">
        <v>0.32</v>
      </c>
      <c r="G142" s="371" t="n">
        <v>102.96</v>
      </c>
      <c r="H142" s="372" t="n">
        <v>0.0003</v>
      </c>
      <c r="I142" s="372" t="n">
        <v>0.9917</v>
      </c>
      <c r="K142" s="0"/>
      <c r="P142" s="0"/>
    </row>
    <row r="143" customFormat="false" ht="13.8" hidden="false" customHeight="false" outlineLevel="0" collapsed="false">
      <c r="A143" s="369" t="n">
        <v>3</v>
      </c>
      <c r="B143" s="369" t="s">
        <v>1547</v>
      </c>
      <c r="C143" s="369"/>
      <c r="D143" s="369" t="s">
        <v>511</v>
      </c>
      <c r="E143" s="369" t="n">
        <v>30.25</v>
      </c>
      <c r="F143" s="370" t="n">
        <v>3.58</v>
      </c>
      <c r="G143" s="371" t="n">
        <v>102.85</v>
      </c>
      <c r="H143" s="372" t="n">
        <v>0.0003</v>
      </c>
      <c r="I143" s="372" t="n">
        <v>0.992</v>
      </c>
      <c r="K143" s="0"/>
      <c r="P143" s="0"/>
    </row>
    <row r="144" customFormat="false" ht="13.8" hidden="false" customHeight="false" outlineLevel="0" collapsed="false">
      <c r="A144" s="369" t="n">
        <v>7319</v>
      </c>
      <c r="B144" s="369" t="s">
        <v>1548</v>
      </c>
      <c r="C144" s="369"/>
      <c r="D144" s="369" t="s">
        <v>511</v>
      </c>
      <c r="E144" s="369" t="n">
        <v>16.08006</v>
      </c>
      <c r="F144" s="370" t="n">
        <v>6.33</v>
      </c>
      <c r="G144" s="371" t="n">
        <v>101.71</v>
      </c>
      <c r="H144" s="372" t="n">
        <v>0.0003</v>
      </c>
      <c r="I144" s="372" t="n">
        <v>0.9923</v>
      </c>
      <c r="K144" s="0"/>
      <c r="P144" s="0"/>
    </row>
    <row r="145" customFormat="false" ht="13.8" hidden="false" customHeight="false" outlineLevel="0" collapsed="false">
      <c r="A145" s="369" t="n">
        <v>546</v>
      </c>
      <c r="B145" s="369" t="s">
        <v>1549</v>
      </c>
      <c r="C145" s="369"/>
      <c r="D145" s="369" t="s">
        <v>501</v>
      </c>
      <c r="E145" s="369" t="n">
        <v>23.54436</v>
      </c>
      <c r="F145" s="370" t="n">
        <v>4.19</v>
      </c>
      <c r="G145" s="371" t="n">
        <v>98.1</v>
      </c>
      <c r="H145" s="372" t="n">
        <v>0.0003</v>
      </c>
      <c r="I145" s="372" t="n">
        <v>0.9926</v>
      </c>
      <c r="K145" s="0"/>
      <c r="P145" s="0"/>
    </row>
    <row r="146" customFormat="false" ht="13.8" hidden="false" customHeight="false" outlineLevel="0" collapsed="false">
      <c r="A146" s="369" t="n">
        <v>2690</v>
      </c>
      <c r="B146" s="369" t="s">
        <v>1550</v>
      </c>
      <c r="C146" s="369"/>
      <c r="D146" s="369" t="s">
        <v>504</v>
      </c>
      <c r="E146" s="369" t="n">
        <v>53.295652</v>
      </c>
      <c r="F146" s="370" t="n">
        <v>1.84</v>
      </c>
      <c r="G146" s="371" t="n">
        <v>98</v>
      </c>
      <c r="H146" s="372" t="n">
        <v>0.0003</v>
      </c>
      <c r="I146" s="372" t="n">
        <v>0.9929</v>
      </c>
      <c r="K146" s="0"/>
      <c r="P146" s="0"/>
    </row>
    <row r="147" customFormat="false" ht="13.8" hidden="false" customHeight="false" outlineLevel="0" collapsed="false">
      <c r="A147" s="369" t="n">
        <v>25966</v>
      </c>
      <c r="B147" s="369" t="s">
        <v>1551</v>
      </c>
      <c r="C147" s="369"/>
      <c r="D147" s="369" t="s">
        <v>511</v>
      </c>
      <c r="E147" s="369" t="n">
        <v>10.779931</v>
      </c>
      <c r="F147" s="370" t="n">
        <v>14.25</v>
      </c>
      <c r="G147" s="371" t="n">
        <v>89.54</v>
      </c>
      <c r="H147" s="372" t="n">
        <v>0.0003</v>
      </c>
      <c r="I147" s="372" t="n">
        <v>0.9932</v>
      </c>
      <c r="K147" s="0"/>
      <c r="P147" s="0"/>
    </row>
    <row r="148" customFormat="false" ht="13.8" hidden="false" customHeight="false" outlineLevel="0" collapsed="false">
      <c r="A148" s="369" t="n">
        <v>38382</v>
      </c>
      <c r="B148" s="369" t="s">
        <v>1552</v>
      </c>
      <c r="C148" s="369"/>
      <c r="D148" s="369" t="s">
        <v>459</v>
      </c>
      <c r="E148" s="369" t="n">
        <v>19.470196</v>
      </c>
      <c r="F148" s="370" t="n">
        <v>7.88</v>
      </c>
      <c r="G148" s="371" t="n">
        <v>89.54</v>
      </c>
      <c r="H148" s="372" t="n">
        <v>0.0003</v>
      </c>
      <c r="I148" s="372" t="n">
        <v>0.9935</v>
      </c>
      <c r="K148" s="0"/>
      <c r="P148" s="0"/>
    </row>
    <row r="149" customFormat="false" ht="13.8" hidden="false" customHeight="false" outlineLevel="0" collapsed="false">
      <c r="A149" s="369" t="n">
        <v>40864</v>
      </c>
      <c r="B149" s="369" t="s">
        <v>1553</v>
      </c>
      <c r="C149" s="369"/>
      <c r="D149" s="369" t="s">
        <v>452</v>
      </c>
      <c r="E149" s="369" t="n">
        <v>9</v>
      </c>
      <c r="F149" s="370" t="n">
        <v>9.76</v>
      </c>
      <c r="G149" s="371" t="n">
        <v>87.84</v>
      </c>
      <c r="H149" s="372" t="n">
        <v>0.0003</v>
      </c>
      <c r="I149" s="372" t="n">
        <v>0.9938</v>
      </c>
      <c r="K149" s="0"/>
      <c r="P149" s="0"/>
    </row>
    <row r="150" customFormat="false" ht="13.8" hidden="false" customHeight="false" outlineLevel="0" collapsed="false">
      <c r="A150" s="369" t="n">
        <v>9837</v>
      </c>
      <c r="B150" s="369" t="s">
        <v>1554</v>
      </c>
      <c r="C150" s="369"/>
      <c r="D150" s="369" t="s">
        <v>504</v>
      </c>
      <c r="E150" s="369" t="n">
        <v>10.638017</v>
      </c>
      <c r="F150" s="370" t="n">
        <v>7.97</v>
      </c>
      <c r="G150" s="371" t="n">
        <v>84.7</v>
      </c>
      <c r="H150" s="372" t="n">
        <v>0.0003</v>
      </c>
      <c r="I150" s="372" t="n">
        <v>0.9941</v>
      </c>
      <c r="K150" s="0"/>
      <c r="P150" s="0"/>
    </row>
    <row r="151" customFormat="false" ht="13.8" hidden="false" customHeight="false" outlineLevel="0" collapsed="false">
      <c r="A151" s="369" t="n">
        <v>4517</v>
      </c>
      <c r="B151" s="369" t="s">
        <v>1555</v>
      </c>
      <c r="C151" s="369"/>
      <c r="D151" s="369" t="s">
        <v>504</v>
      </c>
      <c r="E151" s="369" t="n">
        <v>64.761573</v>
      </c>
      <c r="F151" s="370" t="n">
        <v>1.28</v>
      </c>
      <c r="G151" s="371" t="n">
        <v>82.36</v>
      </c>
      <c r="H151" s="372" t="n">
        <v>0.0003</v>
      </c>
      <c r="I151" s="372" t="n">
        <v>0.9944</v>
      </c>
      <c r="K151" s="0"/>
      <c r="P151" s="0"/>
    </row>
    <row r="152" customFormat="false" ht="13.8" hidden="false" customHeight="false" outlineLevel="0" collapsed="false">
      <c r="A152" s="369" t="n">
        <v>4222</v>
      </c>
      <c r="B152" s="369" t="s">
        <v>1556</v>
      </c>
      <c r="C152" s="369"/>
      <c r="D152" s="369" t="s">
        <v>511</v>
      </c>
      <c r="E152" s="369" t="n">
        <v>16.371874</v>
      </c>
      <c r="F152" s="370" t="n">
        <v>4.73</v>
      </c>
      <c r="G152" s="371" t="n">
        <v>76.84</v>
      </c>
      <c r="H152" s="372" t="n">
        <v>0.0002</v>
      </c>
      <c r="I152" s="372" t="n">
        <v>0.9946</v>
      </c>
      <c r="K152" s="0"/>
      <c r="P152" s="0"/>
    </row>
    <row r="153" customFormat="false" ht="13.8" hidden="false" customHeight="false" outlineLevel="0" collapsed="false">
      <c r="A153" s="369" t="n">
        <v>34557</v>
      </c>
      <c r="B153" s="369" t="s">
        <v>1557</v>
      </c>
      <c r="C153" s="369"/>
      <c r="D153" s="369" t="s">
        <v>504</v>
      </c>
      <c r="E153" s="369" t="n">
        <v>58.3926</v>
      </c>
      <c r="F153" s="370" t="n">
        <v>1.3</v>
      </c>
      <c r="G153" s="371" t="n">
        <v>75.08</v>
      </c>
      <c r="H153" s="372" t="n">
        <v>0.0002</v>
      </c>
      <c r="I153" s="372" t="n">
        <v>0.9948</v>
      </c>
      <c r="K153" s="0"/>
      <c r="P153" s="0"/>
    </row>
    <row r="154" customFormat="false" ht="13.8" hidden="false" customHeight="false" outlineLevel="0" collapsed="false">
      <c r="A154" s="369" t="n">
        <v>13458</v>
      </c>
      <c r="B154" s="369" t="s">
        <v>1558</v>
      </c>
      <c r="C154" s="369"/>
      <c r="D154" s="369" t="s">
        <v>459</v>
      </c>
      <c r="E154" s="369" t="n">
        <v>0.005234</v>
      </c>
      <c r="F154" s="370" t="n">
        <v>13072.82</v>
      </c>
      <c r="G154" s="371" t="n">
        <v>68.01</v>
      </c>
      <c r="H154" s="372" t="n">
        <v>0.0002</v>
      </c>
      <c r="I154" s="372" t="n">
        <v>0.995</v>
      </c>
      <c r="K154" s="0"/>
      <c r="P154" s="0"/>
    </row>
    <row r="155" customFormat="false" ht="13.8" hidden="false" customHeight="false" outlineLevel="0" collapsed="false">
      <c r="A155" s="369" t="n">
        <v>5320</v>
      </c>
      <c r="B155" s="369" t="s">
        <v>1559</v>
      </c>
      <c r="C155" s="369"/>
      <c r="D155" s="369" t="s">
        <v>511</v>
      </c>
      <c r="E155" s="369" t="n">
        <v>2.38359</v>
      </c>
      <c r="F155" s="370" t="n">
        <v>28.5</v>
      </c>
      <c r="G155" s="371" t="n">
        <v>67.9</v>
      </c>
      <c r="H155" s="372" t="n">
        <v>0.0002</v>
      </c>
      <c r="I155" s="372" t="n">
        <v>0.9952</v>
      </c>
      <c r="K155" s="0"/>
      <c r="P155" s="0"/>
    </row>
    <row r="156" customFormat="false" ht="13.8" hidden="false" customHeight="false" outlineLevel="0" collapsed="false">
      <c r="A156" s="369" t="n">
        <v>1368</v>
      </c>
      <c r="B156" s="369" t="s">
        <v>1560</v>
      </c>
      <c r="C156" s="369"/>
      <c r="D156" s="369" t="s">
        <v>459</v>
      </c>
      <c r="E156" s="369" t="n">
        <v>1.39998</v>
      </c>
      <c r="F156" s="370" t="n">
        <v>48.2</v>
      </c>
      <c r="G156" s="371" t="n">
        <v>67.44</v>
      </c>
      <c r="H156" s="372" t="n">
        <v>0.0002</v>
      </c>
      <c r="I156" s="372" t="n">
        <v>0.9954</v>
      </c>
      <c r="K156" s="0"/>
      <c r="P156" s="0"/>
    </row>
    <row r="157" customFormat="false" ht="13.8" hidden="false" customHeight="false" outlineLevel="0" collapsed="false">
      <c r="A157" s="369" t="n">
        <v>2705</v>
      </c>
      <c r="B157" s="369" t="s">
        <v>1561</v>
      </c>
      <c r="C157" s="369"/>
      <c r="D157" s="369" t="s">
        <v>525</v>
      </c>
      <c r="E157" s="369" t="n">
        <v>117.01239</v>
      </c>
      <c r="F157" s="370" t="n">
        <v>0.67</v>
      </c>
      <c r="G157" s="371" t="n">
        <v>67.19</v>
      </c>
      <c r="H157" s="372" t="n">
        <v>0.0002</v>
      </c>
      <c r="I157" s="372" t="n">
        <v>0.9956</v>
      </c>
      <c r="K157" s="0"/>
      <c r="P157" s="0"/>
    </row>
    <row r="158" customFormat="false" ht="13.8" hidden="false" customHeight="false" outlineLevel="0" collapsed="false">
      <c r="A158" s="369" t="n">
        <v>38779</v>
      </c>
      <c r="B158" s="369" t="s">
        <v>1562</v>
      </c>
      <c r="C158" s="369"/>
      <c r="D158" s="369" t="s">
        <v>459</v>
      </c>
      <c r="E158" s="369" t="n">
        <v>7.99956</v>
      </c>
      <c r="F158" s="370" t="n">
        <v>8.39</v>
      </c>
      <c r="G158" s="371" t="n">
        <v>66.96</v>
      </c>
      <c r="H158" s="372" t="n">
        <v>0.0002</v>
      </c>
      <c r="I158" s="372" t="n">
        <v>0.9958</v>
      </c>
      <c r="K158" s="0"/>
      <c r="P158" s="0"/>
    </row>
    <row r="159" customFormat="false" ht="13.8" hidden="false" customHeight="false" outlineLevel="0" collapsed="false">
      <c r="A159" s="369" t="n">
        <v>38365</v>
      </c>
      <c r="B159" s="369" t="s">
        <v>1563</v>
      </c>
      <c r="C159" s="369"/>
      <c r="D159" s="369" t="s">
        <v>508</v>
      </c>
      <c r="E159" s="369" t="n">
        <v>59.0928</v>
      </c>
      <c r="F159" s="370" t="n">
        <v>1.12</v>
      </c>
      <c r="G159" s="371" t="n">
        <v>65.92</v>
      </c>
      <c r="H159" s="372" t="n">
        <v>0.0002</v>
      </c>
      <c r="I159" s="372" t="n">
        <v>0.996</v>
      </c>
      <c r="K159" s="0"/>
      <c r="P159" s="0"/>
    </row>
    <row r="160" customFormat="false" ht="13.8" hidden="false" customHeight="false" outlineLevel="0" collapsed="false">
      <c r="A160" s="369" t="n">
        <v>5061</v>
      </c>
      <c r="B160" s="369" t="s">
        <v>1564</v>
      </c>
      <c r="C160" s="369"/>
      <c r="D160" s="369" t="s">
        <v>501</v>
      </c>
      <c r="E160" s="369" t="n">
        <v>8.047</v>
      </c>
      <c r="F160" s="370" t="n">
        <v>8.15</v>
      </c>
      <c r="G160" s="371" t="n">
        <v>64.98</v>
      </c>
      <c r="H160" s="372" t="n">
        <v>0.0002</v>
      </c>
      <c r="I160" s="372" t="n">
        <v>0.9962</v>
      </c>
      <c r="K160" s="0"/>
      <c r="P160" s="0"/>
    </row>
    <row r="161" customFormat="false" ht="13.8" hidden="false" customHeight="false" outlineLevel="0" collapsed="false">
      <c r="A161" s="369" t="n">
        <v>38782</v>
      </c>
      <c r="B161" s="369" t="s">
        <v>1565</v>
      </c>
      <c r="C161" s="369"/>
      <c r="D161" s="369" t="s">
        <v>459</v>
      </c>
      <c r="E161" s="369" t="n">
        <v>6</v>
      </c>
      <c r="F161" s="370" t="n">
        <v>10.55</v>
      </c>
      <c r="G161" s="371" t="n">
        <v>63.24</v>
      </c>
      <c r="H161" s="372" t="n">
        <v>0.0002</v>
      </c>
      <c r="I161" s="372" t="n">
        <v>0.9964</v>
      </c>
      <c r="K161" s="0"/>
      <c r="P161" s="0"/>
    </row>
    <row r="162" customFormat="false" ht="13.8" hidden="false" customHeight="false" outlineLevel="0" collapsed="false">
      <c r="A162" s="369" t="n">
        <v>34709</v>
      </c>
      <c r="B162" s="369" t="s">
        <v>1566</v>
      </c>
      <c r="C162" s="369"/>
      <c r="D162" s="369" t="s">
        <v>459</v>
      </c>
      <c r="E162" s="369" t="n">
        <v>1</v>
      </c>
      <c r="F162" s="370" t="n">
        <v>61.49</v>
      </c>
      <c r="G162" s="371" t="n">
        <v>61.49</v>
      </c>
      <c r="H162" s="372" t="n">
        <v>0.0002</v>
      </c>
      <c r="I162" s="372" t="n">
        <v>0.9966</v>
      </c>
      <c r="K162" s="0"/>
      <c r="P162" s="0"/>
    </row>
    <row r="163" customFormat="false" ht="13.8" hidden="false" customHeight="false" outlineLevel="0" collapsed="false">
      <c r="A163" s="369" t="n">
        <v>38393</v>
      </c>
      <c r="B163" s="369" t="s">
        <v>1567</v>
      </c>
      <c r="C163" s="369"/>
      <c r="D163" s="369" t="s">
        <v>459</v>
      </c>
      <c r="E163" s="369" t="n">
        <v>10.779931</v>
      </c>
      <c r="F163" s="370" t="n">
        <v>10.71</v>
      </c>
      <c r="G163" s="371" t="n">
        <v>60.56</v>
      </c>
      <c r="H163" s="372" t="n">
        <v>0.0002</v>
      </c>
      <c r="I163" s="372" t="n">
        <v>0.9968</v>
      </c>
      <c r="K163" s="0"/>
      <c r="P163" s="0"/>
    </row>
    <row r="164" customFormat="false" ht="13.8" hidden="false" customHeight="false" outlineLevel="0" collapsed="false">
      <c r="A164" s="369" t="n">
        <v>2358</v>
      </c>
      <c r="B164" s="369" t="s">
        <v>1568</v>
      </c>
      <c r="C164" s="369"/>
      <c r="D164" s="369" t="s">
        <v>493</v>
      </c>
      <c r="E164" s="369" t="n">
        <v>3.564555</v>
      </c>
      <c r="F164" s="370" t="n">
        <v>17.67</v>
      </c>
      <c r="G164" s="371" t="n">
        <v>60.35</v>
      </c>
      <c r="H164" s="372" t="n">
        <v>0.0002</v>
      </c>
      <c r="I164" s="372" t="n">
        <v>0.997</v>
      </c>
      <c r="K164" s="0"/>
      <c r="P164" s="0"/>
    </row>
    <row r="165" customFormat="false" ht="13.8" hidden="false" customHeight="false" outlineLevel="0" collapsed="false">
      <c r="A165" s="369" t="n">
        <v>4221</v>
      </c>
      <c r="B165" s="369" t="s">
        <v>1569</v>
      </c>
      <c r="C165" s="369"/>
      <c r="D165" s="369" t="s">
        <v>511</v>
      </c>
      <c r="E165" s="373" t="n">
        <v>15.557144</v>
      </c>
      <c r="F165" s="370" t="n">
        <v>3.74</v>
      </c>
      <c r="G165" s="371" t="n">
        <v>57.87</v>
      </c>
      <c r="H165" s="372" t="n">
        <v>0.0002</v>
      </c>
      <c r="I165" s="372" t="n">
        <v>0.9972</v>
      </c>
      <c r="K165" s="0"/>
      <c r="P165" s="0"/>
    </row>
    <row r="166" customFormat="false" ht="13.8" hidden="false" customHeight="false" outlineLevel="0" collapsed="false">
      <c r="A166" s="369" t="n">
        <v>38396</v>
      </c>
      <c r="B166" s="369" t="s">
        <v>1570</v>
      </c>
      <c r="C166" s="369"/>
      <c r="D166" s="369" t="s">
        <v>459</v>
      </c>
      <c r="E166" s="373" t="n">
        <v>0.386549</v>
      </c>
      <c r="F166" s="370" t="n">
        <v>281.79</v>
      </c>
      <c r="G166" s="371" t="n">
        <v>53.81</v>
      </c>
      <c r="H166" s="372" t="n">
        <v>0.0002</v>
      </c>
      <c r="I166" s="372" t="n">
        <v>0.9974</v>
      </c>
      <c r="K166" s="0"/>
      <c r="P166" s="0"/>
    </row>
    <row r="167" customFormat="false" ht="13.8" hidden="false" customHeight="false" outlineLevel="0" collapsed="false">
      <c r="A167" s="369" t="n">
        <v>1381</v>
      </c>
      <c r="B167" s="369" t="s">
        <v>1571</v>
      </c>
      <c r="C167" s="369"/>
      <c r="D167" s="369" t="s">
        <v>501</v>
      </c>
      <c r="E167" s="369" t="n">
        <v>125.953447</v>
      </c>
      <c r="F167" s="370" t="n">
        <v>0.42</v>
      </c>
      <c r="G167" s="371" t="n">
        <v>52.87</v>
      </c>
      <c r="H167" s="372" t="n">
        <v>0.0002</v>
      </c>
      <c r="I167" s="372" t="n">
        <v>0.9976</v>
      </c>
      <c r="K167" s="0"/>
      <c r="P167" s="0"/>
    </row>
    <row r="168" customFormat="false" ht="13.8" hidden="false" customHeight="false" outlineLevel="0" collapsed="false">
      <c r="A168" s="369" t="n">
        <v>12</v>
      </c>
      <c r="B168" s="369" t="s">
        <v>1572</v>
      </c>
      <c r="C168" s="369"/>
      <c r="D168" s="369" t="s">
        <v>459</v>
      </c>
      <c r="E168" s="369" t="n">
        <v>7.00988</v>
      </c>
      <c r="F168" s="370" t="n">
        <v>6.9</v>
      </c>
      <c r="G168" s="371" t="n">
        <v>48.34</v>
      </c>
      <c r="H168" s="372" t="n">
        <v>0.0001</v>
      </c>
      <c r="I168" s="372" t="n">
        <v>0.9977</v>
      </c>
      <c r="K168" s="0"/>
      <c r="P168" s="0"/>
    </row>
    <row r="169" customFormat="false" ht="13.8" hidden="false" customHeight="false" outlineLevel="0" collapsed="false">
      <c r="A169" s="369" t="n">
        <v>10535</v>
      </c>
      <c r="B169" s="369" t="s">
        <v>1573</v>
      </c>
      <c r="C169" s="369"/>
      <c r="D169" s="369" t="s">
        <v>459</v>
      </c>
      <c r="E169" s="369" t="n">
        <v>0.021344</v>
      </c>
      <c r="F169" s="370" t="n">
        <v>2849.5</v>
      </c>
      <c r="G169" s="371" t="n">
        <v>47.13</v>
      </c>
      <c r="H169" s="372" t="n">
        <v>0.0001</v>
      </c>
      <c r="I169" s="372" t="n">
        <v>0.9978</v>
      </c>
      <c r="K169" s="0"/>
      <c r="P169" s="0"/>
    </row>
    <row r="170" customFormat="false" ht="13.8" hidden="false" customHeight="false" outlineLevel="0" collapsed="false">
      <c r="A170" s="369" t="n">
        <v>7325</v>
      </c>
      <c r="B170" s="369" t="s">
        <v>1574</v>
      </c>
      <c r="C170" s="369"/>
      <c r="D170" s="369" t="s">
        <v>501</v>
      </c>
      <c r="E170" s="369" t="n">
        <v>9.07515</v>
      </c>
      <c r="F170" s="370" t="n">
        <v>5.05</v>
      </c>
      <c r="G170" s="371" t="n">
        <v>45.73</v>
      </c>
      <c r="H170" s="372" t="n">
        <v>0.0001</v>
      </c>
      <c r="I170" s="372" t="n">
        <v>0.9979</v>
      </c>
      <c r="K170" s="0"/>
      <c r="P170" s="0"/>
    </row>
    <row r="171" customFormat="false" ht="13.8" hidden="false" customHeight="false" outlineLevel="0" collapsed="false">
      <c r="A171" s="369" t="n">
        <v>3768</v>
      </c>
      <c r="B171" s="369" t="s">
        <v>1575</v>
      </c>
      <c r="C171" s="369"/>
      <c r="D171" s="369" t="s">
        <v>459</v>
      </c>
      <c r="E171" s="369" t="n">
        <v>20.9848</v>
      </c>
      <c r="F171" s="370" t="n">
        <v>2.22</v>
      </c>
      <c r="G171" s="371" t="n">
        <v>45.67</v>
      </c>
      <c r="H171" s="372" t="n">
        <v>0.0001</v>
      </c>
      <c r="I171" s="372" t="n">
        <v>0.998</v>
      </c>
      <c r="K171" s="0"/>
      <c r="P171" s="0"/>
    </row>
    <row r="172" customFormat="false" ht="13.8" hidden="false" customHeight="false" outlineLevel="0" collapsed="false">
      <c r="A172" s="369" t="n">
        <v>142</v>
      </c>
      <c r="B172" s="369" t="s">
        <v>1576</v>
      </c>
      <c r="C172" s="369"/>
      <c r="D172" s="369" t="s">
        <v>876</v>
      </c>
      <c r="E172" s="369" t="n">
        <v>1.668681</v>
      </c>
      <c r="F172" s="370" t="n">
        <v>26.35</v>
      </c>
      <c r="G172" s="371" t="n">
        <v>43.96</v>
      </c>
      <c r="H172" s="372" t="n">
        <v>0.0001</v>
      </c>
      <c r="I172" s="372" t="n">
        <v>0.9981</v>
      </c>
      <c r="K172" s="0"/>
      <c r="P172" s="0"/>
    </row>
    <row r="173" customFormat="false" ht="13.8" hidden="false" customHeight="false" outlineLevel="0" collapsed="false">
      <c r="A173" s="369" t="n">
        <v>411</v>
      </c>
      <c r="B173" s="369" t="s">
        <v>1577</v>
      </c>
      <c r="C173" s="369"/>
      <c r="D173" s="369" t="s">
        <v>459</v>
      </c>
      <c r="E173" s="369" t="n">
        <v>384.92124</v>
      </c>
      <c r="F173" s="370" t="n">
        <v>0.11</v>
      </c>
      <c r="G173" s="371" t="n">
        <v>38.73</v>
      </c>
      <c r="H173" s="372" t="n">
        <v>0.0001</v>
      </c>
      <c r="I173" s="372" t="n">
        <v>0.9982</v>
      </c>
      <c r="K173" s="0"/>
      <c r="P173" s="0"/>
    </row>
    <row r="174" customFormat="false" ht="13.8" hidden="false" customHeight="false" outlineLevel="0" collapsed="false">
      <c r="A174" s="369" t="s">
        <v>1420</v>
      </c>
      <c r="B174" s="369" t="s">
        <v>1578</v>
      </c>
      <c r="C174" s="369"/>
      <c r="D174" s="369" t="s">
        <v>459</v>
      </c>
      <c r="E174" s="369" t="n">
        <v>0.10002</v>
      </c>
      <c r="F174" s="370" t="n">
        <v>377.55</v>
      </c>
      <c r="G174" s="371" t="n">
        <v>37.74</v>
      </c>
      <c r="H174" s="372" t="n">
        <v>0.0001</v>
      </c>
      <c r="I174" s="372" t="n">
        <v>0.9983</v>
      </c>
      <c r="K174" s="0"/>
      <c r="P174" s="0"/>
    </row>
    <row r="175" customFormat="false" ht="13.8" hidden="false" customHeight="false" outlineLevel="0" collapsed="false">
      <c r="A175" s="369" t="n">
        <v>34357</v>
      </c>
      <c r="B175" s="369" t="s">
        <v>1579</v>
      </c>
      <c r="C175" s="369"/>
      <c r="D175" s="369" t="s">
        <v>501</v>
      </c>
      <c r="E175" s="369" t="n">
        <v>12.37395</v>
      </c>
      <c r="F175" s="370" t="n">
        <v>2.86</v>
      </c>
      <c r="G175" s="371" t="n">
        <v>35.3</v>
      </c>
      <c r="H175" s="372" t="n">
        <v>0.0001</v>
      </c>
      <c r="I175" s="372" t="n">
        <v>0.9984</v>
      </c>
      <c r="K175" s="0"/>
      <c r="P175" s="0"/>
    </row>
    <row r="176" customFormat="false" ht="13.8" hidden="false" customHeight="false" outlineLevel="0" collapsed="false">
      <c r="A176" s="369" t="s">
        <v>1580</v>
      </c>
      <c r="B176" s="369" t="s">
        <v>1398</v>
      </c>
      <c r="C176" s="369"/>
      <c r="D176" s="369" t="s">
        <v>459</v>
      </c>
      <c r="E176" s="369" t="n">
        <v>1.001161</v>
      </c>
      <c r="F176" s="370" t="n">
        <v>34.43</v>
      </c>
      <c r="G176" s="371" t="n">
        <v>34.46</v>
      </c>
      <c r="H176" s="372" t="n">
        <v>0.0001</v>
      </c>
      <c r="I176" s="372" t="n">
        <v>0.9985</v>
      </c>
      <c r="K176" s="0"/>
      <c r="P176" s="0"/>
    </row>
    <row r="177" customFormat="false" ht="13.8" hidden="false" customHeight="false" outlineLevel="0" collapsed="false">
      <c r="A177" s="369" t="n">
        <v>3898</v>
      </c>
      <c r="B177" s="369" t="s">
        <v>1581</v>
      </c>
      <c r="C177" s="369"/>
      <c r="D177" s="369" t="s">
        <v>459</v>
      </c>
      <c r="E177" s="369" t="n">
        <v>10</v>
      </c>
      <c r="F177" s="370" t="n">
        <v>3.36</v>
      </c>
      <c r="G177" s="371" t="n">
        <v>33.6</v>
      </c>
      <c r="H177" s="372" t="n">
        <v>0.0001</v>
      </c>
      <c r="I177" s="372" t="n">
        <v>0.9986</v>
      </c>
      <c r="K177" s="377"/>
      <c r="P177" s="0"/>
    </row>
    <row r="178" customFormat="false" ht="13.8" hidden="false" customHeight="false" outlineLevel="0" collapsed="false">
      <c r="A178" s="369" t="n">
        <v>122</v>
      </c>
      <c r="B178" s="369" t="s">
        <v>1582</v>
      </c>
      <c r="C178" s="369"/>
      <c r="D178" s="369" t="s">
        <v>459</v>
      </c>
      <c r="E178" s="369" t="n">
        <v>0.7031</v>
      </c>
      <c r="F178" s="370" t="n">
        <v>42.27</v>
      </c>
      <c r="G178" s="371" t="n">
        <v>29.41</v>
      </c>
      <c r="H178" s="372" t="n">
        <v>0.0001</v>
      </c>
      <c r="I178" s="372" t="n">
        <v>0.9987</v>
      </c>
      <c r="K178" s="0"/>
      <c r="P178" s="0"/>
    </row>
    <row r="179" customFormat="false" ht="13.8" hidden="false" customHeight="false" outlineLevel="0" collapsed="false">
      <c r="A179" s="369" t="n">
        <v>3767</v>
      </c>
      <c r="B179" s="369" t="s">
        <v>1583</v>
      </c>
      <c r="C179" s="369"/>
      <c r="D179" s="369" t="s">
        <v>459</v>
      </c>
      <c r="E179" s="369" t="n">
        <v>58.8165</v>
      </c>
      <c r="F179" s="370" t="n">
        <v>0.52</v>
      </c>
      <c r="G179" s="371" t="n">
        <v>29.36</v>
      </c>
      <c r="H179" s="372" t="n">
        <v>0.0001</v>
      </c>
      <c r="I179" s="372" t="n">
        <v>0.9988</v>
      </c>
      <c r="K179" s="0"/>
      <c r="P179" s="0"/>
    </row>
    <row r="180" customFormat="false" ht="13.8" hidden="false" customHeight="false" outlineLevel="0" collapsed="false">
      <c r="A180" s="369" t="n">
        <v>38094</v>
      </c>
      <c r="B180" s="369" t="s">
        <v>1584</v>
      </c>
      <c r="C180" s="369"/>
      <c r="D180" s="369" t="s">
        <v>459</v>
      </c>
      <c r="E180" s="369" t="n">
        <v>16.357541</v>
      </c>
      <c r="F180" s="370" t="n">
        <v>1.79</v>
      </c>
      <c r="G180" s="371" t="n">
        <v>29.28</v>
      </c>
      <c r="H180" s="372" t="n">
        <v>0.0001</v>
      </c>
      <c r="I180" s="372" t="n">
        <v>0.9989</v>
      </c>
      <c r="K180" s="0"/>
      <c r="P180" s="0"/>
    </row>
    <row r="181" customFormat="false" ht="13.8" hidden="false" customHeight="false" outlineLevel="0" collapsed="false">
      <c r="A181" s="369" t="n">
        <v>5073</v>
      </c>
      <c r="B181" s="369" t="s">
        <v>1585</v>
      </c>
      <c r="C181" s="369"/>
      <c r="D181" s="369" t="s">
        <v>501</v>
      </c>
      <c r="E181" s="369" t="n">
        <v>2.5137</v>
      </c>
      <c r="F181" s="370" t="n">
        <v>11.75</v>
      </c>
      <c r="G181" s="371" t="n">
        <v>29.24</v>
      </c>
      <c r="H181" s="372" t="n">
        <v>0.0001</v>
      </c>
      <c r="I181" s="372" t="n">
        <v>0.999</v>
      </c>
      <c r="K181" s="0"/>
      <c r="P181" s="0"/>
    </row>
    <row r="182" customFormat="false" ht="13.8" hidden="false" customHeight="false" outlineLevel="0" collapsed="false">
      <c r="A182" s="369" t="n">
        <v>1970</v>
      </c>
      <c r="B182" s="369" t="s">
        <v>1586</v>
      </c>
      <c r="C182" s="369"/>
      <c r="D182" s="369" t="s">
        <v>459</v>
      </c>
      <c r="E182" s="369" t="n">
        <v>1</v>
      </c>
      <c r="F182" s="370" t="n">
        <v>28.5</v>
      </c>
      <c r="G182" s="371" t="n">
        <v>28.5</v>
      </c>
      <c r="H182" s="372" t="n">
        <v>0.0001</v>
      </c>
      <c r="I182" s="372" t="n">
        <v>0.9991</v>
      </c>
      <c r="K182" s="0"/>
      <c r="P182" s="0"/>
    </row>
    <row r="183" customFormat="false" ht="13.8" hidden="false" customHeight="false" outlineLevel="0" collapsed="false">
      <c r="A183" s="369" t="n">
        <v>4417</v>
      </c>
      <c r="B183" s="369" t="s">
        <v>1587</v>
      </c>
      <c r="C183" s="369"/>
      <c r="D183" s="369" t="s">
        <v>504</v>
      </c>
      <c r="E183" s="369" t="n">
        <v>9</v>
      </c>
      <c r="F183" s="370" t="n">
        <v>2.97</v>
      </c>
      <c r="G183" s="371" t="n">
        <v>26.73</v>
      </c>
      <c r="H183" s="372" t="n">
        <v>0.0001</v>
      </c>
      <c r="I183" s="372" t="n">
        <v>0.9992</v>
      </c>
      <c r="K183" s="0"/>
      <c r="P183" s="0"/>
    </row>
    <row r="184" customFormat="false" ht="13.8" hidden="false" customHeight="false" outlineLevel="0" collapsed="false">
      <c r="A184" s="369" t="n">
        <v>40304</v>
      </c>
      <c r="B184" s="369" t="s">
        <v>1588</v>
      </c>
      <c r="C184" s="369"/>
      <c r="D184" s="369" t="s">
        <v>501</v>
      </c>
      <c r="E184" s="369" t="n">
        <v>1.7442</v>
      </c>
      <c r="F184" s="370" t="n">
        <v>14.24</v>
      </c>
      <c r="G184" s="371" t="n">
        <v>24.62</v>
      </c>
      <c r="H184" s="372" t="n">
        <v>0.0001</v>
      </c>
      <c r="I184" s="372" t="n">
        <v>0.9993</v>
      </c>
      <c r="K184" s="0"/>
      <c r="P184" s="0"/>
    </row>
    <row r="185" customFormat="false" ht="13.8" hidden="false" customHeight="false" outlineLevel="0" collapsed="false">
      <c r="A185" s="369" t="n">
        <v>3899</v>
      </c>
      <c r="B185" s="369" t="s">
        <v>1589</v>
      </c>
      <c r="C185" s="369"/>
      <c r="D185" s="369" t="s">
        <v>459</v>
      </c>
      <c r="E185" s="369" t="n">
        <v>5.984615</v>
      </c>
      <c r="F185" s="370" t="n">
        <v>3.9</v>
      </c>
      <c r="G185" s="371" t="n">
        <v>23.34</v>
      </c>
      <c r="H185" s="372" t="n">
        <v>0.0001</v>
      </c>
      <c r="I185" s="372" t="n">
        <v>0.9994</v>
      </c>
      <c r="K185" s="0"/>
      <c r="P185" s="0"/>
    </row>
    <row r="186" customFormat="false" ht="13.8" hidden="false" customHeight="false" outlineLevel="0" collapsed="false">
      <c r="A186" s="369" t="n">
        <v>301</v>
      </c>
      <c r="B186" s="369" t="s">
        <v>1590</v>
      </c>
      <c r="C186" s="369"/>
      <c r="D186" s="369" t="s">
        <v>459</v>
      </c>
      <c r="E186" s="369" t="n">
        <v>14.335031</v>
      </c>
      <c r="F186" s="370" t="n">
        <v>1.57</v>
      </c>
      <c r="G186" s="371" t="n">
        <v>22.41</v>
      </c>
      <c r="H186" s="372" t="n">
        <v>0.0001</v>
      </c>
      <c r="I186" s="372" t="n">
        <v>0.9995</v>
      </c>
      <c r="K186" s="0"/>
      <c r="P186" s="0"/>
    </row>
    <row r="187" customFormat="false" ht="13.8" hidden="false" customHeight="false" outlineLevel="0" collapsed="false">
      <c r="A187" s="369" t="n">
        <v>21127</v>
      </c>
      <c r="B187" s="369" t="s">
        <v>1591</v>
      </c>
      <c r="C187" s="369"/>
      <c r="D187" s="369" t="s">
        <v>459</v>
      </c>
      <c r="E187" s="369" t="n">
        <v>6.6204</v>
      </c>
      <c r="F187" s="370" t="n">
        <v>4.23</v>
      </c>
      <c r="G187" s="371" t="n">
        <v>22.07</v>
      </c>
      <c r="H187" s="372" t="n">
        <v>0.0001</v>
      </c>
      <c r="I187" s="372" t="n">
        <v>0.9996</v>
      </c>
      <c r="K187" s="0"/>
      <c r="P187" s="0"/>
    </row>
    <row r="188" customFormat="false" ht="13.8" hidden="false" customHeight="false" outlineLevel="0" collapsed="false">
      <c r="A188" s="369" t="n">
        <v>1969</v>
      </c>
      <c r="B188" s="369" t="s">
        <v>1592</v>
      </c>
      <c r="C188" s="369"/>
      <c r="D188" s="369" t="s">
        <v>459</v>
      </c>
      <c r="E188" s="373" t="n">
        <v>1</v>
      </c>
      <c r="F188" s="370" t="n">
        <v>19.55</v>
      </c>
      <c r="G188" s="371" t="n">
        <v>19.55</v>
      </c>
      <c r="H188" s="372" t="n">
        <v>0.0001</v>
      </c>
      <c r="I188" s="372" t="n">
        <v>0.9997</v>
      </c>
      <c r="K188" s="0"/>
      <c r="P188" s="0"/>
    </row>
    <row r="189" customFormat="false" ht="13.8" hidden="false" customHeight="false" outlineLevel="0" collapsed="false">
      <c r="A189" s="369" t="n">
        <v>297</v>
      </c>
      <c r="B189" s="369" t="s">
        <v>1593</v>
      </c>
      <c r="C189" s="369"/>
      <c r="D189" s="369" t="s">
        <v>459</v>
      </c>
      <c r="E189" s="369" t="n">
        <v>14.96</v>
      </c>
      <c r="F189" s="370" t="n">
        <v>1.25</v>
      </c>
      <c r="G189" s="371" t="n">
        <v>18.7</v>
      </c>
      <c r="H189" s="372" t="n">
        <v>0.0001</v>
      </c>
      <c r="I189" s="372" t="n">
        <v>0.9998</v>
      </c>
      <c r="K189" s="0"/>
      <c r="P189" s="0"/>
    </row>
    <row r="190" customFormat="false" ht="13.8" hidden="false" customHeight="false" outlineLevel="0" collapsed="false">
      <c r="A190" s="369" t="n">
        <v>13896</v>
      </c>
      <c r="B190" s="369" t="s">
        <v>1594</v>
      </c>
      <c r="C190" s="369"/>
      <c r="D190" s="369" t="s">
        <v>459</v>
      </c>
      <c r="E190" s="369" t="n">
        <v>0.00975</v>
      </c>
      <c r="F190" s="370" t="n">
        <v>1926.94</v>
      </c>
      <c r="G190" s="371" t="n">
        <v>18.35</v>
      </c>
      <c r="H190" s="372" t="n">
        <v>0.0001</v>
      </c>
      <c r="I190" s="372" t="n">
        <v>0.9999</v>
      </c>
      <c r="K190" s="0"/>
      <c r="P190" s="0"/>
    </row>
    <row r="191" customFormat="false" ht="13.8" hidden="false" customHeight="false" outlineLevel="0" collapsed="false">
      <c r="A191" s="369" t="n">
        <v>37747</v>
      </c>
      <c r="B191" s="369" t="s">
        <v>1595</v>
      </c>
      <c r="C191" s="369"/>
      <c r="D191" s="369" t="s">
        <v>459</v>
      </c>
      <c r="E191" s="369" t="n">
        <v>7.1E-005</v>
      </c>
      <c r="F191" s="370" t="n">
        <v>255788.28</v>
      </c>
      <c r="G191" s="371" t="n">
        <v>17.63</v>
      </c>
      <c r="H191" s="372" t="n">
        <v>0.0001</v>
      </c>
      <c r="I191" s="372" t="n">
        <v>1</v>
      </c>
      <c r="K191" s="0"/>
      <c r="P191" s="0"/>
    </row>
    <row r="192" customFormat="false" ht="13.8" hidden="false" customHeight="false" outlineLevel="0" collapsed="false">
      <c r="A192" s="369" t="n">
        <v>1872</v>
      </c>
      <c r="B192" s="369" t="s">
        <v>1596</v>
      </c>
      <c r="C192" s="369"/>
      <c r="D192" s="369" t="s">
        <v>459</v>
      </c>
      <c r="E192" s="369" t="n">
        <v>10</v>
      </c>
      <c r="F192" s="370" t="n">
        <v>1.55</v>
      </c>
      <c r="G192" s="371" t="n">
        <v>15.5</v>
      </c>
      <c r="H192" s="372" t="n">
        <v>0</v>
      </c>
      <c r="I192" s="372" t="n">
        <v>1</v>
      </c>
      <c r="K192" s="377"/>
      <c r="P192" s="0"/>
    </row>
    <row r="193" customFormat="false" ht="13.8" hidden="false" customHeight="false" outlineLevel="0" collapsed="false">
      <c r="A193" s="369" t="n">
        <v>4093</v>
      </c>
      <c r="B193" s="369" t="s">
        <v>1597</v>
      </c>
      <c r="C193" s="369"/>
      <c r="D193" s="369" t="s">
        <v>493</v>
      </c>
      <c r="E193" s="369" t="n">
        <v>0.758376</v>
      </c>
      <c r="F193" s="370" t="n">
        <v>20.44</v>
      </c>
      <c r="G193" s="371" t="n">
        <v>15.11</v>
      </c>
      <c r="H193" s="372" t="n">
        <v>0</v>
      </c>
      <c r="I193" s="372" t="n">
        <v>1</v>
      </c>
      <c r="P193" s="0"/>
    </row>
    <row r="194" customFormat="false" ht="13.8" hidden="false" customHeight="false" outlineLevel="0" collapsed="false">
      <c r="A194" s="369" t="n">
        <v>38099</v>
      </c>
      <c r="B194" s="369" t="s">
        <v>1598</v>
      </c>
      <c r="C194" s="369"/>
      <c r="D194" s="369" t="s">
        <v>459</v>
      </c>
      <c r="E194" s="369" t="n">
        <v>16</v>
      </c>
      <c r="F194" s="370" t="n">
        <v>0.93</v>
      </c>
      <c r="G194" s="371" t="n">
        <v>14.88</v>
      </c>
      <c r="H194" s="372" t="n">
        <v>0</v>
      </c>
      <c r="I194" s="372" t="n">
        <v>1</v>
      </c>
      <c r="P194" s="0"/>
    </row>
    <row r="195" customFormat="false" ht="13.8" hidden="false" customHeight="false" outlineLevel="0" collapsed="false">
      <c r="A195" s="369" t="n">
        <v>20078</v>
      </c>
      <c r="B195" s="369" t="s">
        <v>1599</v>
      </c>
      <c r="C195" s="369"/>
      <c r="D195" s="369" t="s">
        <v>459</v>
      </c>
      <c r="E195" s="369" t="n">
        <v>0.834</v>
      </c>
      <c r="F195" s="370" t="n">
        <v>17.59</v>
      </c>
      <c r="G195" s="371" t="n">
        <v>14.48</v>
      </c>
      <c r="H195" s="372" t="n">
        <v>0</v>
      </c>
      <c r="I195" s="372" t="n">
        <v>1</v>
      </c>
      <c r="P195" s="378"/>
    </row>
    <row r="196" customFormat="false" ht="13.8" hidden="false" customHeight="false" outlineLevel="0" collapsed="false">
      <c r="A196" s="369" t="n">
        <v>36</v>
      </c>
      <c r="B196" s="369" t="s">
        <v>1600</v>
      </c>
      <c r="C196" s="369"/>
      <c r="D196" s="369" t="s">
        <v>501</v>
      </c>
      <c r="E196" s="369" t="n">
        <v>2.774238</v>
      </c>
      <c r="F196" s="370" t="n">
        <v>4.94</v>
      </c>
      <c r="G196" s="371" t="n">
        <v>13.7</v>
      </c>
      <c r="H196" s="372" t="n">
        <v>0</v>
      </c>
      <c r="I196" s="372" t="n">
        <v>1</v>
      </c>
      <c r="P196" s="378"/>
    </row>
    <row r="197" customFormat="false" ht="13.8" hidden="false" customHeight="false" outlineLevel="0" collapsed="false">
      <c r="A197" s="369" t="n">
        <v>40329</v>
      </c>
      <c r="B197" s="369" t="s">
        <v>1601</v>
      </c>
      <c r="C197" s="369"/>
      <c r="D197" s="369" t="s">
        <v>459</v>
      </c>
      <c r="E197" s="369" t="n">
        <v>0.9933</v>
      </c>
      <c r="F197" s="370" t="n">
        <v>13.5</v>
      </c>
      <c r="G197" s="371" t="n">
        <v>13.32</v>
      </c>
      <c r="H197" s="372" t="n">
        <v>0</v>
      </c>
      <c r="I197" s="372" t="n">
        <v>1</v>
      </c>
      <c r="P197" s="378"/>
    </row>
    <row r="198" customFormat="false" ht="13.8" hidden="false" customHeight="false" outlineLevel="0" collapsed="false">
      <c r="A198" s="369" t="n">
        <v>3509</v>
      </c>
      <c r="B198" s="369" t="s">
        <v>1602</v>
      </c>
      <c r="C198" s="369"/>
      <c r="D198" s="369" t="s">
        <v>459</v>
      </c>
      <c r="E198" s="369" t="n">
        <v>3</v>
      </c>
      <c r="F198" s="370" t="n">
        <v>4.02</v>
      </c>
      <c r="G198" s="371" t="n">
        <v>12.06</v>
      </c>
      <c r="H198" s="372" t="n">
        <v>0</v>
      </c>
      <c r="I198" s="372" t="n">
        <v>1</v>
      </c>
      <c r="P198" s="378"/>
    </row>
    <row r="199" customFormat="false" ht="13.8" hidden="false" customHeight="false" outlineLevel="0" collapsed="false">
      <c r="A199" s="369" t="n">
        <v>9838</v>
      </c>
      <c r="B199" s="369" t="s">
        <v>1603</v>
      </c>
      <c r="C199" s="369"/>
      <c r="D199" s="369" t="s">
        <v>504</v>
      </c>
      <c r="E199" s="369" t="n">
        <v>1.92</v>
      </c>
      <c r="F199" s="370" t="n">
        <v>4.93</v>
      </c>
      <c r="G199" s="371" t="n">
        <v>9.36</v>
      </c>
      <c r="H199" s="372" t="n">
        <v>0</v>
      </c>
      <c r="I199" s="372" t="n">
        <v>1</v>
      </c>
      <c r="P199" s="378"/>
    </row>
    <row r="200" customFormat="false" ht="13.8" hidden="false" customHeight="false" outlineLevel="0" collapsed="false">
      <c r="A200" s="369" t="n">
        <v>34353</v>
      </c>
      <c r="B200" s="369" t="s">
        <v>1604</v>
      </c>
      <c r="C200" s="369"/>
      <c r="D200" s="369" t="s">
        <v>501</v>
      </c>
      <c r="E200" s="369" t="n">
        <v>6.4155</v>
      </c>
      <c r="F200" s="370" t="n">
        <v>0.9</v>
      </c>
      <c r="G200" s="371" t="n">
        <v>5.64</v>
      </c>
      <c r="H200" s="372" t="n">
        <v>0</v>
      </c>
      <c r="I200" s="372" t="n">
        <v>1</v>
      </c>
      <c r="P200" s="0"/>
    </row>
    <row r="201" customFormat="false" ht="13.8" hidden="false" customHeight="false" outlineLevel="0" collapsed="false">
      <c r="A201" s="369" t="n">
        <v>20044</v>
      </c>
      <c r="B201" s="369" t="s">
        <v>1605</v>
      </c>
      <c r="C201" s="369"/>
      <c r="D201" s="369" t="s">
        <v>459</v>
      </c>
      <c r="E201" s="369" t="n">
        <v>0.998123</v>
      </c>
      <c r="F201" s="370" t="n">
        <v>5.33</v>
      </c>
      <c r="G201" s="371" t="n">
        <v>5.32</v>
      </c>
      <c r="H201" s="372" t="n">
        <v>0</v>
      </c>
      <c r="I201" s="372" t="n">
        <v>1</v>
      </c>
      <c r="P201" s="0"/>
    </row>
    <row r="202" customFormat="false" ht="13.8" hidden="false" customHeight="false" outlineLevel="0" collapsed="false">
      <c r="A202" s="369" t="n">
        <v>3528</v>
      </c>
      <c r="B202" s="369" t="s">
        <v>1606</v>
      </c>
      <c r="C202" s="369"/>
      <c r="D202" s="369" t="s">
        <v>459</v>
      </c>
      <c r="E202" s="369" t="n">
        <v>1</v>
      </c>
      <c r="F202" s="370" t="n">
        <v>5.08</v>
      </c>
      <c r="G202" s="371" t="n">
        <v>5.08</v>
      </c>
      <c r="H202" s="372" t="n">
        <v>0</v>
      </c>
      <c r="I202" s="372" t="n">
        <v>1</v>
      </c>
      <c r="P202" s="0"/>
    </row>
    <row r="203" customFormat="false" ht="13.8" hidden="false" customHeight="false" outlineLevel="0" collapsed="false">
      <c r="A203" s="369" t="n">
        <v>38383</v>
      </c>
      <c r="B203" s="369" t="s">
        <v>1607</v>
      </c>
      <c r="C203" s="369"/>
      <c r="D203" s="369" t="s">
        <v>459</v>
      </c>
      <c r="E203" s="369" t="n">
        <v>2.649</v>
      </c>
      <c r="F203" s="370" t="n">
        <v>1.47</v>
      </c>
      <c r="G203" s="371" t="n">
        <v>3.51</v>
      </c>
      <c r="H203" s="372" t="n">
        <v>0</v>
      </c>
      <c r="I203" s="372" t="n">
        <v>1</v>
      </c>
      <c r="P203" s="0"/>
    </row>
    <row r="204" customFormat="false" ht="13.8" hidden="false" customHeight="false" outlineLevel="0" collapsed="false">
      <c r="A204" s="369" t="n">
        <v>7568</v>
      </c>
      <c r="B204" s="369" t="s">
        <v>1608</v>
      </c>
      <c r="C204" s="369"/>
      <c r="D204" s="369" t="s">
        <v>459</v>
      </c>
      <c r="E204" s="369" t="n">
        <v>9.103374</v>
      </c>
      <c r="F204" s="370" t="n">
        <v>0.36</v>
      </c>
      <c r="G204" s="371" t="n">
        <v>3.27</v>
      </c>
      <c r="H204" s="372" t="n">
        <v>0</v>
      </c>
      <c r="I204" s="372" t="n">
        <v>1</v>
      </c>
      <c r="P204" s="378"/>
    </row>
    <row r="205" customFormat="false" ht="13.8" hidden="false" customHeight="false" outlineLevel="0" collapsed="false">
      <c r="A205" s="369" t="n">
        <v>34356</v>
      </c>
      <c r="B205" s="369" t="s">
        <v>1609</v>
      </c>
      <c r="C205" s="369"/>
      <c r="D205" s="369" t="s">
        <v>501</v>
      </c>
      <c r="E205" s="369" t="n">
        <v>1.14264</v>
      </c>
      <c r="F205" s="370" t="n">
        <v>2.57</v>
      </c>
      <c r="G205" s="371" t="n">
        <v>2.81</v>
      </c>
      <c r="H205" s="372" t="n">
        <v>0</v>
      </c>
      <c r="I205" s="372" t="n">
        <v>1</v>
      </c>
      <c r="P205" s="0"/>
    </row>
    <row r="206" customFormat="false" ht="13.8" hidden="false" customHeight="false" outlineLevel="0" collapsed="false">
      <c r="A206" s="369" t="n">
        <v>37736</v>
      </c>
      <c r="B206" s="369" t="s">
        <v>1610</v>
      </c>
      <c r="C206" s="369"/>
      <c r="D206" s="369" t="s">
        <v>459</v>
      </c>
      <c r="E206" s="369" t="n">
        <v>7.1E-005</v>
      </c>
      <c r="F206" s="370" t="n">
        <v>44000</v>
      </c>
      <c r="G206" s="371" t="n">
        <v>2.52</v>
      </c>
      <c r="H206" s="372" t="n">
        <v>0</v>
      </c>
      <c r="I206" s="372" t="n">
        <v>1</v>
      </c>
      <c r="P206" s="378"/>
    </row>
    <row r="207" customFormat="false" ht="13.8" hidden="false" customHeight="false" outlineLevel="0" collapsed="false">
      <c r="A207" s="369" t="n">
        <v>1358</v>
      </c>
      <c r="B207" s="369" t="s">
        <v>1611</v>
      </c>
      <c r="C207" s="369"/>
      <c r="D207" s="369" t="s">
        <v>508</v>
      </c>
      <c r="E207" s="369" t="n">
        <v>0.117483</v>
      </c>
      <c r="F207" s="370" t="n">
        <v>17.89</v>
      </c>
      <c r="G207" s="371" t="n">
        <v>2.1</v>
      </c>
      <c r="H207" s="372" t="n">
        <v>0</v>
      </c>
      <c r="I207" s="372" t="n">
        <v>1</v>
      </c>
      <c r="P207" s="0"/>
    </row>
    <row r="208" customFormat="false" ht="13.8" hidden="false" customHeight="false" outlineLevel="0" collapsed="false">
      <c r="A208" s="369" t="n">
        <v>4234</v>
      </c>
      <c r="B208" s="369" t="s">
        <v>1612</v>
      </c>
      <c r="C208" s="369"/>
      <c r="D208" s="369" t="s">
        <v>493</v>
      </c>
      <c r="E208" s="369" t="n">
        <v>0.076908</v>
      </c>
      <c r="F208" s="370" t="n">
        <v>24.87</v>
      </c>
      <c r="G208" s="371" t="n">
        <v>1.9</v>
      </c>
      <c r="H208" s="372" t="n">
        <v>0</v>
      </c>
      <c r="I208" s="372" t="n">
        <v>1</v>
      </c>
      <c r="P208" s="378"/>
    </row>
    <row r="209" customFormat="false" ht="13.8" hidden="false" customHeight="false" outlineLevel="0" collapsed="false">
      <c r="A209" s="369" t="n">
        <v>4350</v>
      </c>
      <c r="B209" s="369" t="s">
        <v>1613</v>
      </c>
      <c r="C209" s="369"/>
      <c r="D209" s="369" t="s">
        <v>459</v>
      </c>
      <c r="E209" s="369" t="n">
        <v>6.888888</v>
      </c>
      <c r="F209" s="370" t="n">
        <v>0.27</v>
      </c>
      <c r="G209" s="371" t="n">
        <v>1.86</v>
      </c>
      <c r="H209" s="372" t="n">
        <v>0</v>
      </c>
      <c r="I209" s="372" t="n">
        <v>1</v>
      </c>
      <c r="P209" s="0"/>
    </row>
    <row r="210" customFormat="false" ht="13.8" hidden="false" customHeight="false" outlineLevel="0" collapsed="false">
      <c r="A210" s="369" t="n">
        <v>296</v>
      </c>
      <c r="B210" s="369" t="s">
        <v>1614</v>
      </c>
      <c r="C210" s="369"/>
      <c r="D210" s="369" t="s">
        <v>459</v>
      </c>
      <c r="E210" s="369" t="n">
        <v>1.92</v>
      </c>
      <c r="F210" s="370" t="n">
        <v>0.88</v>
      </c>
      <c r="G210" s="371" t="n">
        <v>1.68</v>
      </c>
      <c r="H210" s="372" t="n">
        <v>0</v>
      </c>
      <c r="I210" s="372" t="n">
        <v>1</v>
      </c>
      <c r="P210" s="378"/>
    </row>
    <row r="211" customFormat="false" ht="13.8" hidden="false" customHeight="false" outlineLevel="0" collapsed="false">
      <c r="A211" s="369" t="n">
        <v>34562</v>
      </c>
      <c r="B211" s="369" t="s">
        <v>1615</v>
      </c>
      <c r="C211" s="369"/>
      <c r="D211" s="369" t="s">
        <v>501</v>
      </c>
      <c r="E211" s="369" t="n">
        <v>0.14886</v>
      </c>
      <c r="F211" s="370" t="n">
        <v>13.09</v>
      </c>
      <c r="G211" s="371" t="n">
        <v>1.65</v>
      </c>
      <c r="H211" s="372" t="n">
        <v>0</v>
      </c>
      <c r="I211" s="372" t="n">
        <v>1</v>
      </c>
      <c r="P211" s="0"/>
    </row>
    <row r="212" customFormat="false" ht="13.8" hidden="false" customHeight="false" outlineLevel="0" collapsed="false">
      <c r="A212" s="369" t="n">
        <v>36531</v>
      </c>
      <c r="B212" s="369" t="s">
        <v>1616</v>
      </c>
      <c r="C212" s="369"/>
      <c r="D212" s="369" t="s">
        <v>459</v>
      </c>
      <c r="E212" s="369" t="n">
        <v>6E-006</v>
      </c>
      <c r="F212" s="370" t="n">
        <v>220274.37</v>
      </c>
      <c r="G212" s="371" t="n">
        <v>1.44</v>
      </c>
      <c r="H212" s="372" t="n">
        <v>0</v>
      </c>
      <c r="I212" s="372" t="n">
        <v>1</v>
      </c>
      <c r="P212" s="0"/>
    </row>
    <row r="213" customFormat="false" ht="13.8" hidden="false" customHeight="false" outlineLevel="0" collapsed="false">
      <c r="A213" s="369" t="n">
        <v>1570</v>
      </c>
      <c r="B213" s="369" t="s">
        <v>1617</v>
      </c>
      <c r="C213" s="369"/>
      <c r="D213" s="369" t="s">
        <v>459</v>
      </c>
      <c r="E213" s="369" t="n">
        <v>2.188679</v>
      </c>
      <c r="F213" s="370" t="n">
        <v>0.53</v>
      </c>
      <c r="G213" s="371" t="n">
        <v>1.16</v>
      </c>
      <c r="H213" s="372" t="n">
        <v>0</v>
      </c>
      <c r="I213" s="372" t="n">
        <v>1</v>
      </c>
      <c r="P213" s="378"/>
    </row>
    <row r="214" customFormat="false" ht="13.8" hidden="false" customHeight="false" outlineLevel="0" collapsed="false">
      <c r="A214" s="369" t="n">
        <v>36397</v>
      </c>
      <c r="B214" s="369" t="s">
        <v>1618</v>
      </c>
      <c r="C214" s="369"/>
      <c r="D214" s="369" t="s">
        <v>459</v>
      </c>
      <c r="E214" s="369" t="n">
        <v>8.2E-005</v>
      </c>
      <c r="F214" s="370" t="n">
        <v>11591.18</v>
      </c>
      <c r="G214" s="371" t="n">
        <v>0.82</v>
      </c>
      <c r="H214" s="372" t="n">
        <v>0</v>
      </c>
      <c r="I214" s="372" t="n">
        <v>1</v>
      </c>
      <c r="P214" s="0"/>
    </row>
    <row r="215" customFormat="false" ht="13.8" hidden="false" customHeight="false" outlineLevel="0" collapsed="false">
      <c r="A215" s="369" t="n">
        <v>11950</v>
      </c>
      <c r="B215" s="369" t="s">
        <v>1619</v>
      </c>
      <c r="C215" s="369"/>
      <c r="D215" s="369" t="s">
        <v>459</v>
      </c>
      <c r="E215" s="369" t="n">
        <v>4.625</v>
      </c>
      <c r="F215" s="370" t="n">
        <v>0.16</v>
      </c>
      <c r="G215" s="371" t="n">
        <v>0.74</v>
      </c>
      <c r="H215" s="372" t="n">
        <v>0</v>
      </c>
      <c r="I215" s="372" t="n">
        <v>1</v>
      </c>
      <c r="P215" s="378"/>
    </row>
    <row r="216" customFormat="false" ht="13.8" hidden="false" customHeight="false" outlineLevel="0" collapsed="false">
      <c r="A216" s="369" t="n">
        <v>5068</v>
      </c>
      <c r="B216" s="369" t="s">
        <v>1620</v>
      </c>
      <c r="C216" s="369"/>
      <c r="D216" s="369" t="s">
        <v>501</v>
      </c>
      <c r="E216" s="369" t="n">
        <v>0.062403</v>
      </c>
      <c r="F216" s="370" t="n">
        <v>11.53</v>
      </c>
      <c r="G216" s="371" t="n">
        <v>0.66</v>
      </c>
      <c r="H216" s="372" t="n">
        <v>0</v>
      </c>
      <c r="I216" s="372" t="n">
        <v>1</v>
      </c>
      <c r="P216" s="0"/>
    </row>
    <row r="217" customFormat="false" ht="13.8" hidden="false" customHeight="false" outlineLevel="0" collapsed="false">
      <c r="A217" s="369" t="n">
        <v>20247</v>
      </c>
      <c r="B217" s="369" t="s">
        <v>1621</v>
      </c>
      <c r="C217" s="369"/>
      <c r="D217" s="369" t="s">
        <v>501</v>
      </c>
      <c r="E217" s="369" t="n">
        <v>0.023466</v>
      </c>
      <c r="F217" s="370" t="n">
        <v>12.77</v>
      </c>
      <c r="G217" s="371" t="n">
        <v>0.28</v>
      </c>
      <c r="H217" s="372" t="n">
        <v>0</v>
      </c>
      <c r="I217" s="372" t="n">
        <v>1</v>
      </c>
      <c r="P217" s="378"/>
    </row>
    <row r="218" customFormat="false" ht="13.8" hidden="false" customHeight="false" outlineLevel="0" collapsed="false">
      <c r="A218" s="369" t="n">
        <v>14618</v>
      </c>
      <c r="B218" s="369" t="s">
        <v>1622</v>
      </c>
      <c r="C218" s="369"/>
      <c r="D218" s="369" t="s">
        <v>459</v>
      </c>
      <c r="E218" s="369" t="n">
        <v>0.000375</v>
      </c>
      <c r="F218" s="370" t="n">
        <v>872.74</v>
      </c>
      <c r="G218" s="371" t="n">
        <v>0</v>
      </c>
      <c r="H218" s="372" t="n">
        <v>0</v>
      </c>
      <c r="I218" s="372" t="n">
        <v>1</v>
      </c>
      <c r="P218" s="0"/>
    </row>
  </sheetData>
  <autoFilter ref="A3:I218"/>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LibreOffice/4.4.0.3$Windows_x86 LibreOffice_project/de093506bcdc5fafd9023ee680b8c60e3e0645d7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2015-10-01T18:13:15Z</dcterms:created>
  <dc:creator>Reinaldo de Sa Moreira e Silva</dc:creator>
  <dc:language>pt-BR</dc:language>
  <cp:lastModifiedBy>Andrea</cp:lastModifiedBy>
  <cp:lastPrinted>2019-01-30T11:06:28Z</cp:lastPrinted>
  <dcterms:modified xsi:type="dcterms:W3CDTF">2019-01-30T11:32:13Z</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