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698.gif" ContentType="image/gif"/>
  <Override PartName="/xl/media/image697.gif" ContentType="image/gif"/>
  <Override PartName="/xl/media/image696.gif" ContentType="image/gif"/>
  <Override PartName="/xl/media/image695.gif" ContentType="image/gif"/>
  <Override PartName="/xl/media/image689.gif" ContentType="image/gif"/>
  <Override PartName="/xl/media/image688.gif" ContentType="image/gif"/>
  <Override PartName="/xl/media/image687.gif" ContentType="image/gif"/>
  <Override PartName="/xl/media/image686.gif" ContentType="image/gif"/>
  <Override PartName="/xl/media/image685.gif" ContentType="image/gif"/>
  <Override PartName="/xl/media/image600.gif" ContentType="image/gif"/>
  <Override PartName="/xl/media/image599.gif" ContentType="image/gif"/>
  <Override PartName="/xl/media/image598.gif" ContentType="image/gif"/>
  <Override PartName="/xl/media/image597.gif" ContentType="image/gif"/>
  <Override PartName="/xl/media/image596.gif" ContentType="image/gif"/>
  <Override PartName="/xl/media/image595.gif" ContentType="image/gif"/>
  <Override PartName="/xl/media/image589.gif" ContentType="image/gif"/>
  <Override PartName="/xl/media/image588.gif" ContentType="image/gif"/>
  <Override PartName="/xl/media/image587.gif" ContentType="image/gif"/>
  <Override PartName="/xl/media/image586.gif" ContentType="image/gif"/>
  <Override PartName="/xl/media/image585.gif" ContentType="image/gif"/>
  <Override PartName="/xl/media/image584.gif" ContentType="image/gif"/>
  <Override PartName="/xl/media/image583.gif" ContentType="image/gif"/>
  <Override PartName="/xl/media/image582.gif" ContentType="image/gif"/>
  <Override PartName="/xl/media/image581.gif" ContentType="image/gif"/>
  <Override PartName="/xl/media/image580.gif" ContentType="image/gif"/>
  <Override PartName="/xl/media/image579.gif" ContentType="image/gif"/>
  <Override PartName="/xl/media/image578.gif" ContentType="image/gif"/>
  <Override PartName="/xl/media/image577.gif" ContentType="image/gif"/>
  <Override PartName="/xl/media/image576.gif" ContentType="image/gif"/>
  <Override PartName="/xl/media/image575.gif" ContentType="image/gif"/>
  <Override PartName="/xl/media/image574.gif" ContentType="image/gif"/>
  <Override PartName="/xl/media/image573.gif" ContentType="image/gif"/>
  <Override PartName="/xl/media/image572.gif" ContentType="image/gif"/>
  <Override PartName="/xl/media/image571.gif" ContentType="image/gif"/>
  <Override PartName="/xl/media/image570.gif" ContentType="image/gif"/>
  <Override PartName="/xl/media/image565.gif" ContentType="image/gif"/>
  <Override PartName="/xl/media/image564.gif" ContentType="image/gif"/>
  <Override PartName="/xl/media/image563.gif" ContentType="image/gif"/>
  <Override PartName="/xl/media/image562.gif" ContentType="image/gif"/>
  <Override PartName="/xl/media/image561.gif" ContentType="image/gif"/>
  <Override PartName="/xl/media/image560.gif" ContentType="image/gif"/>
  <Override PartName="/xl/media/image555.gif" ContentType="image/gif"/>
  <Override PartName="/xl/media/image554.gif" ContentType="image/gif"/>
  <Override PartName="/xl/media/image553.gif" ContentType="image/gif"/>
  <Override PartName="/xl/media/image552.gif" ContentType="image/gif"/>
  <Override PartName="/xl/media/image551.gif" ContentType="image/gif"/>
  <Override PartName="/xl/media/image550.gif" ContentType="image/gif"/>
  <Override PartName="/xl/media/image545.gif" ContentType="image/gif"/>
  <Override PartName="/xl/media/image544.gif" ContentType="image/gif"/>
  <Override PartName="/xl/media/image543.gif" ContentType="image/gif"/>
  <Override PartName="/xl/media/image542.gif" ContentType="image/gif"/>
  <Override PartName="/xl/media/image541.gif" ContentType="image/gif"/>
  <Override PartName="/xl/media/image540.gif" ContentType="image/gif"/>
  <Override PartName="/xl/media/image535.gif" ContentType="image/gif"/>
  <Override PartName="/xl/media/image534.gif" ContentType="image/gif"/>
  <Override PartName="/xl/media/image533.gif" ContentType="image/gif"/>
  <Override PartName="/xl/media/image532.gif" ContentType="image/gif"/>
  <Override PartName="/xl/media/image531.gif" ContentType="image/gif"/>
  <Override PartName="/xl/media/image530.gif" ContentType="image/gif"/>
  <Override PartName="/xl/media/image525.gif" ContentType="image/gif"/>
  <Override PartName="/xl/media/image524.gif" ContentType="image/gif"/>
  <Override PartName="/xl/media/image523.gif" ContentType="image/gif"/>
  <Override PartName="/xl/media/image522.gif" ContentType="image/gif"/>
  <Override PartName="/xl/media/image521.gif" ContentType="image/gif"/>
  <Override PartName="/xl/media/image520.gif" ContentType="image/gif"/>
  <Override PartName="/xl/media/image515.gif" ContentType="image/gif"/>
  <Override PartName="/xl/media/image514.gif" ContentType="image/gif"/>
  <Override PartName="/xl/media/image513.gif" ContentType="image/gif"/>
  <Override PartName="/xl/media/image512.gif" ContentType="image/gif"/>
  <Override PartName="/xl/media/image511.gif" ContentType="image/gif"/>
  <Override PartName="/xl/media/image510.gif" ContentType="image/gif"/>
  <Override PartName="/xl/media/image505.gif" ContentType="image/gif"/>
  <Override PartName="/xl/media/image504.gif" ContentType="image/gif"/>
  <Override PartName="/xl/media/image503.gif" ContentType="image/gif"/>
  <Override PartName="/xl/media/image502.gif" ContentType="image/gif"/>
  <Override PartName="/xl/media/image501.gif" ContentType="image/gif"/>
  <Override PartName="/xl/media/image500.gif" ContentType="image/gif"/>
  <Override PartName="/xl/media/image499.gif" ContentType="image/gif"/>
  <Override PartName="/xl/media/image498.gif" ContentType="image/gif"/>
  <Override PartName="/xl/media/image497.gif" ContentType="image/gif"/>
  <Override PartName="/xl/media/image496.gif" ContentType="image/gif"/>
  <Override PartName="/xl/media/image495.gif" ContentType="image/gif"/>
  <Override PartName="/xl/media/image694.gif" ContentType="image/gif"/>
  <Override PartName="/xl/media/image489.gif" ContentType="image/gif"/>
  <Override PartName="/xl/media/image693.gif" ContentType="image/gif"/>
  <Override PartName="/xl/media/image488.gif" ContentType="image/gif"/>
  <Override PartName="/xl/media/image692.gif" ContentType="image/gif"/>
  <Override PartName="/xl/media/image487.gif" ContentType="image/gif"/>
  <Override PartName="/xl/media/image691.gif" ContentType="image/gif"/>
  <Override PartName="/xl/media/image486.gif" ContentType="image/gif"/>
  <Override PartName="/xl/media/image690.gif" ContentType="image/gif"/>
  <Override PartName="/xl/media/image485.gif" ContentType="image/gif"/>
  <Override PartName="/xl/media/image684.gif" ContentType="image/gif"/>
  <Override PartName="/xl/media/image479.gif" ContentType="image/gif"/>
  <Override PartName="/xl/media/image683.gif" ContentType="image/gif"/>
  <Override PartName="/xl/media/image478.gif" ContentType="image/gif"/>
  <Override PartName="/xl/media/image682.gif" ContentType="image/gif"/>
  <Override PartName="/xl/media/image477.gif" ContentType="image/gif"/>
  <Override PartName="/xl/media/image681.gif" ContentType="image/gif"/>
  <Override PartName="/xl/media/image476.gif" ContentType="image/gif"/>
  <Override PartName="/xl/media/image680.gif" ContentType="image/gif"/>
  <Override PartName="/xl/media/image475.gif" ContentType="image/gif"/>
  <Override PartName="/xl/media/image670.gif" ContentType="image/gif"/>
  <Override PartName="/xl/media/image465.gif" ContentType="image/gif"/>
  <Override PartName="/xl/media/image660.gif" ContentType="image/gif"/>
  <Override PartName="/xl/media/image455.gif" ContentType="image/gif"/>
  <Override PartName="/xl/media/image650.gif" ContentType="image/gif"/>
  <Override PartName="/xl/media/image445.gif" ContentType="image/gif"/>
  <Override PartName="/xl/media/image640.gif" ContentType="image/gif"/>
  <Override PartName="/xl/media/image435.gif" ContentType="image/gif"/>
  <Override PartName="/xl/media/image630.gif" ContentType="image/gif"/>
  <Override PartName="/xl/media/image425.gif" ContentType="image/gif"/>
  <Override PartName="/xl/media/image620.gif" ContentType="image/gif"/>
  <Override PartName="/xl/media/image415.gif" ContentType="image/gif"/>
  <Override PartName="/xl/media/image610.gif" ContentType="image/gif"/>
  <Override PartName="/xl/media/image405.gif" ContentType="image/gif"/>
  <Override PartName="/xl/media/image404.gif" ContentType="image/gif"/>
  <Override PartName="/xl/media/image403.gif" ContentType="image/gif"/>
  <Override PartName="/xl/media/image402.gif" ContentType="image/gif"/>
  <Override PartName="/xl/media/image401.gif" ContentType="image/gif"/>
  <Override PartName="/xl/media/image400.gif" ContentType="image/gif"/>
  <Override PartName="/xl/media/image399.gif" ContentType="image/gif"/>
  <Override PartName="/xl/media/image398.gif" ContentType="image/gif"/>
  <Override PartName="/xl/media/image397.gif" ContentType="image/gif"/>
  <Override PartName="/xl/media/image396.gif" ContentType="image/gif"/>
  <Override PartName="/xl/media/image395.gif" ContentType="image/gif"/>
  <Override PartName="/xl/media/image394.gif" ContentType="image/gif"/>
  <Override PartName="/xl/media/image393.gif" ContentType="image/gif"/>
  <Override PartName="/xl/media/image392.gif" ContentType="image/gif"/>
  <Override PartName="/xl/media/image391.gif" ContentType="image/gif"/>
  <Override PartName="/xl/media/image591.gif" ContentType="image/gif"/>
  <Override PartName="/xl/media/image386.gif" ContentType="image/gif"/>
  <Override PartName="/xl/media/image590.gif" ContentType="image/gif"/>
  <Override PartName="/xl/media/image385.gif" ContentType="image/gif"/>
  <Override PartName="/xl/media/image384.gif" ContentType="image/gif"/>
  <Override PartName="/xl/media/image647.gif" ContentType="image/gif"/>
  <Override PartName="/xl/media/image166.gif" ContentType="image/gif"/>
  <Override PartName="/xl/media/image371.gif" ContentType="image/gif"/>
  <Override PartName="/xl/media/image646.gif" ContentType="image/gif"/>
  <Override PartName="/xl/media/image165.gif" ContentType="image/gif"/>
  <Override PartName="/xl/media/image370.gif" ContentType="image/gif"/>
  <Override PartName="/xl/media/image637.gif" ContentType="image/gif"/>
  <Override PartName="/xl/media/image156.gif" ContentType="image/gif"/>
  <Override PartName="/xl/media/image361.gif" ContentType="image/gif"/>
  <Override PartName="/xl/media/image636.gif" ContentType="image/gif"/>
  <Override PartName="/xl/media/image155.gif" ContentType="image/gif"/>
  <Override PartName="/xl/media/image360.gif" ContentType="image/gif"/>
  <Override PartName="/xl/media/image627.gif" ContentType="image/gif"/>
  <Override PartName="/xl/media/image146.gif" ContentType="image/gif"/>
  <Override PartName="/xl/media/image351.gif" ContentType="image/gif"/>
  <Override PartName="/xl/media/image626.gif" ContentType="image/gif"/>
  <Override PartName="/xl/media/image145.gif" ContentType="image/gif"/>
  <Override PartName="/xl/media/image350.gif" ContentType="image/gif"/>
  <Override PartName="/xl/media/image383.gif" ContentType="image/gif"/>
  <Override PartName="/xl/media/image349.gif" ContentType="image/gif"/>
  <Override PartName="/xl/media/image382.gif" ContentType="image/gif"/>
  <Override PartName="/xl/media/image348.gif" ContentType="image/gif"/>
  <Override PartName="/xl/media/image381.gif" ContentType="image/gif"/>
  <Override PartName="/xl/media/image347.gif" ContentType="image/gif"/>
  <Override PartName="/xl/media/image39.gif" ContentType="image/gif"/>
  <Override PartName="/xl/media/image380.gif" ContentType="image/gif"/>
  <Override PartName="/xl/media/image346.gif" ContentType="image/gif"/>
  <Override PartName="/xl/media/image345.gif" ContentType="image/gif"/>
  <Override PartName="/xl/media/image139.gif" ContentType="image/gif"/>
  <Override PartName="/xl/media/image344.gif" ContentType="image/gif"/>
  <Override PartName="/xl/media/image619.gif" ContentType="image/gif"/>
  <Override PartName="/xl/media/image138.gif" ContentType="image/gif"/>
  <Override PartName="/xl/media/image343.gif" ContentType="image/gif"/>
  <Override PartName="/xl/media/image618.gif" ContentType="image/gif"/>
  <Override PartName="/xl/media/image137.gif" ContentType="image/gif"/>
  <Override PartName="/xl/media/image342.gif" ContentType="image/gif"/>
  <Override PartName="/xl/media/image617.gif" ContentType="image/gif"/>
  <Override PartName="/xl/media/image136.gif" ContentType="image/gif"/>
  <Override PartName="/xl/media/image341.gif" ContentType="image/gif"/>
  <Override PartName="/xl/media/image616.gif" ContentType="image/gif"/>
  <Override PartName="/xl/media/image135.gif" ContentType="image/gif"/>
  <Override PartName="/xl/media/image340.gif" ContentType="image/gif"/>
  <Override PartName="/xl/media/image339.gif" ContentType="image/gif"/>
  <Override PartName="/xl/media/image338.gif" ContentType="image/gif"/>
  <Override PartName="/xl/media/image337.gif" ContentType="image/gif"/>
  <Override PartName="/xl/media/image336.gif" ContentType="image/gif"/>
  <Override PartName="/xl/media/image335.gif" ContentType="image/gif"/>
  <Override PartName="/xl/media/image129.gif" ContentType="image/gif"/>
  <Override PartName="/xl/media/image334.gif" ContentType="image/gif"/>
  <Override PartName="/xl/media/image609.gif" ContentType="image/gif"/>
  <Override PartName="/xl/media/image128.gif" ContentType="image/gif"/>
  <Override PartName="/xl/media/image333.gif" ContentType="image/gif"/>
  <Override PartName="/xl/media/image608.gif" ContentType="image/gif"/>
  <Override PartName="/xl/media/image127.gif" ContentType="image/gif"/>
  <Override PartName="/xl/media/image332.gif" ContentType="image/gif"/>
  <Override PartName="/xl/media/image607.gif" ContentType="image/gif"/>
  <Override PartName="/xl/media/image126.gif" ContentType="image/gif"/>
  <Override PartName="/xl/media/image331.gif" ContentType="image/gif"/>
  <Override PartName="/xl/media/image606.gif" ContentType="image/gif"/>
  <Override PartName="/xl/media/image125.gif" ContentType="image/gif"/>
  <Override PartName="/xl/media/image330.gif" ContentType="image/gif"/>
  <Override PartName="/xl/media/image329.gif" ContentType="image/gif"/>
  <Override PartName="/xl/media/image328.gif" ContentType="image/gif"/>
  <Override PartName="/xl/media/image327.gif" ContentType="image/gif"/>
  <Override PartName="/xl/media/image90.gif" ContentType="image/gif"/>
  <Override PartName="/xl/media/image319.gif" ContentType="image/gif"/>
  <Override PartName="/xl/media/image318.gif" ContentType="image/gif"/>
  <Override PartName="/xl/media/image317.gif" ContentType="image/gif"/>
  <Override PartName="/xl/media/image80.gif" ContentType="image/gif"/>
  <Override PartName="/xl/media/image309.gif" ContentType="image/gif"/>
  <Override PartName="/xl/media/image308.gif" ContentType="image/gif"/>
  <Override PartName="/xl/media/image307.gif" ContentType="image/gif"/>
  <Override PartName="/xl/media/image7.gif" ContentType="image/gif"/>
  <Override PartName="/xl/media/image299.gif" ContentType="image/gif"/>
  <Override PartName="/xl/media/image6.gif" ContentType="image/gif"/>
  <Override PartName="/xl/media/image298.gif" ContentType="image/gif"/>
  <Override PartName="/xl/media/image5.gif" ContentType="image/gif"/>
  <Override PartName="/xl/media/image297.gif" ContentType="image/gif"/>
  <Override PartName="/xl/media/image4.gif" ContentType="image/gif"/>
  <Override PartName="/xl/media/image296.gif" ContentType="image/gif"/>
  <Override PartName="/xl/media/image494.gif" ContentType="image/gif"/>
  <Override PartName="/xl/media/image289.gif" ContentType="image/gif"/>
  <Override PartName="/xl/media/image493.gif" ContentType="image/gif"/>
  <Override PartName="/xl/media/image288.gif" ContentType="image/gif"/>
  <Override PartName="/xl/media/image492.gif" ContentType="image/gif"/>
  <Override PartName="/xl/media/image287.gif" ContentType="image/gif"/>
  <Override PartName="/xl/media/image491.gif" ContentType="image/gif"/>
  <Override PartName="/xl/media/image286.gif" ContentType="image/gif"/>
  <Override PartName="/xl/media/image490.gif" ContentType="image/gif"/>
  <Override PartName="/xl/media/image285.gif" ContentType="image/gif"/>
  <Override PartName="/xl/media/image284.gif" ContentType="image/gif"/>
  <Override PartName="/xl/media/image559.gif" ContentType="image/gif"/>
  <Override PartName="/xl/media/image283.gif" ContentType="image/gif"/>
  <Override PartName="/xl/media/image484.gif" ContentType="image/gif"/>
  <Override PartName="/xl/media/image279.gif" ContentType="image/gif"/>
  <Override PartName="/xl/media/image483.gif" ContentType="image/gif"/>
  <Override PartName="/xl/media/image278.gif" ContentType="image/gif"/>
  <Override PartName="/xl/media/image482.gif" ContentType="image/gif"/>
  <Override PartName="/xl/media/image277.gif" ContentType="image/gif"/>
  <Override PartName="/xl/media/image481.gif" ContentType="image/gif"/>
  <Override PartName="/xl/media/image276.gif" ContentType="image/gif"/>
  <Override PartName="/xl/media/image480.gif" ContentType="image/gif"/>
  <Override PartName="/xl/media/image275.gif" ContentType="image/gif"/>
  <Override PartName="/xl/media/image274.gif" ContentType="image/gif"/>
  <Override PartName="/xl/media/image549.gif" ContentType="image/gif"/>
  <Override PartName="/xl/media/image273.gif" ContentType="image/gif"/>
  <Override PartName="/xl/media/image474.gif" ContentType="image/gif"/>
  <Override PartName="/xl/media/image269.gif" ContentType="image/gif"/>
  <Override PartName="/xl/media/image473.gif" ContentType="image/gif"/>
  <Override PartName="/xl/media/image268.gif" ContentType="image/gif"/>
  <Override PartName="/xl/media/image472.gif" ContentType="image/gif"/>
  <Override PartName="/xl/media/image267.gif" ContentType="image/gif"/>
  <Override PartName="/xl/media/image471.gif" ContentType="image/gif"/>
  <Override PartName="/xl/media/image266.gif" ContentType="image/gif"/>
  <Override PartName="/xl/media/image470.gif" ContentType="image/gif"/>
  <Override PartName="/xl/media/image265.gif" ContentType="image/gif"/>
  <Override PartName="/xl/media/image264.gif" ContentType="image/gif"/>
  <Override PartName="/xl/media/image539.gif" ContentType="image/gif"/>
  <Override PartName="/xl/media/image263.gif" ContentType="image/gif"/>
  <Override PartName="/xl/media/image464.gif" ContentType="image/gif"/>
  <Override PartName="/xl/media/image259.gif" ContentType="image/gif"/>
  <Override PartName="/xl/media/image463.gif" ContentType="image/gif"/>
  <Override PartName="/xl/media/image258.gif" ContentType="image/gif"/>
  <Override PartName="/xl/media/image462.gif" ContentType="image/gif"/>
  <Override PartName="/xl/media/image257.gif" ContentType="image/gif"/>
  <Override PartName="/xl/media/image461.gif" ContentType="image/gif"/>
  <Override PartName="/xl/media/image1.jpeg" ContentType="image/jpeg"/>
  <Override PartName="/xl/media/image256.gif" ContentType="image/gif"/>
  <Override PartName="/xl/media/image460.gif" ContentType="image/gif"/>
  <Override PartName="/xl/media/image255.gif" ContentType="image/gif"/>
  <Override PartName="/xl/media/image254.gif" ContentType="image/gif"/>
  <Override PartName="/xl/media/image529.gif" ContentType="image/gif"/>
  <Override PartName="/xl/media/image253.gif" ContentType="image/gif"/>
  <Override PartName="/xl/media/image528.gif" ContentType="image/gif"/>
  <Override PartName="/xl/media/image252.gif" ContentType="image/gif"/>
  <Override PartName="/xl/media/image527.gif" ContentType="image/gif"/>
  <Override PartName="/xl/media/image251.gif" ContentType="image/gif"/>
  <Override PartName="/xl/media/image526.gif" ContentType="image/gif"/>
  <Override PartName="/xl/media/image250.gif" ContentType="image/gif"/>
  <Override PartName="/xl/media/image454.gif" ContentType="image/gif"/>
  <Override PartName="/xl/media/image249.gif" ContentType="image/gif"/>
  <Override PartName="/xl/media/image453.gif" ContentType="image/gif"/>
  <Override PartName="/xl/media/image248.gif" ContentType="image/gif"/>
  <Override PartName="/xl/media/image452.gif" ContentType="image/gif"/>
  <Override PartName="/xl/media/image247.gif" ContentType="image/gif"/>
  <Override PartName="/xl/media/image451.gif" ContentType="image/gif"/>
  <Override PartName="/xl/media/image246.gif" ContentType="image/gif"/>
  <Override PartName="/xl/media/image450.gif" ContentType="image/gif"/>
  <Override PartName="/xl/media/image245.gif" ContentType="image/gif"/>
  <Override PartName="/xl/media/image244.gif" ContentType="image/gif"/>
  <Override PartName="/xl/media/image519.gif" ContentType="image/gif"/>
  <Override PartName="/xl/media/image243.gif" ContentType="image/gif"/>
  <Override PartName="/xl/media/image518.gif" ContentType="image/gif"/>
  <Override PartName="/xl/media/image242.gif" ContentType="image/gif"/>
  <Override PartName="/xl/media/image517.gif" ContentType="image/gif"/>
  <Override PartName="/xl/media/image241.gif" ContentType="image/gif"/>
  <Override PartName="/xl/media/image516.gif" ContentType="image/gif"/>
  <Override PartName="/xl/media/image240.gif" ContentType="image/gif"/>
  <Override PartName="/xl/media/image444.gif" ContentType="image/gif"/>
  <Override PartName="/xl/media/image239.gif" ContentType="image/gif"/>
  <Override PartName="/xl/media/image443.gif" ContentType="image/gif"/>
  <Override PartName="/xl/media/image238.gif" ContentType="image/gif"/>
  <Override PartName="/xl/media/image442.gif" ContentType="image/gif"/>
  <Override PartName="/xl/media/image237.gif" ContentType="image/gif"/>
  <Override PartName="/xl/media/image441.gif" ContentType="image/gif"/>
  <Override PartName="/xl/media/image236.gif" ContentType="image/gif"/>
  <Override PartName="/xl/media/image440.gif" ContentType="image/gif"/>
  <Override PartName="/xl/media/image235.gif" ContentType="image/gif"/>
  <Override PartName="/xl/media/image234.gif" ContentType="image/gif"/>
  <Override PartName="/xl/media/image509.gif" ContentType="image/gif"/>
  <Override PartName="/xl/media/image233.gif" ContentType="image/gif"/>
  <Override PartName="/xl/media/image508.gif" ContentType="image/gif"/>
  <Override PartName="/xl/media/image232.gif" ContentType="image/gif"/>
  <Override PartName="/xl/media/image507.gif" ContentType="image/gif"/>
  <Override PartName="/xl/media/image231.gif" ContentType="image/gif"/>
  <Override PartName="/xl/media/image506.gif" ContentType="image/gif"/>
  <Override PartName="/xl/media/image230.gif" ContentType="image/gif"/>
  <Override PartName="/xl/media/image434.gif" ContentType="image/gif"/>
  <Override PartName="/xl/media/image229.gif" ContentType="image/gif"/>
  <Override PartName="/xl/media/image433.gif" ContentType="image/gif"/>
  <Override PartName="/xl/media/image228.gif" ContentType="image/gif"/>
  <Override PartName="/xl/media/image379.gif" ContentType="image/gif"/>
  <Override PartName="/xl/media/image432.gif" ContentType="image/gif"/>
  <Override PartName="/xl/media/image227.gif" ContentType="image/gif"/>
  <Override PartName="/xl/media/image378.gif" ContentType="image/gif"/>
  <Override PartName="/xl/media/image431.gif" ContentType="image/gif"/>
  <Override PartName="/xl/media/image226.gif" ContentType="image/gif"/>
  <Override PartName="/xl/media/image377.gif" ContentType="image/gif"/>
  <Override PartName="/xl/media/image430.gif" ContentType="image/gif"/>
  <Override PartName="/xl/media/image225.gif" ContentType="image/gif"/>
  <Override PartName="/xl/media/image376.gif" ContentType="image/gif"/>
  <Override PartName="/xl/media/image224.gif" ContentType="image/gif"/>
  <Override PartName="/xl/media/image375.gif" ContentType="image/gif"/>
  <Override PartName="/xl/media/image223.gif" ContentType="image/gif"/>
  <Override PartName="/xl/media/image169.gif" ContentType="image/gif"/>
  <Override PartName="/xl/media/image374.gif" ContentType="image/gif"/>
  <Override PartName="/xl/media/image222.gif" ContentType="image/gif"/>
  <Override PartName="/xl/media/image649.gif" ContentType="image/gif"/>
  <Override PartName="/xl/media/image168.gif" ContentType="image/gif"/>
  <Override PartName="/xl/media/image373.gif" ContentType="image/gif"/>
  <Override PartName="/xl/media/image221.gif" ContentType="image/gif"/>
  <Override PartName="/xl/media/image648.gif" ContentType="image/gif"/>
  <Override PartName="/xl/media/image167.gif" ContentType="image/gif"/>
  <Override PartName="/xl/media/image372.gif" ContentType="image/gif"/>
  <Override PartName="/xl/media/image220.gif" ContentType="image/gif"/>
  <Override PartName="/xl/media/image424.gif" ContentType="image/gif"/>
  <Override PartName="/xl/media/image219.gif" ContentType="image/gif"/>
  <Override PartName="/xl/media/image423.gif" ContentType="image/gif"/>
  <Override PartName="/xl/media/image218.gif" ContentType="image/gif"/>
  <Override PartName="/xl/media/image369.gif" ContentType="image/gif"/>
  <Override PartName="/xl/media/image422.gif" ContentType="image/gif"/>
  <Override PartName="/xl/media/image217.gif" ContentType="image/gif"/>
  <Override PartName="/xl/media/image368.gif" ContentType="image/gif"/>
  <Override PartName="/xl/media/image421.gif" ContentType="image/gif"/>
  <Override PartName="/xl/media/image216.gif" ContentType="image/gif"/>
  <Override PartName="/xl/media/image367.gif" ContentType="image/gif"/>
  <Override PartName="/xl/media/image420.gif" ContentType="image/gif"/>
  <Override PartName="/xl/media/image215.gif" ContentType="image/gif"/>
  <Override PartName="/xl/media/image366.gif" ContentType="image/gif"/>
  <Override PartName="/xl/media/image214.gif" ContentType="image/gif"/>
  <Override PartName="/xl/media/image365.gif" ContentType="image/gif"/>
  <Override PartName="/xl/media/image213.gif" ContentType="image/gif"/>
  <Override PartName="/xl/media/image159.gif" ContentType="image/gif"/>
  <Override PartName="/xl/media/image364.gif" ContentType="image/gif"/>
  <Override PartName="/xl/media/image212.gif" ContentType="image/gif"/>
  <Override PartName="/xl/media/image639.gif" ContentType="image/gif"/>
  <Override PartName="/xl/media/image158.gif" ContentType="image/gif"/>
  <Override PartName="/xl/media/image363.gif" ContentType="image/gif"/>
  <Override PartName="/xl/media/image211.gif" ContentType="image/gif"/>
  <Override PartName="/xl/media/image638.gif" ContentType="image/gif"/>
  <Override PartName="/xl/media/image157.gif" ContentType="image/gif"/>
  <Override PartName="/xl/media/image362.gif" ContentType="image/gif"/>
  <Override PartName="/xl/media/image210.gif" ContentType="image/gif"/>
  <Override PartName="/xl/media/image414.gif" ContentType="image/gif"/>
  <Override PartName="/xl/media/image209.gif" ContentType="image/gif"/>
  <Override PartName="/xl/media/image413.gif" ContentType="image/gif"/>
  <Override PartName="/xl/media/image208.gif" ContentType="image/gif"/>
  <Override PartName="/xl/media/image359.gif" ContentType="image/gif"/>
  <Override PartName="/xl/media/image412.gif" ContentType="image/gif"/>
  <Override PartName="/xl/media/image207.gif" ContentType="image/gif"/>
  <Override PartName="/xl/media/image358.gif" ContentType="image/gif"/>
  <Override PartName="/xl/media/image411.gif" ContentType="image/gif"/>
  <Override PartName="/xl/media/image206.gif" ContentType="image/gif"/>
  <Override PartName="/xl/media/image357.gif" ContentType="image/gif"/>
  <Override PartName="/xl/media/image410.gif" ContentType="image/gif"/>
  <Override PartName="/xl/media/image205.gif" ContentType="image/gif"/>
  <Override PartName="/xl/media/image356.gif" ContentType="image/gif"/>
  <Override PartName="/xl/media/image204.gif" ContentType="image/gif"/>
  <Override PartName="/xl/media/image355.gif" ContentType="image/gif"/>
  <Override PartName="/xl/media/image203.gif" ContentType="image/gif"/>
  <Override PartName="/xl/media/image149.gif" ContentType="image/gif"/>
  <Override PartName="/xl/media/image354.gif" ContentType="image/gif"/>
  <Override PartName="/xl/media/image202.gif" ContentType="image/gif"/>
  <Override PartName="/xl/media/image629.gif" ContentType="image/gif"/>
  <Override PartName="/xl/media/image148.gif" ContentType="image/gif"/>
  <Override PartName="/xl/media/image353.gif" ContentType="image/gif"/>
  <Override PartName="/xl/media/image201.gif" ContentType="image/gif"/>
  <Override PartName="/xl/media/image628.gif" ContentType="image/gif"/>
  <Override PartName="/xl/media/image147.gif" ContentType="image/gif"/>
  <Override PartName="/xl/media/image352.gif" ContentType="image/gif"/>
  <Override PartName="/xl/media/image200.gif" ContentType="image/gif"/>
  <Override PartName="/xl/media/image326.gif" ContentType="image/gif"/>
  <Override PartName="/xl/media/image199.gif" ContentType="image/gif"/>
  <Override PartName="/xl/media/image325.gif" ContentType="image/gif"/>
  <Override PartName="/xl/media/image679.gif" ContentType="image/gif"/>
  <Override PartName="/xl/media/image198.gif" ContentType="image/gif"/>
  <Override PartName="/xl/media/image119.gif" ContentType="image/gif"/>
  <Override PartName="/xl/media/image324.gif" ContentType="image/gif"/>
  <Override PartName="/xl/media/image678.gif" ContentType="image/gif"/>
  <Override PartName="/xl/media/image197.gif" ContentType="image/gif"/>
  <Override PartName="/xl/media/image118.gif" ContentType="image/gif"/>
  <Override PartName="/xl/media/image323.gif" ContentType="image/gif"/>
  <Override PartName="/xl/media/image677.gif" ContentType="image/gif"/>
  <Override PartName="/xl/media/image196.gif" ContentType="image/gif"/>
  <Override PartName="/xl/media/image117.gif" ContentType="image/gif"/>
  <Override PartName="/xl/media/image322.gif" ContentType="image/gif"/>
  <Override PartName="/xl/media/image676.gif" ContentType="image/gif"/>
  <Override PartName="/xl/media/image195.gif" ContentType="image/gif"/>
  <Override PartName="/xl/media/image116.gif" ContentType="image/gif"/>
  <Override PartName="/xl/media/image321.gif" ContentType="image/gif"/>
  <Override PartName="/xl/media/image675.gif" ContentType="image/gif"/>
  <Override PartName="/xl/media/image194.gif" ContentType="image/gif"/>
  <Override PartName="/xl/media/image115.gif" ContentType="image/gif"/>
  <Override PartName="/xl/media/image320.gif" ContentType="image/gif"/>
  <Override PartName="/xl/media/image674.gif" ContentType="image/gif"/>
  <Override PartName="/xl/media/image469.gif" ContentType="image/gif"/>
  <Override PartName="/xl/media/image193.gif" ContentType="image/gif"/>
  <Override PartName="/xl/media/image672.gif" ContentType="image/gif"/>
  <Override PartName="/xl/media/image467.gif" ContentType="image/gif"/>
  <Override PartName="/xl/media/image191.gif" ContentType="image/gif"/>
  <Override PartName="/xl/media/image671.gif" ContentType="image/gif"/>
  <Override PartName="/xl/media/image466.gif" ContentType="image/gif"/>
  <Override PartName="/xl/media/image190.gif" ContentType="image/gif"/>
  <Override PartName="/xl/media/image109.gif" ContentType="image/gif"/>
  <Override PartName="/xl/media/image314.gif" ContentType="image/gif"/>
  <Override PartName="/xl/media/image668.gif" ContentType="image/gif"/>
  <Override PartName="/xl/media/image187.gif" ContentType="image/gif"/>
  <Override PartName="/xl/media/image108.gif" ContentType="image/gif"/>
  <Override PartName="/xl/media/image313.gif" ContentType="image/gif"/>
  <Override PartName="/xl/media/image667.gif" ContentType="image/gif"/>
  <Override PartName="/xl/media/image186.gif" ContentType="image/gif"/>
  <Override PartName="/xl/media/image107.gif" ContentType="image/gif"/>
  <Override PartName="/xl/media/image312.gif" ContentType="image/gif"/>
  <Override PartName="/xl/media/image666.gif" ContentType="image/gif"/>
  <Override PartName="/xl/media/image185.gif" ContentType="image/gif"/>
  <Override PartName="/xl/media/image106.gif" ContentType="image/gif"/>
  <Override PartName="/xl/media/image311.gif" ContentType="image/gif"/>
  <Override PartName="/xl/media/image665.gif" ContentType="image/gif"/>
  <Override PartName="/xl/media/image184.gif" ContentType="image/gif"/>
  <Override PartName="/xl/media/image105.gif" ContentType="image/gif"/>
  <Override PartName="/xl/media/image310.gif" ContentType="image/gif"/>
  <Override PartName="/xl/media/image664.gif" ContentType="image/gif"/>
  <Override PartName="/xl/media/image459.gif" ContentType="image/gif"/>
  <Override PartName="/xl/media/image183.gif" ContentType="image/gif"/>
  <Override PartName="/xl/media/image663.gif" ContentType="image/gif"/>
  <Override PartName="/xl/media/image458.gif" ContentType="image/gif"/>
  <Override PartName="/xl/media/image182.gif" ContentType="image/gif"/>
  <Override PartName="/xl/media/image662.gif" ContentType="image/gif"/>
  <Override PartName="/xl/media/image457.gif" ContentType="image/gif"/>
  <Override PartName="/xl/media/image181.gif" ContentType="image/gif"/>
  <Override PartName="/xl/media/image661.gif" ContentType="image/gif"/>
  <Override PartName="/xl/media/image456.gif" ContentType="image/gif"/>
  <Override PartName="/xl/media/image180.gif" ContentType="image/gif"/>
  <Override PartName="/xl/media/image304.gif" ContentType="image/gif"/>
  <Override PartName="/xl/media/image658.gif" ContentType="image/gif"/>
  <Override PartName="/xl/media/image177.gif" ContentType="image/gif"/>
  <Override PartName="/xl/media/image303.gif" ContentType="image/gif"/>
  <Override PartName="/xl/media/image657.gif" ContentType="image/gif"/>
  <Override PartName="/xl/media/image176.gif" ContentType="image/gif"/>
  <Override PartName="/xl/media/image302.gif" ContentType="image/gif"/>
  <Override PartName="/xl/media/image656.gif" ContentType="image/gif"/>
  <Override PartName="/xl/media/image175.gif" ContentType="image/gif"/>
  <Override PartName="/xl/media/image301.gif" ContentType="image/gif"/>
  <Override PartName="/xl/media/image655.gif" ContentType="image/gif"/>
  <Override PartName="/xl/media/image174.gif" ContentType="image/gif"/>
  <Override PartName="/xl/media/image300.gif" ContentType="image/gif"/>
  <Override PartName="/xl/media/image654.gif" ContentType="image/gif"/>
  <Override PartName="/xl/media/image449.gif" ContentType="image/gif"/>
  <Override PartName="/xl/media/image173.gif" ContentType="image/gif"/>
  <Override PartName="/xl/media/image653.gif" ContentType="image/gif"/>
  <Override PartName="/xl/media/image448.gif" ContentType="image/gif"/>
  <Override PartName="/xl/media/image172.gif" ContentType="image/gif"/>
  <Override PartName="/xl/media/image652.gif" ContentType="image/gif"/>
  <Override PartName="/xl/media/image447.gif" ContentType="image/gif"/>
  <Override PartName="/xl/media/image171.gif" ContentType="image/gif"/>
  <Override PartName="/xl/media/image651.gif" ContentType="image/gif"/>
  <Override PartName="/xl/media/image446.gif" ContentType="image/gif"/>
  <Override PartName="/xl/media/image170.gif" ContentType="image/gif"/>
  <Override PartName="/xl/media/image645.gif" ContentType="image/gif"/>
  <Override PartName="/xl/media/image164.gif" ContentType="image/gif"/>
  <Override PartName="/xl/media/image644.gif" ContentType="image/gif"/>
  <Override PartName="/xl/media/image439.gif" ContentType="image/gif"/>
  <Override PartName="/xl/media/image163.gif" ContentType="image/gif"/>
  <Override PartName="/xl/media/image643.gif" ContentType="image/gif"/>
  <Override PartName="/xl/media/image438.gif" ContentType="image/gif"/>
  <Override PartName="/xl/media/image162.gif" ContentType="image/gif"/>
  <Override PartName="/xl/media/image642.gif" ContentType="image/gif"/>
  <Override PartName="/xl/media/image437.gif" ContentType="image/gif"/>
  <Override PartName="/xl/media/image161.gif" ContentType="image/gif"/>
  <Override PartName="/xl/media/image641.gif" ContentType="image/gif"/>
  <Override PartName="/xl/media/image436.gif" ContentType="image/gif"/>
  <Override PartName="/xl/media/image160.gif" ContentType="image/gif"/>
  <Override PartName="/xl/media/image99.gif" ContentType="image/gif"/>
  <Override PartName="/xl/media/image98.gif" ContentType="image/gif"/>
  <Override PartName="/xl/media/image97.gif" ContentType="image/gif"/>
  <Override PartName="/xl/media/image635.gif" ContentType="image/gif"/>
  <Override PartName="/xl/media/image154.gif" ContentType="image/gif"/>
  <Override PartName="/xl/media/image96.gif" ContentType="image/gif"/>
  <Override PartName="/xl/media/image634.gif" ContentType="image/gif"/>
  <Override PartName="/xl/media/image429.gif" ContentType="image/gif"/>
  <Override PartName="/xl/media/image153.gif" ContentType="image/gif"/>
  <Override PartName="/xl/media/image95.gif" ContentType="image/gif"/>
  <Override PartName="/xl/media/image633.gif" ContentType="image/gif"/>
  <Override PartName="/xl/media/image428.gif" ContentType="image/gif"/>
  <Override PartName="/xl/media/image152.gif" ContentType="image/gif"/>
  <Override PartName="/xl/media/image94.gif" ContentType="image/gif"/>
  <Override PartName="/xl/media/image632.gif" ContentType="image/gif"/>
  <Override PartName="/xl/media/image427.gif" ContentType="image/gif"/>
  <Override PartName="/xl/media/image151.gif" ContentType="image/gif"/>
  <Override PartName="/xl/media/image93.gif" ContentType="image/gif"/>
  <Override PartName="/xl/media/image631.gif" ContentType="image/gif"/>
  <Override PartName="/xl/media/image426.gif" ContentType="image/gif"/>
  <Override PartName="/xl/media/image150.gif" ContentType="image/gif"/>
  <Override PartName="/xl/media/image88.gif" ContentType="image/gif"/>
  <Override PartName="/xl/media/image87.gif" ContentType="image/gif"/>
  <Override PartName="/xl/media/image625.gif" ContentType="image/gif"/>
  <Override PartName="/xl/media/image144.gif" ContentType="image/gif"/>
  <Override PartName="/xl/media/image86.gif" ContentType="image/gif"/>
  <Override PartName="/xl/media/image624.gif" ContentType="image/gif"/>
  <Override PartName="/xl/media/image419.gif" ContentType="image/gif"/>
  <Override PartName="/xl/media/image143.gif" ContentType="image/gif"/>
  <Override PartName="/xl/media/image85.gif" ContentType="image/gif"/>
  <Override PartName="/xl/media/image623.gif" ContentType="image/gif"/>
  <Override PartName="/xl/media/image418.gif" ContentType="image/gif"/>
  <Override PartName="/xl/media/image142.gif" ContentType="image/gif"/>
  <Override PartName="/xl/media/image84.gif" ContentType="image/gif"/>
  <Override PartName="/xl/media/image622.gif" ContentType="image/gif"/>
  <Override PartName="/xl/media/image417.gif" ContentType="image/gif"/>
  <Override PartName="/xl/media/image141.gif" ContentType="image/gif"/>
  <Override PartName="/xl/media/image83.gif" ContentType="image/gif"/>
  <Override PartName="/xl/media/image621.gif" ContentType="image/gif"/>
  <Override PartName="/xl/media/image416.gif" ContentType="image/gif"/>
  <Override PartName="/xl/media/image140.gif" ContentType="image/gif"/>
  <Override PartName="/xl/media/image78.gif" ContentType="image/gif"/>
  <Override PartName="/xl/media/image77.gif" ContentType="image/gif"/>
  <Override PartName="/xl/media/image615.gif" ContentType="image/gif"/>
  <Override PartName="/xl/media/image134.gif" ContentType="image/gif"/>
  <Override PartName="/xl/media/image76.gif" ContentType="image/gif"/>
  <Override PartName="/xl/media/image614.gif" ContentType="image/gif"/>
  <Override PartName="/xl/media/image409.gif" ContentType="image/gif"/>
  <Override PartName="/xl/media/image133.gif" ContentType="image/gif"/>
  <Override PartName="/xl/media/image75.gif" ContentType="image/gif"/>
  <Override PartName="/xl/media/image613.gif" ContentType="image/gif"/>
  <Override PartName="/xl/media/image408.gif" ContentType="image/gif"/>
  <Override PartName="/xl/media/image132.gif" ContentType="image/gif"/>
  <Override PartName="/xl/media/image316.gif" ContentType="image/gif"/>
  <Override PartName="/xl/media/image189.gif" ContentType="image/gif"/>
  <Override PartName="/xl/media/image74.gif" ContentType="image/gif"/>
  <Override PartName="/xl/media/image612.gif" ContentType="image/gif"/>
  <Override PartName="/xl/media/image407.gif" ContentType="image/gif"/>
  <Override PartName="/xl/media/image131.gif" ContentType="image/gif"/>
  <Override PartName="/xl/media/image315.gif" ContentType="image/gif"/>
  <Override PartName="/xl/media/image669.gif" ContentType="image/gif"/>
  <Override PartName="/xl/media/image188.gif" ContentType="image/gif"/>
  <Override PartName="/xl/media/image73.gif" ContentType="image/gif"/>
  <Override PartName="/xl/media/image611.gif" ContentType="image/gif"/>
  <Override PartName="/xl/media/image406.gif" ContentType="image/gif"/>
  <Override PartName="/xl/media/image130.gif" ContentType="image/gif"/>
  <Override PartName="/xl/media/image68.gif" ContentType="image/gif"/>
  <Override PartName="/xl/media/image67.gif" ContentType="image/gif"/>
  <Override PartName="/xl/media/image605.gif" ContentType="image/gif"/>
  <Override PartName="/xl/media/image124.gif" ContentType="image/gif"/>
  <Override PartName="/xl/media/image66.gif" ContentType="image/gif"/>
  <Override PartName="/xl/media/image604.gif" ContentType="image/gif"/>
  <Override PartName="/xl/media/image123.gif" ContentType="image/gif"/>
  <Override PartName="/xl/media/image65.gif" ContentType="image/gif"/>
  <Override PartName="/xl/media/image603.gif" ContentType="image/gif"/>
  <Override PartName="/xl/media/image122.gif" ContentType="image/gif"/>
  <Override PartName="/xl/media/image306.gif" ContentType="image/gif"/>
  <Override PartName="/xl/media/image179.gif" ContentType="image/gif"/>
  <Override PartName="/xl/media/image64.gif" ContentType="image/gif"/>
  <Override PartName="/xl/media/image602.gif" ContentType="image/gif"/>
  <Override PartName="/xl/media/image121.gif" ContentType="image/gif"/>
  <Override PartName="/xl/media/image305.gif" ContentType="image/gif"/>
  <Override PartName="/xl/media/image659.gif" ContentType="image/gif"/>
  <Override PartName="/xl/media/image178.gif" ContentType="image/gif"/>
  <Override PartName="/xl/media/image63.gif" ContentType="image/gif"/>
  <Override PartName="/xl/media/image601.gif" ContentType="image/gif"/>
  <Override PartName="/xl/media/image120.gif" ContentType="image/gif"/>
  <Override PartName="/xl/media/image58.gif" ContentType="image/gif"/>
  <Override PartName="/xl/media/image57.gif" ContentType="image/gif"/>
  <Override PartName="/xl/media/image9.gif" ContentType="image/gif"/>
  <Override PartName="/xl/media/image114.gif" ContentType="image/gif"/>
  <Override PartName="/xl/media/image56.gif" ContentType="image/gif"/>
  <Override PartName="/xl/media/image8.gif" ContentType="image/gif"/>
  <Override PartName="/xl/media/image113.gif" ContentType="image/gif"/>
  <Override PartName="/xl/media/image55.gif" ContentType="image/gif"/>
  <Override PartName="/xl/media/image112.gif" ContentType="image/gif"/>
  <Override PartName="/xl/media/image54.gif" ContentType="image/gif"/>
  <Override PartName="/xl/media/image111.gif" ContentType="image/gif"/>
  <Override PartName="/xl/media/image53.gif" ContentType="image/gif"/>
  <Override PartName="/xl/media/image110.gif" ContentType="image/gif"/>
  <Override PartName="/xl/media/image567.gif" ContentType="image/gif"/>
  <Override PartName="/xl/media/image291.gif" ContentType="image/gif"/>
  <Override PartName="/xl/media/image48.gif" ContentType="image/gif"/>
  <Override PartName="/xl/media/image566.gif" ContentType="image/gif"/>
  <Override PartName="/xl/media/image290.gif" ContentType="image/gif"/>
  <Override PartName="/xl/media/image47.gif" ContentType="image/gif"/>
  <Override PartName="/xl/media/image104.gif" ContentType="image/gif"/>
  <Override PartName="/xl/media/image46.gif" ContentType="image/gif"/>
  <Override PartName="/xl/media/image103.gif" ContentType="image/gif"/>
  <Override PartName="/xl/media/image45.gif" ContentType="image/gif"/>
  <Override PartName="/xl/media/image102.gif" ContentType="image/gif"/>
  <Override PartName="/xl/media/image44.gif" ContentType="image/gif"/>
  <Override PartName="/xl/media/image101.gif" ContentType="image/gif"/>
  <Override PartName="/xl/media/image43.gif" ContentType="image/gif"/>
  <Override PartName="/xl/media/image100.gif" ContentType="image/gif"/>
  <Override PartName="/xl/media/image30.gif" ContentType="image/gif"/>
  <Override PartName="/xl/media/image82.gif" ContentType="image/gif"/>
  <Override PartName="/xl/media/image81.gif" ContentType="image/gif"/>
  <Override PartName="/xl/media/image79.gif" ContentType="image/gif"/>
  <Override PartName="/xl/media/image20.gif" ContentType="image/gif"/>
  <Override PartName="/xl/media/image72.gif" ContentType="image/gif"/>
  <Override PartName="/xl/media/image71.gif" ContentType="image/gif"/>
  <Override PartName="/xl/media/image69.gif" ContentType="image/gif"/>
  <Override PartName="/xl/media/image70.gif" ContentType="image/gif"/>
  <Override PartName="/xl/media/image10.gif" ContentType="image/gif"/>
  <Override PartName="/xl/media/image594.gif" ContentType="image/gif"/>
  <Override PartName="/xl/media/image389.gif" ContentType="image/gif"/>
  <Override PartName="/xl/media/image52.gif" ContentType="image/gif"/>
  <Override PartName="/xl/media/image593.gif" ContentType="image/gif"/>
  <Override PartName="/xl/media/image388.gif" ContentType="image/gif"/>
  <Override PartName="/xl/media/image51.gif" ContentType="image/gif"/>
  <Override PartName="/xl/media/image295.gif" ContentType="image/gif"/>
  <Override PartName="/xl/media/image3.gif" ContentType="image/gif"/>
  <Override PartName="/xl/media/image62.gif" ContentType="image/gif"/>
  <Override PartName="/xl/media/image61.gif" ContentType="image/gif"/>
  <Override PartName="/xl/media/image59.gif" ContentType="image/gif"/>
  <Override PartName="/xl/media/image60.gif" ContentType="image/gif"/>
  <Override PartName="/xl/media/image558.gif" ContentType="image/gif"/>
  <Override PartName="/xl/media/image282.gif" ContentType="image/gif"/>
  <Override PartName="/xl/media/image557.gif" ContentType="image/gif"/>
  <Override PartName="/xl/media/image281.gif" ContentType="image/gif"/>
  <Override PartName="/xl/media/image38.gif" ContentType="image/gif"/>
  <Override PartName="/xl/media/image556.gif" ContentType="image/gif"/>
  <Override PartName="/xl/media/image280.gif" ContentType="image/gif"/>
  <Override PartName="/xl/media/image37.gif" ContentType="image/gif"/>
  <Override PartName="/xl/media/image36.gif" ContentType="image/gif"/>
  <Override PartName="/xl/media/image35.gif" ContentType="image/gif"/>
  <Override PartName="/xl/media/image34.gif" ContentType="image/gif"/>
  <Override PartName="/xl/media/image33.gif" ContentType="image/gif"/>
  <Override PartName="/xl/media/image32.gif" ContentType="image/gif"/>
  <Override PartName="/xl/media/image89.gif" ContentType="image/gif"/>
  <Override PartName="/xl/media/image31.gif" ContentType="image/gif"/>
  <Override PartName="/xl/media/image592.gif" ContentType="image/gif"/>
  <Override PartName="/xl/media/image387.gif" ContentType="image/gif"/>
  <Override PartName="/xl/media/image50.gif" ContentType="image/gif"/>
  <Override PartName="/xl/media/image294.gif" ContentType="image/gif"/>
  <Override PartName="/xl/media/image2.gif" ContentType="image/gif"/>
  <Override PartName="/xl/media/image673.gif" ContentType="image/gif"/>
  <Override PartName="/xl/media/image468.gif" ContentType="image/gif"/>
  <Override PartName="/xl/media/image192.gif" ContentType="image/gif"/>
  <Override PartName="/xl/media/image24.gif" ContentType="image/gif"/>
  <Override PartName="/xl/media/image23.gif" ContentType="image/gif"/>
  <Override PartName="/xl/media/image22.gif" ContentType="image/gif"/>
  <Override PartName="/xl/media/image21.gif" ContentType="image/gif"/>
  <Override PartName="/xl/media/image538.gif" ContentType="image/gif"/>
  <Override PartName="/xl/media/image262.gif" ContentType="image/gif"/>
  <Override PartName="/xl/media/image19.gif" ContentType="image/gif"/>
  <Override PartName="/xl/media/image537.gif" ContentType="image/gif"/>
  <Override PartName="/xl/media/image261.gif" ContentType="image/gif"/>
  <Override PartName="/xl/media/image18.gif" ContentType="image/gif"/>
  <Override PartName="/xl/media/image40.gif" ContentType="image/gif"/>
  <Override PartName="/xl/media/image15.gif" ContentType="image/gif"/>
  <Override PartName="/xl/media/image14.gif" ContentType="image/gif"/>
  <Override PartName="/xl/media/image13.gif" ContentType="image/gif"/>
  <Override PartName="/xl/media/image12.gif" ContentType="image/gif"/>
  <Override PartName="/xl/media/image11.gif" ContentType="image/gif"/>
  <Override PartName="/xl/media/image548.gif" ContentType="image/gif"/>
  <Override PartName="/xl/media/image272.gif" ContentType="image/gif"/>
  <Override PartName="/xl/media/image29.gif" ContentType="image/gif"/>
  <Override PartName="/xl/media/image546.gif" ContentType="image/gif"/>
  <Override PartName="/xl/media/image270.gif" ContentType="image/gif"/>
  <Override PartName="/xl/media/image27.gif" ContentType="image/gif"/>
  <Override PartName="/xl/media/image42.gif" ContentType="image/gif"/>
  <Override PartName="/xl/media/image92.gif" ContentType="image/gif"/>
  <Override PartName="/xl/media/image536.gif" ContentType="image/gif"/>
  <Override PartName="/xl/media/image260.gif" ContentType="image/gif"/>
  <Override PartName="/xl/media/image17.gif" ContentType="image/gif"/>
  <Override PartName="/xl/media/image569.gif" ContentType="image/gif"/>
  <Override PartName="/xl/media/image293.gif" ContentType="image/gif"/>
  <Override PartName="/xl/media/image26.gif" ContentType="image/gif"/>
  <Override PartName="/xl/media/image41.gif" ContentType="image/gif"/>
  <Override PartName="/xl/media/image91.gif" ContentType="image/gif"/>
  <Override PartName="/xl/media/image16.gif" ContentType="image/gif"/>
  <Override PartName="/xl/media/image568.gif" ContentType="image/gif"/>
  <Override PartName="/xl/media/image292.gif" ContentType="image/gif"/>
  <Override PartName="/xl/media/image390.gif" ContentType="image/gif"/>
  <Override PartName="/xl/media/image49.gif" ContentType="image/gif"/>
  <Override PartName="/xl/media/image25.gif" ContentType="image/gif"/>
  <Override PartName="/xl/media/image547.gif" ContentType="image/gif"/>
  <Override PartName="/xl/media/image271.gif" ContentType="image/gif"/>
  <Override PartName="/xl/media/image28.gif" ContentType="image/gif"/>
  <Override PartName="/xl/comments3.xml" ContentType="application/vnd.openxmlformats-officedocument.spreadsheetml.comments+xml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0" firstSheet="0" activeTab="1"/>
  </bookViews>
  <sheets>
    <sheet name="CAPA-DADOS" sheetId="1" state="visible" r:id="rId2"/>
    <sheet name="01_SINTETICO" sheetId="2" state="visible" r:id="rId3"/>
    <sheet name="02_CRONOGRAMA" sheetId="3" state="visible" r:id="rId4"/>
    <sheet name="03_COMPOSIÇÕES" sheetId="4" state="visible" r:id="rId5"/>
    <sheet name="04_PESQUISAS" sheetId="5" state="visible" r:id="rId6"/>
  </sheets>
  <definedNames>
    <definedName function="false" hidden="false" localSheetId="1" name="_xlnm.Print_Area" vbProcedure="false">01_SINTETICO!$A$1:$J$354</definedName>
    <definedName function="false" hidden="false" localSheetId="1" name="_xlnm.Print_Titles" vbProcedure="false">01_SINTETICO!$1:$5</definedName>
    <definedName function="false" hidden="true" localSheetId="1" name="_xlnm._FilterDatabase" vbProcedure="false">01_SINTETICO!$A$6:$M$334</definedName>
    <definedName function="false" hidden="false" localSheetId="2" name="_xlnm.Print_Area" vbProcedure="false">02_CRONOGRAMA!$B$2:$I$67</definedName>
    <definedName function="false" hidden="true" localSheetId="3" name="_xlnm._FilterDatabase" vbProcedure="false">03_COMPOSIÇÕES!$A$4:$G$5754</definedName>
    <definedName function="false" hidden="false" localSheetId="4" name="_xlnm.Print_Area" vbProcedure="false">04_PESQUISAS!$A$1:$G$284</definedName>
    <definedName function="false" hidden="false" localSheetId="4" name="_xlnm.Print_Titles" vbProcedure="false">04_PESQUISAS!$1:$5</definedName>
    <definedName function="false" hidden="false" localSheetId="0" name="_xlnm.Print_Area" vbProcedure="false">'CAPA-DADOS'!$A$1:$M$29</definedName>
    <definedName function="false" hidden="false" name="BDI_MATERIAIS" vbProcedure="false">01_SINTETICO!$I$340</definedName>
    <definedName function="false" hidden="false" name="MED_DIRETA" vbProcedure="false">02_CRONOGRAMA!$L$3</definedName>
    <definedName function="false" hidden="false" localSheetId="0" name="_xlnm.Print_Area" vbProcedure="false">'CAPA-DADOS'!$A$1:$M$29</definedName>
    <definedName function="false" hidden="false" localSheetId="1" name="BDI_MAT" vbProcedure="false">01_SINTETICO!$I$339</definedName>
    <definedName function="false" hidden="false" localSheetId="1" name="BDI_MDO" vbProcedure="false">01_SINTETICO!$J$339</definedName>
    <definedName function="false" hidden="false" localSheetId="1" name="_xlnm.Print_Area" vbProcedure="false">01_SINTETICO!$A$1:$J$354</definedName>
    <definedName function="false" hidden="false" localSheetId="1" name="_xlnm.Print_Titles" vbProcedure="false">01_SINTETICO!$1:$5</definedName>
    <definedName function="false" hidden="false" localSheetId="1" name="_xlnm._FilterDatabase" vbProcedure="false">01_SINTETICO!$A$6:$M$334</definedName>
    <definedName function="false" hidden="false" localSheetId="2" name="_xlnm.Print_Area" vbProcedure="false">02_CRONOGRAMA!$B$2:$I$67</definedName>
    <definedName function="false" hidden="false" localSheetId="3" name="_xlnm._FilterDatabase" vbProcedure="false">03_COMPOSIÇÕES!$A$4:$G$5754</definedName>
    <definedName function="false" hidden="false" localSheetId="4" name="_xlnm.Print_Area" vbProcedure="false">04_PESQUISAS!$A$1:$G$284</definedName>
    <definedName function="false" hidden="false" localSheetId="4" name="_xlnm.Print_Titles" vbProcedure="false">04_PESQUISAS!$1:$5</definedName>
  </definedNames>
  <calcPr iterateCount="100" refMode="A1" iterate="false" iterateDelta="0.0001"/>
</workbook>
</file>

<file path=xl/comments3.xml><?xml version="1.0" encoding="utf-8"?>
<comments xmlns="http://schemas.openxmlformats.org/spreadsheetml/2006/main" xmlns:xdr="http://schemas.openxmlformats.org/drawingml/2006/spreadsheetDrawing">
  <authors>
    <author/>
  </authors>
  <commentList>
    <comment ref="K3" authorId="0">
      <text>
        <r>
          <rPr>
            <b val="true"/>
            <sz val="9"/>
            <color rgb="FF000000"/>
            <rFont val="Tahoma"/>
            <family val="2"/>
            <charset val="1"/>
          </rPr>
          <t>Reinaldo de Sa Moreira e Silva  :
</t>
        </r>
        <r>
          <rPr>
            <sz val="9"/>
            <color rgb="FF000000"/>
            <rFont val="Tahoma"/>
            <family val="2"/>
            <charset val="1"/>
          </rPr>
          <t>DEVE SOMAR TODOS QUE NÃO SERÃO MEDIDOS PROPORCIONALMENTE</t>
        </r>
      </text>
    </comment>
  </commentList>
</comments>
</file>

<file path=xl/sharedStrings.xml><?xml version="1.0" encoding="utf-8"?>
<sst xmlns="http://schemas.openxmlformats.org/spreadsheetml/2006/main" count="19137" uniqueCount="1486">
  <si>
    <t>TRIBUNAL REGIONAL DO TRABALHO DA 18ª REGIÃO</t>
  </si>
  <si>
    <t>SECRETARIA DE MANUTENÇÃO E PROJETOS</t>
  </si>
  <si>
    <t>DIVISÃO DE ENGENHARIA</t>
  </si>
  <si>
    <t>PLANILHA ORÇAMENTÁRIA DE REFERÊNCIA</t>
  </si>
  <si>
    <t>DADOS GERAIS DO ORÇAMENTO</t>
  </si>
  <si>
    <t>OBRA/SERVIÇO</t>
  </si>
  <si>
    <t>REFORMA PARA IMPLANTAÇÃO DA  VARA DO TRABALHO DE PALMEIRAS DE GOIÁS - GO</t>
  </si>
  <si>
    <t>CIDADE DA OBRA</t>
  </si>
  <si>
    <t>PALMEIRAS DE GOIÁS</t>
  </si>
  <si>
    <t>DATA DO ORÇAMENTO</t>
  </si>
  <si>
    <t>(atualizar com Control+ponto e virgula)</t>
  </si>
  <si>
    <t>TABELA UTILIZADA</t>
  </si>
  <si>
    <t>SINAPI-JUN/2017</t>
  </si>
  <si>
    <t>DESONERADO</t>
  </si>
  <si>
    <t>REF. MUNICIPIO GOIÂNIA - DESONERADO</t>
  </si>
  <si>
    <t>(CONFORME DECRETO 7983/13)</t>
  </si>
  <si>
    <t>(publicação oficial www.caixa.gov.br/sinapi)</t>
  </si>
  <si>
    <t>CONTEÚDO</t>
  </si>
  <si>
    <t>ORÇAMENTO SINTÉTICO</t>
  </si>
  <si>
    <t>CRONOGRAMA FÍSICO FINANCEIRO</t>
  </si>
  <si>
    <t>COMPOSIÇÕES ANALÍTICAS</t>
  </si>
  <si>
    <t>RELATÓRIO DE PESQUISAS DE MERCADO</t>
  </si>
  <si>
    <t>PODER JUDICIÁRIO DA UNIÃO_x000D_
TRIBUNAL REGIONAL DO TRABALHO DA 18ª REGIÃO</t>
  </si>
  <si>
    <t>ORÇAMENTO SINTÉTICO DESONERADO</t>
  </si>
  <si>
    <t>ITEM</t>
  </si>
  <si>
    <t>CÓDIGO</t>
  </si>
  <si>
    <t>DISCRIMINAÇÃO</t>
  </si>
  <si>
    <t>CLASS</t>
  </si>
  <si>
    <t>UN</t>
  </si>
  <si>
    <t>QTD</t>
  </si>
  <si>
    <t>CUSTO UNITÁRIO</t>
  </si>
  <si>
    <t>CUSTO TOTAL (SEM BDI)</t>
  </si>
  <si>
    <t>PREÇO TOTAL (COM BDI)</t>
  </si>
  <si>
    <t>PREÇO FINAL</t>
  </si>
  <si>
    <t>MAT</t>
  </si>
  <si>
    <t>MDO</t>
  </si>
  <si>
    <t>(01)</t>
  </si>
  <si>
    <t>(02)</t>
  </si>
  <si>
    <t>(03)</t>
  </si>
  <si>
    <t>(04)</t>
  </si>
  <si>
    <t>(05)</t>
  </si>
  <si>
    <t>(06)</t>
  </si>
  <si>
    <t>(07)</t>
  </si>
  <si>
    <t>(08)</t>
  </si>
  <si>
    <t>(09)</t>
  </si>
  <si>
    <t>(10)</t>
  </si>
  <si>
    <t>(11)</t>
  </si>
  <si>
    <t>(12)</t>
  </si>
  <si>
    <t>(13)</t>
  </si>
  <si>
    <t>ADMINISTRAÇÃO LOCAL</t>
  </si>
  <si>
    <t>1.01</t>
  </si>
  <si>
    <t>93565U</t>
  </si>
  <si>
    <t>ENGENHEIRO CIVIL DE OBRA JUNIOR COM ENCARGOS COMPLEMENTARES</t>
  </si>
  <si>
    <t>SER.CG</t>
  </si>
  <si>
    <t>MÊS</t>
  </si>
  <si>
    <t>1.02</t>
  </si>
  <si>
    <t>93572U</t>
  </si>
  <si>
    <t>ENCARREGADO GERAL DE OBRAS COM ENCARGOS COMPLEMENTARES</t>
  </si>
  <si>
    <t>1.03</t>
  </si>
  <si>
    <t>T.SEDI.1511002</t>
  </si>
  <si>
    <t>DIÁRIO DE OBRAS ou LIVRO DE ORDEM - EM TAMANHO OFICIO - 33X3 - PREENCHIMENTO OBRIGATÓRIO PELA CONTRATADA</t>
  </si>
  <si>
    <t>1.04</t>
  </si>
  <si>
    <t>T.TAXAS.ART.03</t>
  </si>
  <si>
    <t>ANOTAÇÃO/REGISTRO DE RESPONSABILIDADE TÉCNICA (ART OU RRT) - FAIXA 3</t>
  </si>
  <si>
    <t>CANTEIRO DE OBRAS (MANUT. E OPER.)</t>
  </si>
  <si>
    <t>2.01</t>
  </si>
  <si>
    <t>ENERGIA ELETRICA COMERCIAL, BAIXA TENSAO, RELATIVA AO CONSUMO DE ATE 100 KWH, INCLUINDO ICMS, PIS/PASEP E COFINS</t>
  </si>
  <si>
    <t>MAT.</t>
  </si>
  <si>
    <t>KW/H</t>
  </si>
  <si>
    <t>2.02</t>
  </si>
  <si>
    <t>73674U</t>
  </si>
  <si>
    <t>ANDAIME PARA ALVENARIA EM MADEIRA DE 2A</t>
  </si>
  <si>
    <t>M2</t>
  </si>
  <si>
    <t>2.03</t>
  </si>
  <si>
    <t>74209/1U</t>
  </si>
  <si>
    <t>PLACA DE OBRA EM CHAPA DE ACO GALVANIZADO</t>
  </si>
  <si>
    <t>2.04</t>
  </si>
  <si>
    <t>84111U</t>
  </si>
  <si>
    <t>PLATAFORMA MADEIRA P/ ANDAIME TUBULAR APROVEITAMENTO 20 VEZES</t>
  </si>
  <si>
    <t>2.05</t>
  </si>
  <si>
    <t>93584U</t>
  </si>
  <si>
    <t>EXECUÇÃO DE DEPÓSITO EM CANTEIRO DE OBRA EM CHAPA DE MADEIRA COMPENSADA, NÃO INCLUSO MOBILIÁRIO. AF_04/2016</t>
  </si>
  <si>
    <t>2.06</t>
  </si>
  <si>
    <t>95135U</t>
  </si>
  <si>
    <t>LOCACAO DE ANDAIME METALICO TUBULAR TIPO TORRE</t>
  </si>
  <si>
    <t>M/MES</t>
  </si>
  <si>
    <t>SERVIÇOS INICIAIS (LIMPEZA, DEMOLIÇÕES E RETIRADAS)</t>
  </si>
  <si>
    <t>3.01</t>
  </si>
  <si>
    <t>73806/1U</t>
  </si>
  <si>
    <t>LIMPEZA DE SUPERFICIES COM JATO DE ALTA PRESSAO DE AR E AGUA</t>
  </si>
  <si>
    <t>3.02</t>
  </si>
  <si>
    <t>73859/2U</t>
  </si>
  <si>
    <t>CAPINA E LIMPEZA MANUAL DE TERRENO</t>
  </si>
  <si>
    <t>3.03</t>
  </si>
  <si>
    <t>85334U</t>
  </si>
  <si>
    <t>RETIRADA DE ESQUADRIAS METALICAS</t>
  </si>
  <si>
    <t>3.04</t>
  </si>
  <si>
    <t>T.DEM.020106</t>
  </si>
  <si>
    <t>RETIRADA DE JANELAS OU PORTAIS C/ TRANSP. ATÉ CB. E CARGA ( AGETOP 020106 )</t>
  </si>
  <si>
    <t>3.05</t>
  </si>
  <si>
    <t>T.DEM.020109</t>
  </si>
  <si>
    <t>DEMOLIÇÃO DE PISO CIMENTICIO SOBRE LASTRO CONC.C/TRANSPORTE ATE CAÇAMBA E CARGA ( AGETOP 020109 )</t>
  </si>
  <si>
    <t>3.06</t>
  </si>
  <si>
    <t>T.DEM.020115</t>
  </si>
  <si>
    <t>DEMOLIÇÃO DE REVEST. C/ AZULEJOS C/TRANSP.ATE CB. E CARGA ( AGETOP 020115 )</t>
  </si>
  <si>
    <t>3.07</t>
  </si>
  <si>
    <t>T.DEM.020117</t>
  </si>
  <si>
    <t>DEMOL.REVEST.C/ARGAMASSA C/TR.ATE CB.E CARGA ( AGETOP 020117 )</t>
  </si>
  <si>
    <t>3.08</t>
  </si>
  <si>
    <t>T.DEM.020137</t>
  </si>
  <si>
    <t>DEMOLIÇAO BACIA SANITARIA C/ TRANSP. ATÉ CB. E CARGA (AGETOP 020137)</t>
  </si>
  <si>
    <t>3.09</t>
  </si>
  <si>
    <t>T.DEM.020138</t>
  </si>
  <si>
    <t>DEMOLIÇAO DE LAVATÓRIO C/ TRANSP. ATÉ CB. E CARGA (AGETOP 020138)</t>
  </si>
  <si>
    <t>3.10</t>
  </si>
  <si>
    <t>T.DEM.020149</t>
  </si>
  <si>
    <t>DEM. DIVISÓRIAS PAINÉIS PRE-FABRIC.SEM REAPROVEITAMENTO (ADAPTADO AGETOP 020149)</t>
  </si>
  <si>
    <t>3.11</t>
  </si>
  <si>
    <t>T.ENTULHO</t>
  </si>
  <si>
    <t>TRANSPORTE DE ENTULHO EM CAÇAMBA METÁLICA, CAPACIDADE 5 M3, ALUGUEL, POR ATÉ 15 DIAS, COM COMPROVANTE DE REGULARIDADE AMBIENTAL NO DESCARTE DOS RESÍDUOS</t>
  </si>
  <si>
    <t>CRIAÇÃO DE AMBIENTES EM ALVENARIA (COM ESTRUTURA)</t>
  </si>
  <si>
    <t>4.01</t>
  </si>
  <si>
    <t>73301U</t>
  </si>
  <si>
    <t>ESCORAMENTO FORMAS ATE H = 3,30M, COM MADEIRA DE 3A QUALIDADE, NAO APARELHADA, APROVEITAMENTO TABUAS 3X E PRUMOS 4X.</t>
  </si>
  <si>
    <t>M3</t>
  </si>
  <si>
    <t>4.02</t>
  </si>
  <si>
    <t>73616U</t>
  </si>
  <si>
    <t>DEMOLICAO DE CONCRETO SIMPLES</t>
  </si>
  <si>
    <t>4.03</t>
  </si>
  <si>
    <t>74156/3U</t>
  </si>
  <si>
    <t>ESTACA A TRADO (BROCA) DIAMETRO = 20 CM, EM CONCRETO MOLDADO IN LOCO, 15 MPA, SEM ARMACAO.</t>
  </si>
  <si>
    <t>M</t>
  </si>
  <si>
    <t>4.04</t>
  </si>
  <si>
    <t>74202/1U</t>
  </si>
  <si>
    <t>LAJE PRE-MOLDADA P/FORRO, SOBRECARGA 100KG/M2, VAOS ATE 3,50M/E=8CM, C/LAJOTAS E CAP.C/CONC FCK=20MPA, 3CM, INTER-EIXO 38CM, C/ESCORAMENTO (REAPR.3X) E FERRAGEM NEGATIVA</t>
  </si>
  <si>
    <t>4.05</t>
  </si>
  <si>
    <t>83518U</t>
  </si>
  <si>
    <t>ALVENARIA EMBASAMENTO E=20 CM BLOCO CONCRETO</t>
  </si>
  <si>
    <t>4.06</t>
  </si>
  <si>
    <t>87449U</t>
  </si>
  <si>
    <t>ALVENARIA DE VEDAÇÃO DE BLOCOS VAZADOS DE CONCRETO DE 14X19X39CM (ESPESSURA 14CM) DE PAREDES COM ÁREA LÍQUIDA MENOR QUE 6M² SEM VÃOS E ARGAMASSA DE ASSENTAMENTO COM PREPARO EM BETONEIRA. AF_06/2014</t>
  </si>
  <si>
    <t>4.07</t>
  </si>
  <si>
    <t>92265U</t>
  </si>
  <si>
    <t>FABRICAÇÃO DE FÔRMA PARA VIGAS, EM CHAPA DE MADEIRA COMPENSADA RESINADA, E = 17 MM. AF_12/2015</t>
  </si>
  <si>
    <t>4.08</t>
  </si>
  <si>
    <t>92718U</t>
  </si>
  <si>
    <t>CONCRETAGEM DE PILARES, FCK = 25 MPA, COM USO DE BALDES EM EDIFICAÇÃO COM SEÇÃO MÉDIA DE PILARES MENOR OU IGUAL A 0,25 M² - LANÇAMENTO, ADENSAMENTO E ACABAMENTO. AF_12/2015</t>
  </si>
  <si>
    <t>4.09</t>
  </si>
  <si>
    <t>92741U</t>
  </si>
  <si>
    <t>CONCRETAGEM DE VIGAS E LAJES, FCK=20 MPA, PARA QUALQUER TIPO DE LAJE COM BALDES EM EDIFICAÇÃO TÉRREA, COM ÁREA MÉDIA DE LAJES MENOR OU IGUAL A 20 M² - LANÇAMENTO, ADENSAMENTO E ACABAMENTO. AF_12/2015</t>
  </si>
  <si>
    <t>4.10</t>
  </si>
  <si>
    <t>92778U</t>
  </si>
  <si>
    <t>ARMAÇÃO DE PILAR OU VIGA DE UMA ESTRUTURA CONVENCIONAL DE CONCRETO ARMADO EM UMA EDIFICAÇÃO TÉRREA OU SOBRADO UTILIZANDO AÇO CA-50 DE 10,0 MM - MONTAGEM. AF_12/2015</t>
  </si>
  <si>
    <t>KG</t>
  </si>
  <si>
    <t>4.11</t>
  </si>
  <si>
    <t>93188U</t>
  </si>
  <si>
    <t>VERGA MOLDADA IN LOCO EM CONCRETO PARA PORTAS COM ATÉ 1,5 M DE VÃO. AF_03/2016</t>
  </si>
  <si>
    <t>4.12</t>
  </si>
  <si>
    <t>93358U</t>
  </si>
  <si>
    <t>ESCAVAÇÃO MANUAL DE VALAS. AF_03/2016</t>
  </si>
  <si>
    <t>4.13</t>
  </si>
  <si>
    <t>93382U</t>
  </si>
  <si>
    <t>REATERRO MANUAL DE VALAS COM COMPACTAÇÃO MECANIZADA. AF_04/2016</t>
  </si>
  <si>
    <t>4.14</t>
  </si>
  <si>
    <t>T.COSTURA</t>
  </si>
  <si>
    <t>REPARO EM TRINCAS EM ALVENARIA COM ESPESSURA ENTRE 10MM E 30MM, INCLUSO REMOÇÃO DO REVESTIMENTO ARGAMASSADO, COSTURA COM AÇO CA-60 5MM A CADA 5CM</t>
  </si>
  <si>
    <t>4.15</t>
  </si>
  <si>
    <t>T.ESP.TABLADO</t>
  </si>
  <si>
    <t>TABLADO DE SALA DE AUDIÊNCIAS H=13 CM, PERÍMETRO DELIMITADO COM TIJOLOS MACIÇOS ASSENTADOS EM UMA VEZ, ENCHIMENTO EM BLOCOS CERÂMICOS VAZADOS DE 9 CM, CAPA DE 4 CM E NERVURAS DE 4 CM CONCRETADAS IN LOCO</t>
  </si>
  <si>
    <t>4.1</t>
  </si>
  <si>
    <t>INSTALAÇÕES HIDRÁULICAS</t>
  </si>
  <si>
    <t>4.1.01</t>
  </si>
  <si>
    <t>40729U</t>
  </si>
  <si>
    <t>VALVULA DESCARGA 1.1/2" COM REGISTRO, ACABAMENTO EM METAL CROMADO - FORNECIMENTO E INSTALACAO</t>
  </si>
  <si>
    <t>4.1.02</t>
  </si>
  <si>
    <t>73964/6U</t>
  </si>
  <si>
    <t>REATERRO DE VALA COM COMPACTAÇÃO MANUAL</t>
  </si>
  <si>
    <t>4.1.03</t>
  </si>
  <si>
    <t>74104/1U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</si>
  <si>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</si>
  <si>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4.1.04</t>
  </si>
  <si>
    <t>88504U</t>
  </si>
  <si>
    <t>CAIXA D´AGUA EM POLIETILENO, 500 LITROS, COM ACESSÓRIOS</t>
  </si>
  <si>
    <t>4.1.05</t>
  </si>
  <si>
    <t>89353U</t>
  </si>
  <si>
    <t>REGISTRO DE GAVETA BRUTO, LATÃO, ROSCÁVEL, 3/4", FORNECIDO E INSTALADO EM RAMAL DE ÁGUA. AF_12/2014</t>
  </si>
  <si>
    <t>4.1.06</t>
  </si>
  <si>
    <t>89356U</t>
  </si>
  <si>
    <t>TUBO, PVC, SOLDÁVEL, DN 25MM, INSTALADO EM RAMAL OU SUB-RAMAL DE ÁGUA - FORNECIMENTO E INSTALAÇÃO. AF_12/2014</t>
  </si>
  <si>
    <t>4.1.07</t>
  </si>
  <si>
    <t>89403U</t>
  </si>
  <si>
    <t>TUBO, PVC, SOLDÁVEL, DN 32MM, INSTALADO EM RAMAL DE DISTRIBUIÇÃO DE ÁGUA - FORNECIMENTO E INSTALAÇÃO. AF_12/2014</t>
  </si>
  <si>
    <t>4.1.08</t>
  </si>
  <si>
    <t>89711U</t>
  </si>
  <si>
    <t>TUBO PVC, SERIE NORMAL, ESGOTO PREDIAL, DN 40 MM, FORNECIDO E INSTALADO EM RAMAL DE DESCARGA OU RAMAL DE ESGOTO SANITÁRIO. AF_12/2014</t>
  </si>
  <si>
    <t>4.1.09</t>
  </si>
  <si>
    <t>89712U</t>
  </si>
  <si>
    <t>TUBO PVC, SERIE NORMAL, ESGOTO PREDIAL, DN 50 MM, FORNECIDO E INSTALADO EM RAMAL DE DESCARGA OU RAMAL DE ESGOTO SANITÁRIO. AF_12/2014</t>
  </si>
  <si>
    <t>4.1.10</t>
  </si>
  <si>
    <t>89714U</t>
  </si>
  <si>
    <t>TUBO PVC, SERIE NORMAL, ESGOTO PREDIAL, DN 100 MM, FORNECIDO E INSTALADO EM RAMAL DE DESCARGA OU RAMAL DE ESGOTO SANITÁRIO. AF_12/2014</t>
  </si>
  <si>
    <t>4.1.11</t>
  </si>
  <si>
    <t>89724U</t>
  </si>
  <si>
    <t>JOELHO 90 GRAUS, PVC, SERIE NORMAL, ESGOTO PREDIAL, DN 40 MM, JUNTA SOLDÁVEL, FORNECIDO E INSTALADO EM RAMAL DE DESCARGA OU RAMAL DE ESGOTO SANITÁRIO. AF_12/2014</t>
  </si>
  <si>
    <t>4.1.12</t>
  </si>
  <si>
    <t>89726U</t>
  </si>
  <si>
    <t>JOELHO 45 GRAUS, PVC, SERIE NORMAL, ESGOTO PREDIAL, DN 40 MM, JUNTA SOLDÁVEL, FORNECIDO E INSTALADO EM RAMAL DE DESCARGA OU RAMAL DE ESGOTO SANITÁRIO. AF_12/2014</t>
  </si>
  <si>
    <t>4.1.13</t>
  </si>
  <si>
    <t>90373U</t>
  </si>
  <si>
    <t>JOELHO 90 GRAUS COM BUCHA DE LATÃO, PVC, SOLDÁVEL, DN 25MM, X 1/2? INSTALADO EM RAMAL OU SUB-RAMAL DE ÁGUA - FORNECIMENTO E INSTALAÇÃO. AF_12/2014</t>
  </si>
  <si>
    <t>4.1.14</t>
  </si>
  <si>
    <t>4.1.15</t>
  </si>
  <si>
    <t>94672U</t>
  </si>
  <si>
    <t>JOELHO 90 GRAUS COM BUCHA DE LATÃO, PVC, SOLDÁVEL, DN 25 MM, X 3/4? INSTALADO EM RESERVAÇÃO DE ÁGUA DE EDIFICAÇÃO QUE POSSUA RESERVATÓRIO DE FIBRA/FIBROCIMENTO FORNECIMENTO E INSTALAÇÃO. AF_06/2016</t>
  </si>
  <si>
    <t>CRIAÇÃO DE AMBIENTES EM DIVISÓRIAS</t>
  </si>
  <si>
    <t>5.01</t>
  </si>
  <si>
    <t>73986/1U</t>
  </si>
  <si>
    <t>FORRO DE GESSO EM PLACAS 60X60CM, ESPESSURA 1,2CM, INCLUSIVE FIXACAO COM ARAME</t>
  </si>
  <si>
    <t>5.02</t>
  </si>
  <si>
    <t>T.DIVISORIA.N1</t>
  </si>
  <si>
    <t>DIVISORIA CEGA (N1) - PAINEL MSO/COMEIA E=35MM - MONTANTE/RODAPE DUPLO ACO GALV PINTADO - PADRÃO TRT - FORNECIMENTO E INSTALAÇÃO (SERVIÇO TERCEIRIZADO)</t>
  </si>
  <si>
    <t>5.03</t>
  </si>
  <si>
    <t>T.PORTA.DIVISORIA</t>
  </si>
  <si>
    <t>PORTA DE DIVISORIA 90X210 CM</t>
  </si>
  <si>
    <t>REVESTIMENTOS</t>
  </si>
  <si>
    <t>6.01</t>
  </si>
  <si>
    <t>72138U</t>
  </si>
  <si>
    <t>PISO EM GRANITO BRANCO 50X50CM LEVIGADO ESPESSURA 2CM, ASSENTADO COM ARGAMASSA COLANTE DUPLA COLAGEM, COM REJUNTAMENTO EM CIMENTO BRANCO</t>
  </si>
  <si>
    <t>6.02</t>
  </si>
  <si>
    <t>84190U</t>
  </si>
  <si>
    <t>PISO GRANITO ASSENTADO SOBRE ARGAMASSA CIMENTO / CAL / AREIA TRACO 1:0,25:3 INCLUSIVE REJUNTE EM CIMENTO</t>
  </si>
  <si>
    <t>6.03</t>
  </si>
  <si>
    <t>87255U</t>
  </si>
  <si>
    <t>REVESTIMENTO CERÂMICO PARA PISO COM PLACAS TIPO GRÊS DE DIMENSÕES 60X60 CM APLICADA EM AMBIENTES DE ÁREA MENOR QUE 5 M2. AF_06/2014</t>
  </si>
  <si>
    <t>6.04</t>
  </si>
  <si>
    <t>87273U</t>
  </si>
  <si>
    <t>REVESTIMENTO CERÂMICO PARA PAREDES INTERNAS COM PLACAS TIPO GRÊS OU SEMI-GRÊS DE DIMENSÕES 33X45 CM APLICADAS EM AMBIENTES DE ÁREA MAIOR QUE 5 M² NA ALTURA INTEIRA DAS PAREDES. AF_06/2014</t>
  </si>
  <si>
    <t>6.05</t>
  </si>
  <si>
    <t>87527U</t>
  </si>
  <si>
    <t>EMBOÇO, PARA RECEBIMENTO DE CERÂMICA, EM ARGAMASSA TRAÇO 1:2:8, PREPARO MECÂNICO COM BETONEIRA 400L, APLICADO MANUALMENTE EM FACES INTERNAS DE PAREDES, PARA AMBIENTE COM ÁREA MENOR QUE 5M2, ESPESSURA DE 20MM, COM EXECUÇÃO DE TALISCAS. AF_06/2014</t>
  </si>
  <si>
    <t>6.06</t>
  </si>
  <si>
    <t>87529U</t>
  </si>
  <si>
    <t>MASSA ÚNICA, PARA RECEBIMENTO DE PINTURA, EM ARGAMASSA TRAÇO 1:2:8, PREPARO MECÂNICO COM BETONEIRA 400L, APLICADA MANUALMENTE EM FACES INTERNAS DE PAREDES, ESPESSURA DE 20MM, COM EXECUÇÃO DE TALISCAS. AF_06/2014</t>
  </si>
  <si>
    <t>6.07</t>
  </si>
  <si>
    <t>87879U</t>
  </si>
  <si>
    <t>CHAPISCO APLICADO EM ALVENARIAS E ESTRUTURAS DE CONCRETO INTERNAS, COM COLHER DE PEDREIRO. ARGAMASSA TRAÇO 1:3 COM PREPARO EM BETONEIRA 400L. AF_06/2014</t>
  </si>
  <si>
    <t>6.08</t>
  </si>
  <si>
    <t>90447U</t>
  </si>
  <si>
    <t>RASGO EM ALVENARIA PARA ELETRODUTOS COM DIAMETROS MENORES OU IGUAIS A 40 MM. AF_05/2015</t>
  </si>
  <si>
    <t>6.09</t>
  </si>
  <si>
    <t>90466U</t>
  </si>
  <si>
    <t>CHUMBAMENTO LINEAR EM ALVENARIA PARA RAMAIS/DISTRIBUIÇÃO COM DIÂMETROS MENORES OU IGUAIS A 40 MM. AF_05/2015</t>
  </si>
  <si>
    <t>6.10</t>
  </si>
  <si>
    <t>T.ACM</t>
  </si>
  <si>
    <t>ALUMÍNIO COMPOSTO (ACM) EM FACHADAS, COR NATURAL - FORNECIMENTO E INSTALAÇÃO</t>
  </si>
  <si>
    <t>6.11</t>
  </si>
  <si>
    <t>T.LIMPEZA.GRANIT</t>
  </si>
  <si>
    <t>ESTUCAMENTO E POLIMENTO DE GRANITINA</t>
  </si>
  <si>
    <t>6.12</t>
  </si>
  <si>
    <t>T.SOLEIRA</t>
  </si>
  <si>
    <t>SOLEIRA EM GRANITO L=20CM</t>
  </si>
  <si>
    <t>BANCADAS, LOUÇAS E METAIS</t>
  </si>
  <si>
    <t>7.01</t>
  </si>
  <si>
    <t>73774/1U</t>
  </si>
  <si>
    <t>DIVISORIA EM MARMORITE ESPESSURA 35MM, CHUMBAMENTO NO PISO E PAREDE COM ARGAMASSA DE CIMENTO E AREIA, POLIMENTO MANUAL, EXCLUSIVE FERRAGENS</t>
  </si>
  <si>
    <t>7.02</t>
  </si>
  <si>
    <t>74234/1U</t>
  </si>
  <si>
    <t>MICTORIO SIFONADO DE LOUCA BRANCA COM PERTENCES, COM REGISTRO DE PRESSAO 1/2" COM CANOPLA CROMADA ACABAMENTO SIMPLES E CONJUNTO PARA FIXACAO - FORNECIMENTO E INSTALACAO</t>
  </si>
  <si>
    <t>7.03</t>
  </si>
  <si>
    <t>86878U</t>
  </si>
  <si>
    <t>VÁLVULA EM METAL CROMADO TIPO AMERICANA 3.1/2" X 1.1/2" PARA PIA - FORNECIMENTO E INSTALAÇÃO. AF_12/2013</t>
  </si>
  <si>
    <t>7.04</t>
  </si>
  <si>
    <t>86932U</t>
  </si>
  <si>
    <t>VASO SANITÁRIO SIFONADO COM CAIXA ACOPLADA LOUÇA BRANCA - PADRÃO MÉDIO, INCLUSO ENGATE FLEXÍVEL EM METAL CROMADO, 1/2? X 40CM - FORNECIMENTO E INSTALAÇÃO. AF_12/2013</t>
  </si>
  <si>
    <t>7.05</t>
  </si>
  <si>
    <t>93396U</t>
  </si>
  <si>
    <t>BANCADA GRANITO CINZA POLIDO 0,50 X 0,60M, INCL. CUBA DE EMBUTIR OVAL LOUÇA BRANCA 35 X 50CM, VÁLVULA METAL CROMADO, SIFÃO FLEXÍVEL PVC, ENGATE 30CM FLEXÍVEL PLÁSTICO E TORNEIRA CROMADA DE MESA, PADRÃO POPULAR - FORNEC. E INSTALAÇÃO. AF_12/2013</t>
  </si>
  <si>
    <t>7.06</t>
  </si>
  <si>
    <t>95472U</t>
  </si>
  <si>
    <t>VASO SANITARIO SIFONADO CONVENCIONAL PARA PCD SEM FURO FRONTAL COM LOUÇA BRANCA SEM ASSENTO, INCLUSO CONJUNTO DE LIGAÇÃO PARA BACIA SANITÁRIA AJUSTÁVEL - FORNECIMENTO E INSTALAÇÃO. AF_10/2016</t>
  </si>
  <si>
    <t>7.07</t>
  </si>
  <si>
    <t>T.PNE.LAVATORIO</t>
  </si>
  <si>
    <t>LAVATÓRIO ELEVADO PNE</t>
  </si>
  <si>
    <t>8.01</t>
  </si>
  <si>
    <t>ENTRADA DE ENERGIA</t>
  </si>
  <si>
    <t>8.01.01</t>
  </si>
  <si>
    <t>68069U</t>
  </si>
  <si>
    <t>HASTE COPPERWELD 5/8? X 3,0M COM CONECTOR</t>
  </si>
  <si>
    <t>8.01.02</t>
  </si>
  <si>
    <t>72251U</t>
  </si>
  <si>
    <t>CABO DE COBRE NU 16MM2 - FORNECIMENTO E INSTALACAO</t>
  </si>
  <si>
    <t>8.01.03</t>
  </si>
  <si>
    <t>72260U</t>
  </si>
  <si>
    <t>TERMINAL OU CONECTOR DE PRESSAO - PARA CABO 16MM2 - FORNECIMENTO E INSTALACAO</t>
  </si>
  <si>
    <t>8.01.04</t>
  </si>
  <si>
    <t>72261U</t>
  </si>
  <si>
    <t>TERMINAL OU CONECTOR DE PRESSAO - PARA CABO 25MM2 - FORNECIMENTO E INSTALACAO</t>
  </si>
  <si>
    <t>8.01.05</t>
  </si>
  <si>
    <t>83446U</t>
  </si>
  <si>
    <t>CAIXA DE PASSAGEM 30X30X40 COM TAMPA E DRENO BRITA</t>
  </si>
  <si>
    <t>8.01.06</t>
  </si>
  <si>
    <t>83450U</t>
  </si>
  <si>
    <t>CAIXA DE PASSAGEM 80X80X62 FUNDO BRITA COM TAMPA</t>
  </si>
  <si>
    <t>8.01.07</t>
  </si>
  <si>
    <t>92980U</t>
  </si>
  <si>
    <t>CABO DE COBRE FLEXÍVEL ISOLADO, 10 MM², ANTI-CHAMA 0,6/1,0 KV, PARA DISTRIBUIÇÃO - FORNECIMENTO E INSTALAÇÃO. AF_12/2015</t>
  </si>
  <si>
    <t>8.01.08</t>
  </si>
  <si>
    <t>92982U</t>
  </si>
  <si>
    <t>CABO DE COBRE FLEXÍVEL ISOLADO, 16 MM², ANTI-CHAMA 0,6/1,0 KV, PARA DISTRIBUIÇÃO - FORNECIMENTO E INSTALAÇÃO. AF_12/2015</t>
  </si>
  <si>
    <t>8.01.09</t>
  </si>
  <si>
    <t>92984U</t>
  </si>
  <si>
    <t>CABO DE COBRE FLEXÍVEL ISOLADO, 25 MM², ANTI-CHAMA 0,6/1,0 KV, PARA DISTRIBUIÇÃO - FORNECIMENTO E INSTALAÇÃO. AF_12/2015</t>
  </si>
  <si>
    <t>8.01.10</t>
  </si>
  <si>
    <t>93012U</t>
  </si>
  <si>
    <t>ELETRODUTO RÍGIDO ROSCÁVEL, PVC, DN 110 MM (4") - FORNECIMENTO E INSTALAÇÃO. AF_12/2015</t>
  </si>
  <si>
    <t>8.01.11</t>
  </si>
  <si>
    <t>93655U</t>
  </si>
  <si>
    <t>DISJUNTOR MONOPOLAR TIPO DIN, CORRENTE NOMINAL DE 20A - FORNECIMENTO E INSTALAÇÃO. AF_04/2016</t>
  </si>
  <si>
    <t>8.01.12</t>
  </si>
  <si>
    <t>T.ALCA</t>
  </si>
  <si>
    <t>ALCA PREFORMADA DE DISTRIBUICAO, EM ACO GALVANIZADO, PARA CONDUTORES DE ALUMINIO AWG 1/0 (CAA 6/1 OU CA 7 FIOS)</t>
  </si>
  <si>
    <t>8.01.13</t>
  </si>
  <si>
    <t>T.ARAME</t>
  </si>
  <si>
    <t>ARAME DE AÇO GALVANIZADO No. 12 BWG</t>
  </si>
  <si>
    <t>8.01.14</t>
  </si>
  <si>
    <t>T.ARMACAO.SEC</t>
  </si>
  <si>
    <t>ARMACAO SECUNDARIA LEVE 1 ELEMENTO</t>
  </si>
  <si>
    <t>8.01.15</t>
  </si>
  <si>
    <t>T.BARRA.COBRE</t>
  </si>
  <si>
    <t>BARRA DE COBRE 1" X 1/8" (0,8052 KG/M)</t>
  </si>
  <si>
    <t>8.01.16</t>
  </si>
  <si>
    <t>T.BUCHA.ARRUELA</t>
  </si>
  <si>
    <t>BUCHA E ARRUELA METALICA DIAM. 4"</t>
  </si>
  <si>
    <t>PAR</t>
  </si>
  <si>
    <t>8.01.17</t>
  </si>
  <si>
    <t>T.CABECOTE.4</t>
  </si>
  <si>
    <t>CABECOTE DE LIGA DE ALUMINIO DIAM. 4"</t>
  </si>
  <si>
    <t>8.01.18</t>
  </si>
  <si>
    <t>T.CAIXA.MET</t>
  </si>
  <si>
    <t>CAIXA METÁLICA PARA MEDIDOR POLIFÁSICO PADRÃO CELG 500X380X166MM</t>
  </si>
  <si>
    <t>8.01.19</t>
  </si>
  <si>
    <t>T.CINTA.ACO</t>
  </si>
  <si>
    <t>CINTA DE ACO GALVANIZADO DIAM.190 MM</t>
  </si>
  <si>
    <t>8.01.20</t>
  </si>
  <si>
    <t>T.CONECTOR</t>
  </si>
  <si>
    <t>CONECTOR TIPO PARAFUSO FENDIDO 25 MM2</t>
  </si>
  <si>
    <t>8.01.21</t>
  </si>
  <si>
    <t>T.CURVA.90.4</t>
  </si>
  <si>
    <t>CURVA 90 GRAUS FERRO ZINCADO DIAMETRO 4"</t>
  </si>
  <si>
    <t>8.01.22</t>
  </si>
  <si>
    <t>T.DISJUNTOR</t>
  </si>
  <si>
    <t>DISJUNTOR TRIPOLAR DE 60 A 100-A</t>
  </si>
  <si>
    <t>8.01.23</t>
  </si>
  <si>
    <t>T.DPS</t>
  </si>
  <si>
    <t>DISPOSITIVO DE PROTEÇÃO CONTRA SURTOS (D.P.S.) 275V DE 8 A 40KA</t>
  </si>
  <si>
    <t>8.01.24</t>
  </si>
  <si>
    <t>T.ELE.ZINC.4</t>
  </si>
  <si>
    <t>ELETRODUTO ZINCADO DIAMETRO 4"</t>
  </si>
  <si>
    <t>8.01.25</t>
  </si>
  <si>
    <t>T.ISO.EPOXI.2</t>
  </si>
  <si>
    <t>ISOLADOR EPOXI 40X30 MM (BUJAO)</t>
  </si>
  <si>
    <t>8.01.26</t>
  </si>
  <si>
    <t>T.ISO.ROLDANA</t>
  </si>
  <si>
    <t>ISOLADOR ROLDANA PORCELANA 76 X 79</t>
  </si>
  <si>
    <t>8.01.27</t>
  </si>
  <si>
    <t>T.PADRAO</t>
  </si>
  <si>
    <t>PADRAO TRIFASICO 16 MM2 H=7 METROS</t>
  </si>
  <si>
    <t>8.02</t>
  </si>
  <si>
    <t>IINFRAESTRUTURA REDE ESTABILIZADA (ELETROCALHAS, ELETRODUTOS E ACESSÓRIOS )</t>
  </si>
  <si>
    <t>8.02.01</t>
  </si>
  <si>
    <t>91856U</t>
  </si>
  <si>
    <t>ELETRODUTO FLEXÍVEL CORRUGADO, PVC, DN 32 MM (1"), PARA CIRCUITOS TERMINAIS, INSTALADO EM PAREDE - FORNECIMENTO E INSTALAÇÃO. AF_12/2015</t>
  </si>
  <si>
    <t>8.02.02</t>
  </si>
  <si>
    <t>95749U</t>
  </si>
  <si>
    <t>ELETRODUTO DE AÇO GALVANIZADO, CLASSE LEVE, DN 20 MM (3/4??), APARENTE, INSTALADO EM PAREDE - FORNECIMENTO E INSTALAÇÃO. AF_11/2016_P</t>
  </si>
  <si>
    <t>8.02.03</t>
  </si>
  <si>
    <t>T.39129</t>
  </si>
  <si>
    <t>ABRACADEIRA EM ACO PARA AMARRACAO DE ELETRODUTOS, TIPO D, COM 1" E CUNHA DE FIXACAO</t>
  </si>
  <si>
    <t>8.02.04</t>
  </si>
  <si>
    <t>T.ARRUELA</t>
  </si>
  <si>
    <t>ARRUELA LISA D = 1/4"</t>
  </si>
  <si>
    <t>8.02.05</t>
  </si>
  <si>
    <t>T.CHUMBADOR</t>
  </si>
  <si>
    <t>CHUMBADOR JAQUETA CONE C/ PARAFUSO 1/4</t>
  </si>
  <si>
    <t>8.02.06</t>
  </si>
  <si>
    <t>T.CURVA.HORIZONTAL</t>
  </si>
  <si>
    <t>CURVA HORIZONTAL 90º PARA ELETROCALHA 100x100 MM</t>
  </si>
  <si>
    <t>8.02.07</t>
  </si>
  <si>
    <t>T.CURVA.INVERSAO</t>
  </si>
  <si>
    <t>CURVA DE INVERSÃO PARA ELETROCALHA 100x100 MM</t>
  </si>
  <si>
    <t>8.02.08</t>
  </si>
  <si>
    <t>T.ELETROCALHA</t>
  </si>
  <si>
    <t>ELETROCALHA PERFURADA S/ VIROLA S/TAMPA 100x100x3000 MM</t>
  </si>
  <si>
    <t>8.02.09</t>
  </si>
  <si>
    <t>T.PARAFUSO.LENTILHA</t>
  </si>
  <si>
    <t>PARAFUSO LENTILHA AUTO-TRAVANTE 1/4”x3/4”</t>
  </si>
  <si>
    <t>8.02.10</t>
  </si>
  <si>
    <t>T.PERFILADO</t>
  </si>
  <si>
    <t>PERFILADO PERFURADO 38x38x6000 MM</t>
  </si>
  <si>
    <t>8.02.11</t>
  </si>
  <si>
    <t>T.PORCA.SEXT</t>
  </si>
  <si>
    <t>PORCA SEXTAVADA DIAMETRO 1/4"</t>
  </si>
  <si>
    <t>8.02.12</t>
  </si>
  <si>
    <t>T.SAIDA.HOR</t>
  </si>
  <si>
    <t>SAÍDA HORIZONTAL PARA ELETRODUTO 1</t>
  </si>
  <si>
    <t>8.02.13</t>
  </si>
  <si>
    <t>T.TALA</t>
  </si>
  <si>
    <t>TALA DE JUNÇÃO PARA ELETROCALHA – ALTURA 100 MM</t>
  </si>
  <si>
    <t>8.02.14</t>
  </si>
  <si>
    <t>T.TE.HORIZONTAL</t>
  </si>
  <si>
    <t>TE HORIZONTAL 90º PARA ELETROCALHA 100X100 MM</t>
  </si>
  <si>
    <t>8.02.15</t>
  </si>
  <si>
    <t>T.VERGALHAO</t>
  </si>
  <si>
    <t>VERGALHAO ROSCA TOTAL D=1/4"</t>
  </si>
  <si>
    <t>8.03</t>
  </si>
  <si>
    <t>IINFRAESTRUTURA REDE COMUM – AR CONDIC./TOMADAS COMUNS/ILUMINAÇÃO</t>
  </si>
  <si>
    <t>8.03.01</t>
  </si>
  <si>
    <t>8.03.02</t>
  </si>
  <si>
    <t>8.03.03</t>
  </si>
  <si>
    <t>8.03.04</t>
  </si>
  <si>
    <t>8.03.05</t>
  </si>
  <si>
    <t>8.03.06</t>
  </si>
  <si>
    <t>8.03.07</t>
  </si>
  <si>
    <t>8.03.08</t>
  </si>
  <si>
    <t>8.03.09</t>
  </si>
  <si>
    <t>8.03.10</t>
  </si>
  <si>
    <t>8.03.11</t>
  </si>
  <si>
    <t>8.03.12</t>
  </si>
  <si>
    <t>8.03.13</t>
  </si>
  <si>
    <t>8.03.14</t>
  </si>
  <si>
    <t>8.04</t>
  </si>
  <si>
    <t>INFRAESTRUTURA DE REDE ESTRUTURADA</t>
  </si>
  <si>
    <t>8.04.01</t>
  </si>
  <si>
    <t>91834U</t>
  </si>
  <si>
    <t>ELETRODUTO FLEXÍVEL CORRUGADO, PVC, DN 25 MM (3/4"), PARA CIRCUITOS TERMINAIS, INSTALADO EM FORRO - FORNECIMENTO E INSTALAÇÃO. AF_12/2015</t>
  </si>
  <si>
    <t>8.04.02</t>
  </si>
  <si>
    <t>8.04.03</t>
  </si>
  <si>
    <t>8.04.04</t>
  </si>
  <si>
    <t>8.04.05</t>
  </si>
  <si>
    <t>8.04.06</t>
  </si>
  <si>
    <t>8.04.07</t>
  </si>
  <si>
    <t>8.04.08</t>
  </si>
  <si>
    <t>8.04.09</t>
  </si>
  <si>
    <t>8.04.10</t>
  </si>
  <si>
    <t>8.04.11</t>
  </si>
  <si>
    <t>8.04.12</t>
  </si>
  <si>
    <t>8.04.13</t>
  </si>
  <si>
    <t>8.04.14</t>
  </si>
  <si>
    <t>8.04.15</t>
  </si>
  <si>
    <t>8.04.16</t>
  </si>
  <si>
    <t>8.05</t>
  </si>
  <si>
    <t>REDE ESTABILIZADA</t>
  </si>
  <si>
    <t>8.05.01</t>
  </si>
  <si>
    <t>72259U</t>
  </si>
  <si>
    <t>TERMINAL OU CONECTOR DE PRESSAO - PARA CABO 10MM2 - FORNECIMENTO E INSTALACAO</t>
  </si>
  <si>
    <t>8.05.02</t>
  </si>
  <si>
    <t>74131/1U</t>
  </si>
  <si>
    <t>QUADRO DE DISTRIBUICAO DE ENERGIA DE EMBUTIR, EM CHAPA METALICA, PARA 3 DISJUNTORES TERMOMAGNETICOS MONOPOLARES SEM BARRAMENTO FORNECIMENTO E INSTALACAO</t>
  </si>
  <si>
    <t>8.05.03</t>
  </si>
  <si>
    <t>91926U</t>
  </si>
  <si>
    <t>CABO DE COBRE FLEXÍVEL ISOLADO, 2,5 MM², ANTI-CHAMA 450/750 V, PARA CIRCUITOS TERMINAIS - FORNECIMENTO E INSTALAÇÃO. AF_12/2015</t>
  </si>
  <si>
    <t>8.05.04</t>
  </si>
  <si>
    <t>91933U</t>
  </si>
  <si>
    <t>CABO DE COBRE FLEXÍVEL ISOLADO, 10 MM², ANTI-CHAMA 0,6/1,0 KV, PARA CIRCUITOS TERMINAIS - FORNECIMENTO E INSTALAÇÃO. AF_12/2015</t>
  </si>
  <si>
    <t>8.05.05</t>
  </si>
  <si>
    <t>91941U</t>
  </si>
  <si>
    <t>CAIXA RETANGULAR 4" X 2" BAIXA (0,30 M DO PISO), PVC, INSTALADA EM PAREDE - FORNECIMENTO E INSTALAÇÃO. AF_12/2015</t>
  </si>
  <si>
    <t>8.05.06</t>
  </si>
  <si>
    <t>92008U</t>
  </si>
  <si>
    <t>TOMADA BAIXA DE EMBUTIR (2 MÓDULOS), 2P+T 10 A, INCLUINDO SUPORTE E PLACA - FORNECIMENTO E INSTALAÇÃO. AF_12/2015</t>
  </si>
  <si>
    <t>8.05.07</t>
  </si>
  <si>
    <t>8.05.08</t>
  </si>
  <si>
    <t>93659U</t>
  </si>
  <si>
    <t>DISJUNTOR MONOPOLAR TIPO DIN, CORRENTE NOMINAL DE 50A - FORNECIMENTO E INSTALAÇÃO. AF_04/2016</t>
  </si>
  <si>
    <t>8.05.09</t>
  </si>
  <si>
    <t>8.05.10</t>
  </si>
  <si>
    <t>T.BARRAMENTO</t>
  </si>
  <si>
    <t>BARRAMENTO TRIPOLAR 9 POLOS</t>
  </si>
  <si>
    <t>8.05.11</t>
  </si>
  <si>
    <t>T.CANALETA</t>
  </si>
  <si>
    <t>CANALETA 50x80 MM</t>
  </si>
  <si>
    <t>8.05.12</t>
  </si>
  <si>
    <t>T.ISO.EPOXI.1</t>
  </si>
  <si>
    <t>ISOLADOR EPOXI 30X30 MM (BUJAO)</t>
  </si>
  <si>
    <t>8.05.13</t>
  </si>
  <si>
    <t>T.NOBREAK</t>
  </si>
  <si>
    <t>NOBREAK 8 kVA MONOFÁSICO</t>
  </si>
  <si>
    <t>8.05.14</t>
  </si>
  <si>
    <t>T.PARAFUSO.BICROM</t>
  </si>
  <si>
    <t>PARAFUSO MAQ 5x12 MM</t>
  </si>
  <si>
    <t>8.05.15</t>
  </si>
  <si>
    <t>T.TERM.CONEXAO</t>
  </si>
  <si>
    <t>TERMINAL CONEXAO PINO CURTO TCC25</t>
  </si>
  <si>
    <t>8.05.16</t>
  </si>
  <si>
    <t>T.TERM.PRESSAO.1</t>
  </si>
  <si>
    <t>TERMINAL DE PRESSAO 2,5 MM2</t>
  </si>
  <si>
    <t>8.05.17</t>
  </si>
  <si>
    <t>T.TRILHO</t>
  </si>
  <si>
    <t>TRILHO OU SUPORTE P/BORNE TERMINAL</t>
  </si>
  <si>
    <t>8.06</t>
  </si>
  <si>
    <t>REDE COMUM (ILUMINAÇÃO/TOMADAS/AR CONDICIONADO)</t>
  </si>
  <si>
    <t>8.06.01</t>
  </si>
  <si>
    <t>8.06.02</t>
  </si>
  <si>
    <t>8.06.03</t>
  </si>
  <si>
    <t>74131/6U</t>
  </si>
  <si>
    <t>QUADRO DE DISTRIBUICAO DE ENERGIA DE EMBUTIR, EM CHAPA METALICA, PARA 32 DISJUNTORES TERMOMAGNETICOS MONOPOLARES, COM BARRAMENTO TRIFASICO E NEUTRO, FORNECIMENTO E INSTALACAO</t>
  </si>
  <si>
    <t>8.06.04</t>
  </si>
  <si>
    <t>74131/7U</t>
  </si>
  <si>
    <t>QUADRO DE DISTRIBUICAO DE ENERGIA DE EMBUTIR, EM CHAPA METALICA, PARA 40 DISJUNTORES TERMOMAGNETICOS MONOPOLARES, COM BARRAMENTO TRIFASICO E NEUTRO, FORNECIMENTO E INSTALACAO</t>
  </si>
  <si>
    <t>8.06.05</t>
  </si>
  <si>
    <t>83443U</t>
  </si>
  <si>
    <t>CAIXA DE PASSAGEM 20X20X25 FUNDO BRITA COM TAMPA</t>
  </si>
  <si>
    <t>8.06.06</t>
  </si>
  <si>
    <t>91867U</t>
  </si>
  <si>
    <t>ELETRODUTO RÍGIDO ROSCÁVEL, PVC, DN 25 MM (3/4"), PARA CIRCUITOS TERMINAIS, INSTALADO EM LAJE - FORNECIMENTO E INSTALAÇÃO. AF_12/2015</t>
  </si>
  <si>
    <t>8.06.07</t>
  </si>
  <si>
    <t>8.06.08</t>
  </si>
  <si>
    <t>91928U</t>
  </si>
  <si>
    <t>CABO DE COBRE FLEXÍVEL ISOLADO, 4 MM², ANTI-CHAMA 450/750 V, PARA CIRCUITOS TERMINAIS - FORNECIMENTO E INSTALAÇÃO. AF_12/2015</t>
  </si>
  <si>
    <t>8.06.09</t>
  </si>
  <si>
    <t>8.06.10</t>
  </si>
  <si>
    <t>91937U</t>
  </si>
  <si>
    <t>CAIXA OCTOGONAL 3" X 3", PVC, INSTALADA EM LAJE - FORNECIMENTO E INSTALAÇÃO. AF_12/2015</t>
  </si>
  <si>
    <t>8.06.11</t>
  </si>
  <si>
    <t>91939U</t>
  </si>
  <si>
    <t>CAIXA RETANGULAR 4" X 2" ALTA (2,00 M DO PISO), PVC, INSTALADA EM PAREDE - FORNECIMENTO E INSTALAÇÃO. AF_12/2015</t>
  </si>
  <si>
    <t>8.06.12</t>
  </si>
  <si>
    <t>91940U</t>
  </si>
  <si>
    <t>CAIXA RETANGULAR 4" X 2" MÉDIA (1,30 M DO PISO), PVC, INSTALADA EM PAREDE - FORNECIMENTO E INSTALAÇÃO. AF_12/2015</t>
  </si>
  <si>
    <t>8.06.13</t>
  </si>
  <si>
    <t>8.06.14</t>
  </si>
  <si>
    <t>91953U</t>
  </si>
  <si>
    <t>INTERRUPTOR SIMPLES (1 MÓDULO), 10A/250V, INCLUINDO SUPORTE E PLACA - FORNECIMENTO E INSTALAÇÃO. AF_12/2015</t>
  </si>
  <si>
    <t>8.06.15</t>
  </si>
  <si>
    <t>91959U</t>
  </si>
  <si>
    <t>INTERRUPTOR SIMPLES (2 MÓDULOS), 10A/250V, INCLUINDO SUPORTE E PLACA - FORNECIMENTO E INSTALAÇÃO. AF_12/2015</t>
  </si>
  <si>
    <t>8.06.16</t>
  </si>
  <si>
    <t>91961U</t>
  </si>
  <si>
    <t>INTERRUPTOR PARALELO (2 MÓDULOS), 10A/250V, INCLUINDO SUPORTE E PLACA - FORNECIMENTO E INSTALAÇÃO. AF_12/2015</t>
  </si>
  <si>
    <t>8.06.17</t>
  </si>
  <si>
    <t>91992U</t>
  </si>
  <si>
    <t>TOMADA ALTA DE EMBUTIR (1 MÓDULO), 2P+T 10 A, INCLUINDO SUPORTE E PLACA - FORNECIMENTO E INSTALAÇÃO. AF_12/2015</t>
  </si>
  <si>
    <t>8.06.18</t>
  </si>
  <si>
    <t>91993U</t>
  </si>
  <si>
    <t>TOMADA ALTA DE EMBUTIR (1 MÓDULO), 2P+T 20 A, INCLUINDO SUPORTE E PLACA - FORNECIMENTO E INSTALAÇÃO. AF_12/2015</t>
  </si>
  <si>
    <t>8.06.19</t>
  </si>
  <si>
    <t>91998U</t>
  </si>
  <si>
    <t>TOMADA BAIXA DE EMBUTIR (1 MÓDULO), 2P+T 10 A, SEM SUPORTE E SEM PLACA - FORNECIMENTO E INSTALAÇÃO. AF_12/2015</t>
  </si>
  <si>
    <t>8.06.20</t>
  </si>
  <si>
    <t>8.06.21</t>
  </si>
  <si>
    <t>8.06.22</t>
  </si>
  <si>
    <t>8.06.23</t>
  </si>
  <si>
    <t>93656U</t>
  </si>
  <si>
    <t>DISJUNTOR MONOPOLAR TIPO DIN, CORRENTE NOMINAL DE 25A - FORNECIMENTO E INSTALAÇÃO. AF_04/2016</t>
  </si>
  <si>
    <t>8.06.24</t>
  </si>
  <si>
    <t>93673U</t>
  </si>
  <si>
    <t>DISJUNTOR TRIPOLAR TIPO DIN, CORRENTE NOMINAL DE 50A - FORNECIMENTO E INSTALAÇÃO. AF_04/2016</t>
  </si>
  <si>
    <t>8.06.25</t>
  </si>
  <si>
    <t>93677U</t>
  </si>
  <si>
    <t>DISJUNTOR TETRAPOLAR TIPO DR, CORRENTE NOMINAL DE 40A - FORNECIMENTO E INSTALAÇÃO. AF_04/2016</t>
  </si>
  <si>
    <t>8.06.26</t>
  </si>
  <si>
    <t>8.06.27</t>
  </si>
  <si>
    <t>8.06.28</t>
  </si>
  <si>
    <t>T.CABO.PP</t>
  </si>
  <si>
    <t>CABO ISOLADO PP 3 X 2,5 MM2</t>
  </si>
  <si>
    <t>8.06.29</t>
  </si>
  <si>
    <t>8.06.30</t>
  </si>
  <si>
    <t>8.06.31</t>
  </si>
  <si>
    <t>8.06.32</t>
  </si>
  <si>
    <t>T.LUMINARIA.EXT</t>
  </si>
  <si>
    <t>LUMINÁRIA EXTERNA COM POSTE 2M, BASE CONCRETO 2 GLOBOS/LEITOSOS</t>
  </si>
  <si>
    <t>8.06.33</t>
  </si>
  <si>
    <t>T.LUMINARIA.LED</t>
  </si>
  <si>
    <t>LUMINARIA PAINEL PLAFON LED QUADRADO 25W – 30X30 CM – BRANCO FRIO</t>
  </si>
  <si>
    <t>8.06.34</t>
  </si>
  <si>
    <t>8.06.35</t>
  </si>
  <si>
    <t>T.PINO</t>
  </si>
  <si>
    <t>PINO MACHO 2P+T – 10A</t>
  </si>
  <si>
    <t>8.06.36</t>
  </si>
  <si>
    <t>T.REFLETOR.10W</t>
  </si>
  <si>
    <t>REFLETOR SLIM LED 10W 3000K BIVOLT/MBLED</t>
  </si>
  <si>
    <t>8.06.37</t>
  </si>
  <si>
    <t>T.REFLETOR.50W</t>
  </si>
  <si>
    <t>REFLETOR SLIM LED 50W 6000K BIVOLT/MBLED</t>
  </si>
  <si>
    <t>8.06.38</t>
  </si>
  <si>
    <t>T.SENSOR</t>
  </si>
  <si>
    <t>SENSOR DE PRESENCA COM FOTOCELULA</t>
  </si>
  <si>
    <t>8.06.39</t>
  </si>
  <si>
    <t>8.06.40</t>
  </si>
  <si>
    <t>8.06.41</t>
  </si>
  <si>
    <t>T.TERM.PRESSAO.2</t>
  </si>
  <si>
    <t>TERMINAL DE PRESSAO 4 MM2</t>
  </si>
  <si>
    <t>8.06.42</t>
  </si>
  <si>
    <t>8.07</t>
  </si>
  <si>
    <t>REDE ESTRUTURADA</t>
  </si>
  <si>
    <t>8.07.01</t>
  </si>
  <si>
    <t>8.07.02</t>
  </si>
  <si>
    <t>8.07.03</t>
  </si>
  <si>
    <t>T.CABO.UTP</t>
  </si>
  <si>
    <t>CABO UTP-4P, CAT. 6 , 24 AWG</t>
  </si>
  <si>
    <t>8.07.04</t>
  </si>
  <si>
    <t>T.CERTIFICACAO</t>
  </si>
  <si>
    <t>CERTIFICACAO DE PONTOS LOGICOS</t>
  </si>
  <si>
    <t>8.07.05</t>
  </si>
  <si>
    <t>T.ESPELHO.1</t>
  </si>
  <si>
    <t>ESPELHO BAQUELITE 4" X 2" 1 FURO RJ-45</t>
  </si>
  <si>
    <t>8.07.06</t>
  </si>
  <si>
    <t>T.ESPELHO.2</t>
  </si>
  <si>
    <t>ESPELHO BAQUELITE 4" X 2" 2 FUROS RJ-45</t>
  </si>
  <si>
    <t>8.07.07</t>
  </si>
  <si>
    <t>T.PATCH.PANEL</t>
  </si>
  <si>
    <t>PATCH PANEL PADRÃO 19" CAT. 6, COM 24 PORTAS</t>
  </si>
  <si>
    <t>8.07.08</t>
  </si>
  <si>
    <t>T.RACK</t>
  </si>
  <si>
    <t>RACK DE PISO, FECHADO - 44U 67 CM</t>
  </si>
  <si>
    <t>8.07.09</t>
  </si>
  <si>
    <t>T.TOMADA.LOG</t>
  </si>
  <si>
    <t>TOMADA LOGICA RJ-45 TIPO KEYSTONE JACK, CAT. 6</t>
  </si>
  <si>
    <t>8.08</t>
  </si>
  <si>
    <t>ENTRADA DE TELEFONIA</t>
  </si>
  <si>
    <t>8.08.01</t>
  </si>
  <si>
    <t>83369U</t>
  </si>
  <si>
    <t>QUADRO DE DISTRIBUICAO PARA TELEFONE N.4, 60X60X12CM EM CHAPA METALICA, DE EMBUTIR, SEM ACESSORIOS, PADRAO TELEBRAS, FORNECIMENTO E INSTALACAO</t>
  </si>
  <si>
    <t>8.08.02</t>
  </si>
  <si>
    <t>83449U</t>
  </si>
  <si>
    <t>CAIXA DE PASSAGEM 60X60X70 FUNDO BRITA COM TAMPA</t>
  </si>
  <si>
    <t>8.08.03</t>
  </si>
  <si>
    <t>93009U</t>
  </si>
  <si>
    <t>ELETRODUTO RÍGIDO ROSCÁVEL, PVC, DN 60 MM (2") - FORNECIMENTO E INSTALAÇÃO. AF_12/2015</t>
  </si>
  <si>
    <t>8.08.04</t>
  </si>
  <si>
    <t>8.08.05</t>
  </si>
  <si>
    <t>T.CABECOTE.2</t>
  </si>
  <si>
    <t>CABECOTE DE LIGA DE ALUMINIO DIAM. 2"</t>
  </si>
  <si>
    <t>8.08.06</t>
  </si>
  <si>
    <t>T.CURVA.90.2</t>
  </si>
  <si>
    <t>CURVA 90 GRAUS FERRO ZINCADO DIAMETRO 2"</t>
  </si>
  <si>
    <t>8.08.07</t>
  </si>
  <si>
    <t>T.ELE.PVC.2</t>
  </si>
  <si>
    <t>ELETRODUTO PVC FLEXÍVEL - MANGUEIRA CORRUGADA - DIAM. 2"</t>
  </si>
  <si>
    <t>8.08.08</t>
  </si>
  <si>
    <t>T.ELE.ZINC.2</t>
  </si>
  <si>
    <t>ELETRODUTO ZINCADO DIAMETRO 2"</t>
  </si>
  <si>
    <t>8.08.09</t>
  </si>
  <si>
    <t>T.SOM.INFRA</t>
  </si>
  <si>
    <t>INFRAESTRUTURA EM ELETRODUTOS SOBRE FORRO OU EMBUTIDOS EM ALVENARIA OU CONTRAPISO PARA SISTEMA DE SONORIZAÇÃO, INCLUSIVE TRANSPORTES DE MATERIAIS, ENTULHOS E RECOMPOSIÇÃO</t>
  </si>
  <si>
    <t>8.08.10</t>
  </si>
  <si>
    <t>T.SOM.REPRES</t>
  </si>
  <si>
    <t>SISTEMA DE SONORIZAÇÃO COMPLETO PARA VARA DO TRABALHO, INCLUI MESA DE SOM 12 CANAIS BEHRINGER OU EQUIV COM 4 CANAIS PHANTOM POWER, AMPLIFICADOR DE 1000W, FORNECIMENTO E CONECTORIZAÇÃO DE CABOS XLR PARA MICROFONES. NÃO INCLUSO CAIXAS SONOFLETORAS E MICROFONES, CONSIDERA INSTALAÇÃO DE MESA NA SALA TÉCNICA DA VT</t>
  </si>
  <si>
    <t>ESQUADRIAS</t>
  </si>
  <si>
    <t>9.01</t>
  </si>
  <si>
    <t>72116U</t>
  </si>
  <si>
    <t>VIDRO LISO COMUM TRANSPARENTE, ESPESSURA 3MM</t>
  </si>
  <si>
    <t>9.02</t>
  </si>
  <si>
    <t>73933/1U</t>
  </si>
  <si>
    <t>PORTA DE FERRO, DE ABRIR, TIPO GRADE COM CHAPA, 87X210CM, COM GUARNICOES</t>
  </si>
  <si>
    <t>9.03</t>
  </si>
  <si>
    <t>91326U</t>
  </si>
  <si>
    <t>KIT DE PORTA DE MADEIRA PARA VERNIZ, SEMI-OCA (LEVE OU MÉDIA), PADRÃO POPULAR, 80X210CM, ESPESSURA DE 3,5CM, ITENS INCLUSOS: DOBRADIÇAS, MONTAGEM E INSTALAÇÃO DO BATENTE, SEM FECHADURA - FORNECIMENTO E INSTALAÇÃO. AF_08/2015</t>
  </si>
  <si>
    <t>9.04</t>
  </si>
  <si>
    <t>91327U</t>
  </si>
  <si>
    <t>KIT DE PORTA DE MADEIRA PARA VERNIZ, SEMI-OCA (LEVE OU MÉDIA), PADRÃO POPULAR, 90X210CM, ESPESSURA DE 3,5CM, ITENS INCLUSOS: DOBRADIÇAS, MONTAGEM E INSTALAÇÃO DO BATENTE, SEM FECHADURA - FORNECIMENTO E INSTALAÇÃO. AF_08/2015</t>
  </si>
  <si>
    <t>9.05</t>
  </si>
  <si>
    <t>91341U</t>
  </si>
  <si>
    <t>PORTA EM ALUMÍNIO DE ABRIR TIPO VENEZIANA COM GUARNIÇÃO, FIXAÇÃO COM PARAFUSOS - FORNECIMENTO E INSTALAÇÃO. AF_08/2015</t>
  </si>
  <si>
    <t>9.06</t>
  </si>
  <si>
    <t>94559U</t>
  </si>
  <si>
    <t>JANELA DE AÇO BASCULANTE, FIXAÇÃO COM ARGAMASSA, SEM VIDROS, PADRONIZADA. AF_07/2016</t>
  </si>
  <si>
    <t>COBERTURA E AGUAS PLUVIAIS</t>
  </si>
  <si>
    <t>10.01</t>
  </si>
  <si>
    <t>71623U</t>
  </si>
  <si>
    <t>CHAPIM DE CONCRETO APARENTE COM ACABAMENTO DESEMPENADO, FORMA DE COMPENSADO PLASTIFICADO (MADEIRIT) DE 14 X 10 CM, FUNDIDO NO LOCAL.</t>
  </si>
  <si>
    <t>10.02</t>
  </si>
  <si>
    <t>89512U</t>
  </si>
  <si>
    <t>TUBO PVC, SÉRIE R, ÁGUA PLUVIAL, DN 100 MM, FORNECIDO E INSTALADO EM RAMAL DE ENCAMINHAMENTO. AF_12/2014</t>
  </si>
  <si>
    <t>10.03</t>
  </si>
  <si>
    <t>89578U</t>
  </si>
  <si>
    <t>TUBO PVC, SÉRIE R, ÁGUA PLUVIAL, DN 100 MM, FORNECIDO E INSTALADO EM CONDUTORES VERTICAIS DE ÁGUAS PLUVIAIS. AF_12/2014</t>
  </si>
  <si>
    <t>10.04</t>
  </si>
  <si>
    <t>90441U</t>
  </si>
  <si>
    <t>FURO EM CONCRETO PARA DIÂMETROS MAIORES QUE 75 MM. AF_05/2015</t>
  </si>
  <si>
    <t>10.05</t>
  </si>
  <si>
    <t>92580U</t>
  </si>
  <si>
    <t>TRAMA DE AÇO COMPOSTA POR TERÇAS PARA TELHADOS DE ATÉ 2 ÁGUAS PARA TELHA ONDULADA DE FIBROCIMENTO, METÁLICA, PLÁSTICA OU TERMOACÚSTICA, INCLUSO TRANSPORTE VERTICAL. AF_12/2015</t>
  </si>
  <si>
    <t>10.06</t>
  </si>
  <si>
    <t>94207U</t>
  </si>
  <si>
    <t>TELHAMENTO COM TELHA ONDULADA DE FIBROCIMENTO E = 6 MM, COM RECOBRIMENTO LATERAL DE 1/4 DE ONDA PARA TELHADO COM INCLINAÇÃO MAIOR QUE 10°, COM ATÉ 2 ÁGUAS, INCLUSO IÇAMENTO. AF_06/2016</t>
  </si>
  <si>
    <t>10.07</t>
  </si>
  <si>
    <t>94213U</t>
  </si>
  <si>
    <t>TELHAMENTO COM TELHA DE AÇO/ALUMÍNIO E = 0,5 MM, COM ATÉ 2 ÁGUAS, INCLUSO IÇAMENTO. AF_06/2016</t>
  </si>
  <si>
    <t>10.08</t>
  </si>
  <si>
    <t>94228U</t>
  </si>
  <si>
    <t>CALHA EM CHAPA DE AÇO GALVANIZADO NÚMERO 24, DESENVOLVIMENTO DE 50 CM, INCLUSO TRANSPORTE VERTICAL. AF_06/2016</t>
  </si>
  <si>
    <t>10.09</t>
  </si>
  <si>
    <t>94231U</t>
  </si>
  <si>
    <t>RUFO EM CHAPA DE AÇO GALVANIZADO NÚMERO 24, CORTE DE 25 CM, INCLUSO TRANSPORTE VERTICAL. AF_06/2016</t>
  </si>
  <si>
    <t>10.10</t>
  </si>
  <si>
    <t>72110U</t>
  </si>
  <si>
    <t>ESTRUTURA METALICA EM TESOURAS OU TRELICAS, VAO LIVRE DE 12M, FORNECIMENTO E MONTAGEM, NAO SENDO CONSIDERADOS OS FECHAMENTOS METALICOS, AS COLUNAS, OS SERVICOS GERAIS EM ALVENARIA E CONCRETO, AS TELHAS DE COBERTURA E A PINTURA DE ACABAMENTO</t>
  </si>
  <si>
    <t>SISTEMAS DE PREVENÇÃO E COMBATE A INCÊNDIO</t>
  </si>
  <si>
    <t>11.01</t>
  </si>
  <si>
    <t>T.38774</t>
  </si>
  <si>
    <t>LUMINARIA DE EMERGENCIA 30 LEDS, POTENCIA 2 W, BATERIA DE LITIO, AUTONOMIA DE 6 HORAS</t>
  </si>
  <si>
    <t>11.02</t>
  </si>
  <si>
    <t>T.INC.ABRIGO.GLP</t>
  </si>
  <si>
    <t>ABRIGO PARA GÁS GLP, EM BLOCOS DE CONCRETO, COM LAJE DE CONCRETO PRE MOLDADA NA OBRA, CAPACIDADE P/ 2 VASILHAMES DE 13KG, USO PERMITIDO DE APENAS UM, DE ACORDO COM NT 28/2014 CBMGO, VENTILAÇÃO PERMANENTE, INCLUI ALVENARIA, PORTAO QUADRICULADO, REBOCO E TEXTURA ACRILICA</t>
  </si>
  <si>
    <t>11.03</t>
  </si>
  <si>
    <t>T.INC.SIN.EMERG</t>
  </si>
  <si>
    <t>SINALIZAÇÃO DE INCÊNDIO COM FORNECIMENTO E COLOCAÇÃO DE PLACAS E DEMARCAÇÕES, CONFORME PROJETO FORNECIDO</t>
  </si>
  <si>
    <t>AR CONDICIONADO</t>
  </si>
  <si>
    <t>12.01</t>
  </si>
  <si>
    <t>T.AC.DRENO</t>
  </si>
  <si>
    <t>DRENO PARA UNIDADE INTERNA DE AR CONDICIONADO TIPO SPLIT, QUALQUER POTENCIA, REALIZADA COM TUBO PVC SOLDAVEL MARROM, DIAM. NOMINAL 32MM</t>
  </si>
  <si>
    <t>12.02</t>
  </si>
  <si>
    <t>T.ARC.SPLIT.INSTAL</t>
  </si>
  <si>
    <t>INSTALAÇÃO COMPLETA DE AR CONDICIONADO COM REDE ATE 15 METROS, INCLUSO TODAS AS FERRAMENTAS, MATERIAIS E ACESSÓRIOS PARA EXECUÇÃO E REVESTIMENTO DE LINHA FRIGORÍGENA, CIRCUITOS ELÉTRICOS E LINHA DE DRENO</t>
  </si>
  <si>
    <t>PINTURA</t>
  </si>
  <si>
    <t>13.01</t>
  </si>
  <si>
    <t>73739/1U</t>
  </si>
  <si>
    <t>PINTURA ESMALTE ACETINADO EM MADEIRA, DUAS DEMAOS</t>
  </si>
  <si>
    <t>13.02</t>
  </si>
  <si>
    <t>73924/1U</t>
  </si>
  <si>
    <t>PINTURA ESMALTE ALTO BRILHO, DUAS DEMAOS, SOBRE SUPERFICIE METALICA</t>
  </si>
  <si>
    <t>13.03</t>
  </si>
  <si>
    <t>88431U</t>
  </si>
  <si>
    <t>APLICAÇÃO MANUAL DE PINTURA COM TINTA TEXTURIZADA ACRÍLICA EM PAREDES EXTERNAS DE CASAS, DUAS CORES. AF_06/2014</t>
  </si>
  <si>
    <t>13.04</t>
  </si>
  <si>
    <t>88488U</t>
  </si>
  <si>
    <t>APLICAÇÃO MANUAL DE PINTURA COM TINTA LÁTEX ACRÍLICA EM TETO, DUAS DEMÃOS. AF_06/2014</t>
  </si>
  <si>
    <t>13.05</t>
  </si>
  <si>
    <t>88489U</t>
  </si>
  <si>
    <t>APLICAÇÃO MANUAL DE PINTURA COM TINTA LÁTEX ACRÍLICA EM PAREDES, DUAS DEMÃOS. AF_06/2014</t>
  </si>
  <si>
    <t>13.06</t>
  </si>
  <si>
    <t>88494U</t>
  </si>
  <si>
    <t>APLICAÇÃO E LIXAMENTO DE MASSA LÁTEX EM TETO, UMA DEMÃO. AF_06/2014</t>
  </si>
  <si>
    <t>13.07</t>
  </si>
  <si>
    <t>88497U</t>
  </si>
  <si>
    <t>APLICAÇÃO E LIXAMENTO DE MASSA LÁTEX EM PAREDES, DUAS DEMÃOS. AF_06/2014</t>
  </si>
  <si>
    <t>13.08</t>
  </si>
  <si>
    <t>T.PINTURA.PISO</t>
  </si>
  <si>
    <t>PINTURA COM TINTA ACRILICA EM PISO, AMBIENTES INTERNOS E EXTERNOS, BASE CIMENTADA, INCLUI LIMPEZA</t>
  </si>
  <si>
    <t>ACESSIBILIDADE E COMUNICAÇÃO VISUAL </t>
  </si>
  <si>
    <t>14.01</t>
  </si>
  <si>
    <t>74072/2U</t>
  </si>
  <si>
    <t>CORRIMAO EM TUBO ACO GALVANIZADO 2 1/2" COM BRACADEIRA</t>
  </si>
  <si>
    <t>14.02</t>
  </si>
  <si>
    <t>T.10851</t>
  </si>
  <si>
    <t>PLACA DE IDENTIFICACAO ACRILICO 25X8CM BORDA POLIDA - FORNECIMENTO E COLOCACAO</t>
  </si>
  <si>
    <t>14.03</t>
  </si>
  <si>
    <t>T.BARRA.APOIO</t>
  </si>
  <si>
    <t>BARRA DE APOIO RETA EM AÇO INOX POLIDO, COMP=80CM, DIAMETRO MINIMO 3CM PARA PORTADOR DE NECESSIDADES ESPECIAIS PNE (UN)</t>
  </si>
  <si>
    <t>14.04</t>
  </si>
  <si>
    <t>T.GUARDA.CORPO</t>
  </si>
  <si>
    <t>GUARDA CORPO EM TUBO DE AÇO GALVANIZADO (H=1,05M), COM CORRIMÃO EM DUAS ALTURAS (H=0,70M E 0,92M)</t>
  </si>
  <si>
    <t>14.05</t>
  </si>
  <si>
    <t>T.LETREIRO</t>
  </si>
  <si>
    <t>LETRA ACO INOX PARA FACHADA</t>
  </si>
  <si>
    <t>14.06</t>
  </si>
  <si>
    <t>T.MAPA.TATIL</t>
  </si>
  <si>
    <t>MAPA TÁTIL BRAILE/RELEVO ACRILICO 44X130CM EM PEDESTAL DE 40X60CM EM AÇO COM PINTURA ELETROSTÁTICA - FORNECIMENTO E INSTALAÇÃO (UN)</t>
  </si>
  <si>
    <t>14.07</t>
  </si>
  <si>
    <t>T.PLACA.BRAILE</t>
  </si>
  <si>
    <t>PLACA PARA IDENTIFICACAO DE AMBIENTES EM ACRILICO COM RELEVO EM BRAILE</t>
  </si>
  <si>
    <t>14.08</t>
  </si>
  <si>
    <t>T.PLACA.MET.</t>
  </si>
  <si>
    <t>PLACA METÁLICA 50X70 CM PARA SINALIZACAO VERTICAL DE ESTACIONAMENTO PNE/IDOSO</t>
  </si>
  <si>
    <t>14.09</t>
  </si>
  <si>
    <t>T.TATIL.CONCRETO</t>
  </si>
  <si>
    <t>PISO TÁTIL CONCRETO ALERTA E DIRECIONAL 25X25X2CM VERMELHO, CINZA NATURAL, AMARELO OU PRETO</t>
  </si>
  <si>
    <t>14.10</t>
  </si>
  <si>
    <t>T.TATIL.POLIESTER</t>
  </si>
  <si>
    <t>PISO TÁTIL POLIÉSTER (ELEMENTOS DISCRETOS) ALERTA E DIRECIONAL 250X250X3MM AZUL, AMARELO, CINZA OU PRETO - COLAGEM DIRETA COM DUPLA-FACE NO CONTRAPISO LISO, CERÂMICA, PORCELANATO, GRANITO E DEMAIS PISOS LISOS COMO POLIDO - ACOMPANHA GABARITO PARA INSTALAÇÃO E DUPLA FACE INTEGRADO - USO EXCLUSIVO PARA AREAS INTERNAS.</t>
  </si>
  <si>
    <t>ACABAMENTOS SANITÁRIOS</t>
  </si>
  <si>
    <t>15.01</t>
  </si>
  <si>
    <t>85005U</t>
  </si>
  <si>
    <t>ESPELHO CRISTAL, ESPESSURA 4MM, COM PARAFUSOS DE FIXACAO, SEM MOLDURA</t>
  </si>
  <si>
    <t>15.02</t>
  </si>
  <si>
    <t>95543U</t>
  </si>
  <si>
    <t>PORTA TOALHA BANHO EM METAL CROMADO, TIPO BARRA, INCLUSO FIXAÇÃO. AF_10/2016</t>
  </si>
  <si>
    <t>15.03</t>
  </si>
  <si>
    <t>95544U</t>
  </si>
  <si>
    <t>PAPELEIRA DE PAREDE EM METAL CROMADO SEM TAMPA, INCLUSO FIXAÇÃO. AF_10/2016</t>
  </si>
  <si>
    <t>15.04</t>
  </si>
  <si>
    <t>95547U</t>
  </si>
  <si>
    <t>SABONETEIRA PLASTICA TIPO DISPENSER PARA SABONETE LIQUIDO COM RESERVATORIO 800 A 1500 ML, INCLUSO FIXAÇÃO. AF_10/2016</t>
  </si>
  <si>
    <t>15.05</t>
  </si>
  <si>
    <t>T.ASSENTO.PLASTICO</t>
  </si>
  <si>
    <t>ASSENTO PLASTICO STANDARD PARA VASO SANITARIO - FORNECIMENTO E INSTALACAO</t>
  </si>
  <si>
    <t>15.06</t>
  </si>
  <si>
    <t>T.DUCHA.HIG</t>
  </si>
  <si>
    <t>DUCHA HIGIÊNICA PLASTICA COM REGISTRO METÁLICO 1/2 - FORNECIMENTO E INSTALAÇÃO</t>
  </si>
  <si>
    <t>15.07</t>
  </si>
  <si>
    <t>T.EXAUSTOR</t>
  </si>
  <si>
    <t>EXAUSTOR PARA BANHEIRO - FORNECIMENTO E INSTALAÇÃO</t>
  </si>
  <si>
    <t>15.08</t>
  </si>
  <si>
    <t>T.TOALHEIRO</t>
  </si>
  <si>
    <t>TOALHEIRO PLASTICO TIPO DISPENSER PARA PAPEL TOALHA INTERFOLHADO - FORNECIMENTO E INSTALACAO</t>
  </si>
  <si>
    <t>SERVIÇOS EXTERNOS</t>
  </si>
  <si>
    <t>16.01</t>
  </si>
  <si>
    <t>72943U</t>
  </si>
  <si>
    <t>PINTURA DE LIGACAO COM EMULSAO RR-2C</t>
  </si>
  <si>
    <t>16.02</t>
  </si>
  <si>
    <t>72956U</t>
  </si>
  <si>
    <t>TRATAMENTO SUPERFICIAL SIMPLES - TSS, COM EMULSAO RR-2C</t>
  </si>
  <si>
    <t>16.03</t>
  </si>
  <si>
    <t>74236/1U</t>
  </si>
  <si>
    <t>PLANTIO DE GRAMA BATATAIS EM PLACAS</t>
  </si>
  <si>
    <t>16.04</t>
  </si>
  <si>
    <t>83693U</t>
  </si>
  <si>
    <t>CAIACAO EM MEIO FIO</t>
  </si>
  <si>
    <t>16.05</t>
  </si>
  <si>
    <t>T.MASTRO.BANDEIRA</t>
  </si>
  <si>
    <t>MASTROS PARA BANDEIRAS EM FERRO GALVANIZADO (ASSENTADOS E PINTADOS) - 03 UNIDADES (REFERENCIA: AGETOP)</t>
  </si>
  <si>
    <t>CJ</t>
  </si>
  <si>
    <t>16.06</t>
  </si>
  <si>
    <t>T.TORNEIRA.JARDIM</t>
  </si>
  <si>
    <t>TORNEIRA CROMADA COM BICO PARA JARDIM 1/2 OU 3/4 - FORNECIMENTO E INSTALACAO</t>
  </si>
  <si>
    <t>SERVIÇOS FINAIS</t>
  </si>
  <si>
    <t>17.01</t>
  </si>
  <si>
    <t>9537U</t>
  </si>
  <si>
    <t>LIMPEZA FINAL DA OBRA</t>
  </si>
  <si>
    <t>17.02</t>
  </si>
  <si>
    <t>T.ASBUILT.M2</t>
  </si>
  <si>
    <t>EXECUÇÃO DE COMO CONSTRUÍDO ("AS BUILT") - INCLUI MATERIAL E MÃO DE OBRA</t>
  </si>
  <si>
    <t>17.03</t>
  </si>
  <si>
    <t>T.PLACA.INAUG</t>
  </si>
  <si>
    <t>PLACA DE INAUGURAÇÃO AÇO ESCOVADO - 40X60 CM</t>
  </si>
  <si>
    <t>TOTAL SEM BDI</t>
  </si>
  <si>
    <t>TOTAIS</t>
  </si>
  <si>
    <t>TOTAL GERAL SEM BDI</t>
  </si>
  <si>
    <t>PERCENTUAIS DE BDI</t>
  </si>
  <si>
    <t>BDI</t>
  </si>
  <si>
    <t>TOTAIS COM BDI</t>
  </si>
  <si>
    <t>&lt;---- BDI SE FOSSE UNIFORMEMENTE APLICADO</t>
  </si>
  <si>
    <t>PODER JUDICIÁRIO DA UNIÃO
TRIBUNAL REGIONAL DO TRABALHO DA 18ª REGIÃO</t>
  </si>
  <si>
    <t>CRONOGRAMA FÍSICO-FINANCEIRO DESONERADO</t>
  </si>
  <si>
    <t>MEDIÇÃO DIRETA</t>
  </si>
  <si>
    <t>ITENS INDIRETOS</t>
  </si>
  <si>
    <t>ETAPAS
(para descrição completa, ver orçamento sintético)</t>
  </si>
  <si>
    <t>MEDIÇÕES / SUBETAPAS</t>
  </si>
  <si>
    <t>1ª MED</t>
  </si>
  <si>
    <t>2ª MED</t>
  </si>
  <si>
    <t>3ª MED</t>
  </si>
  <si>
    <t>30 DIAS</t>
  </si>
  <si>
    <t>60 DIAS</t>
  </si>
  <si>
    <t>90 DIAS</t>
  </si>
  <si>
    <t>VERIFICAÇÕES CONSISTÊNCIA</t>
  </si>
  <si>
    <t>%</t>
  </si>
  <si>
    <t>*medido proporcionalmente à execução contratual</t>
  </si>
  <si>
    <t>R$</t>
  </si>
  <si>
    <t>TOTAIS DAS MEDIÇÕES</t>
  </si>
  <si>
    <t>TOTAIS ACUMULADOS</t>
  </si>
  <si>
    <t>%    </t>
  </si>
  <si>
    <t>RELATÓRIO DE COMPOSIÇÕES ANALÍTICAS - ORÇAMENTO DESONERADO</t>
  </si>
  <si>
    <t>DESCRIÇÃO</t>
  </si>
  <si>
    <t>UNID.</t>
  </si>
  <si>
    <t>QUANT/COEF</t>
  </si>
  <si>
    <t>CUSTO
MAT</t>
  </si>
  <si>
    <t>CUSTO MDO</t>
  </si>
  <si>
    <t>01.00</t>
  </si>
  <si>
    <t>LUVA RASPA DE COURO, CANO CURTO (PUNHO *7* CM)</t>
  </si>
  <si>
    <t>BOTA DE SEGURANCA COM BIQUEIRA DE ACO E COLARINHO ACOLCHOADO</t>
  </si>
  <si>
    <t>CAPA PARA CHUVA EM PVC COM FORRO DE POLIESTER, COM CAPUZ (AMARELA OU AZUL)</t>
  </si>
  <si>
    <t>CAPACETE DE SEGURANCA ABA FRONTAL COM SUSPENSAO DE POLIETILENO, SEM JUGULAR (CLASSE B)</t>
  </si>
  <si>
    <t>PROTETOR AUDITIVO TIPO PLUG DE INSERCAO COM CORDAO, ATENUACAO SUPERIOR A 15 DB</t>
  </si>
  <si>
    <t>CINTURAO DE SEGURANCA TIPO PARAQUEDISTA, FIVELA EM ACO, AJUSTE NO SUSPENSARIO, CINTURA E PERNAS</t>
  </si>
  <si>
    <t>OCULOS DE SEGURANCA CONTRA IMPACTOS COM LENTE INCOLOR, ARMACAO NYLON, COM PROTECAO UVA E UVB</t>
  </si>
  <si>
    <t>ENGENHEIRO CIVIL DE OBRA JUNIOR (MENSALISTA)</t>
  </si>
  <si>
    <t>M.O.</t>
  </si>
  <si>
    <t>EXAMES - MENSALISTA (ENCARGOS COMPLEMENTARES (COLETADO CAIXA)</t>
  </si>
  <si>
    <t>SEGURO - MENSALISTA (ENCARGOS COMPLEMENTARES) (COLETADO CAIXA)</t>
  </si>
  <si>
    <t>ENCARREGADO GERAL DE OBRAS (MENSALISTA)</t>
  </si>
  <si>
    <t>TRANSPORTE - MENSALISTA (ENCARGOS COMPLEMENTARES) (COLETADO CAIXA)</t>
  </si>
  <si>
    <t>ALIMENTACAO - MENSALISTA (ENCARGOS COMPLEMENTARES) (COLETADO CAIXA)</t>
  </si>
  <si>
    <t>PESQUISA.1509.22</t>
  </si>
  <si>
    <t>LIVRO DIÁRIO DE OBRAS / LIVRO DE ORDEM TAMANHO OFÍCIO 33 X 3 VIASCARBONADO</t>
  </si>
  <si>
    <t>ENGENHEIRO CIVIL DE OBRA JUNIOR</t>
  </si>
  <si>
    <t>H</t>
  </si>
  <si>
    <t>EXAMES - HORISTA (ENCARGOS COMPLEMENTARES) (COLETADO CAIXA)</t>
  </si>
  <si>
    <t>SEGURO - HORISTA (ENCARGOS COMPLEMENTARES) (COLETADO CAIXA)</t>
  </si>
  <si>
    <t>PESQUISA.1610.13</t>
  </si>
  <si>
    <t>ANOTAÇÃO/REGISTRO DE RESPONSABILIDADE TÉCNICA (ART OU RRT) - FAIXA 3 (CONTRATOS ACIMA DE 15.000,00)</t>
  </si>
  <si>
    <t>02.00</t>
  </si>
  <si>
    <t>BALDE PLASTICO CAPACIDADE *10* L</t>
  </si>
  <si>
    <t>ESCOVA DE ACO, COM CABO, *4 X 15* FILEIRAS DE CERDAS</t>
  </si>
  <si>
    <t>CARPINTEIRO DE FORMAS</t>
  </si>
  <si>
    <t>CARRINHO DE MAO DE ACO CAPACIDADE 50 A 60 L, PNEU COM CAMARA</t>
  </si>
  <si>
    <t>ALIMENTACAO - HORISTA (ENCARGOS COMPLEMENTARES) (COLETADO CAIXA)</t>
  </si>
  <si>
    <t>TRANSPORTE - HORISTA (ENCARGOS COMPLEMENTARES) (COLETADO CAIXA)</t>
  </si>
  <si>
    <t>ENXADA ESTREITA *25 X 23* CM COM CABO</t>
  </si>
  <si>
    <t>MADEIRA 2A QUALIDADE SERRADA NAO APARELHADA</t>
  </si>
  <si>
    <t>PREGO DE ACO POLIDO COM CABECA 10 X 10 (7/8 X 17)</t>
  </si>
  <si>
    <t>SERVENTE</t>
  </si>
  <si>
    <t>BETONEIRA CAPACIDADE NOMINAL 400 L, CAPACIDADE DE MISTURA 280 L, MOTOR ELETRICO TRIFASICO 220/380 V POTENCIA 2 CV, SEM CARREGADOR</t>
  </si>
  <si>
    <t>CIMENTO PORTLAND COMPOSTO CP II-32</t>
  </si>
  <si>
    <t>ENERGIA ELETRICA ATE 2000 KWH INDUSTRIAL, SEM DEMANDA</t>
  </si>
  <si>
    <t>AREIA MEDIA - POSTO JAZIDA/FORNECEDOR (RETIRADO NA JAZIDA, SEM TRANSPORTE)</t>
  </si>
  <si>
    <t>OPERADOR DE BETONEIRA ESTACIONARIA/MISTURADOR (COLETADO CAIXA)</t>
  </si>
  <si>
    <t>SARRAFO DE MADEIRA NAO APARELHADA *2,5 X 7* CM, MACARANDUBA, ANGELIM OU EQUIVALENTE DA REGIAO</t>
  </si>
  <si>
    <t>PECA DE MADEIRA NATIVA / REGIONAL 7,5 X 7,5CM (3X3) NAO APARELHADA (P/FORMA)</t>
  </si>
  <si>
    <t>PEDRA BRITADA N. 1 (9,5 a 19 MM) POSTO PEDREIRA/FORNECEDOR, SEM FRETE</t>
  </si>
  <si>
    <t>PLACA DE OBRA (PARA CONSTRUCAO CIVIL) EM CHAPA GALVANIZADA *N. 22*, DE *2,0 X 1,125* M</t>
  </si>
  <si>
    <t>PREGO DE ACO POLIDO COM CABECA 18 X 30 (2 3/4 X 10)</t>
  </si>
  <si>
    <t>TABUA MADEIRA 2A QUALIDADE 2,5 X 30,0CM (1 X 12") NAO APARELHADA</t>
  </si>
  <si>
    <t>CAL HIDRATADA CH-I PARA ARGAMASSAS</t>
  </si>
  <si>
    <t>JANELA BASCULANTE, ACO, COM BATENTE/REQUADRO, 60 X 60 CM (SEM VIDROS)</t>
  </si>
  <si>
    <t>FECHO / TRINCO / FERROLHO FIO REDONDO, DE SOBREPOR, 8", EM ACO GALVANIZADO / ZINCADO</t>
  </si>
  <si>
    <t>BUCHA DE NYLON SEM ABA S6, COM PARAFUSO DE 4,20 X 40 MM EM ACO ZINCADO COM ROSCA SOBERBA, CABECA CHATA E FENDA PHILLIPS</t>
  </si>
  <si>
    <t>CONDULETE EM PVC, TIPO "B", SEM TAMPA, DE 1/2" OU 3/4"</t>
  </si>
  <si>
    <t>TELHADISTA</t>
  </si>
  <si>
    <t>CHAPA DE MADEIRA COMPENSADA RESINADA PARA FORMA DE CONCRETO, DE *2,2 X 1,1* M, E = 12 MM</t>
  </si>
  <si>
    <t>VIBRADOR DE IMERSAO, DIAMETRO DA PONTEIRA DE *45* MM, COM MOTOR ELETRICO TRIFASICO DE 2 HP (2 CV)</t>
  </si>
  <si>
    <t>CONJUNTO ARRUELAS DE VEDACAO 5/16" PARA TELHA FIBROCIMENTO (UMA ARRUELA METALICA E UMA ARRUELA PVC - CONICAS)</t>
  </si>
  <si>
    <t>FITA ISOLANTE ADESIVA ANTICHAMA, USO ATE 750 V, EM ROLO DE 19 MM X 5 M</t>
  </si>
  <si>
    <t>ELETRICISTA</t>
  </si>
  <si>
    <t>AUXILIAR DE ENCANADOR OU BOMBEIRO HIDRAULICO</t>
  </si>
  <si>
    <t>AJUDANTE DE ELETRICISTA</t>
  </si>
  <si>
    <t>GUINDASTE HIDRAULICO AUTOPROPELIDO, COM LANCA TELESCOPICA 40 M, CAPACIDADE MAXIMA 60 T, POTENCIA 260 KW, TRACAO 6 X 6</t>
  </si>
  <si>
    <t>ELETRODUTO DE PVC RIGIDO ROSCAVEL DE 1/2 ", SEM LUVA</t>
  </si>
  <si>
    <t>ELETRODUTO PVC FLEXIVEL CORRUGADO, COR AMARELA, DE 20 MM</t>
  </si>
  <si>
    <t>ENCANADOR OU BOMBEIRO HIDRAULICO</t>
  </si>
  <si>
    <t>GUINCHO ELETRICO DE COLUNA, CAPACIDADE 400 KG, COM MOTO FREIO, MOTOR TRIFASICO DE 1,25 CV</t>
  </si>
  <si>
    <t>LUMINARIA DE SOBREPOR EM CHAPA DE ACO PARA 2 LAMPADAS FLUORESCENTES DE *36* W, ALETADA, COMPLETA (LAMPADAS E REATOR INCLUSOS)</t>
  </si>
  <si>
    <t>ESPELHO / PLACA DE 3 POSTOS 4" X 2", PARA INSTALACAO DE TOMADAS E INTERRUPTORES</t>
  </si>
  <si>
    <t>SUPORTE DE FIXACAO PARA ESPELHO / PLACA 4" X 2", PARA 3 MODULOS, PARA INSTALACAO DE TOMADAS E INTERRUPTORES (SOMENTE SUPORTE)</t>
  </si>
  <si>
    <t>TOMADA 2P+T 10A, 250V (APENAS MODULO)</t>
  </si>
  <si>
    <t>INTERRUPTOR SIMPLES 10A, 250V (APENAS MODULO)</t>
  </si>
  <si>
    <t>PORTA DE ABRIR EM ACO TIPO VENEZIANA, COM FUNDO ANTICORROSIVO / PRIMER DE PROTECAO, SEM GUARNICAO/ALIZAR/VISTA, 87 X 210 CM</t>
  </si>
  <si>
    <t>ABRACADEIRA EM ACO PARA AMARRACAO DE ELETRODUTOS, TIPO D, COM 1/2" E PARAFUSO DE FIXACAO</t>
  </si>
  <si>
    <t>PREGO DE ACO POLIDO COM CABECA 22 X 48 (4 1/4 X 5)</t>
  </si>
  <si>
    <t>OPERADOR DE GUINCHO</t>
  </si>
  <si>
    <t>OPERADOR DE GUINDASTE</t>
  </si>
  <si>
    <t>PARAFUSO ZINCADO ROSCA SOBERBA, CABECA SEXTAVADA, 5/16 " X 250 MM, PARA FIXACAO DE TELHA EM MADEIRA</t>
  </si>
  <si>
    <t>VIGA DE MADEIRA NAO APARELHADA 6 X 12 CM, MACARANDUBA, ANGELIM OU EQUIVALENTE DA REGIAO</t>
  </si>
  <si>
    <t>PEDREIRO</t>
  </si>
  <si>
    <t>PINTOR</t>
  </si>
  <si>
    <t>PREGO DE ACO POLIDO COM CABECA 18 X 27 (2 1/2 X 10)</t>
  </si>
  <si>
    <t>AUXILIAR DE CARPINTEIRO</t>
  </si>
  <si>
    <t>BLOCO VEDACAO CONCRETO 19 X 19 X 39 CM (CLASSE D - NBR 6136)</t>
  </si>
  <si>
    <t>TELHA DE FIBROCIMENTO ONDULADA E = 6 MM, DE 2,44 X 1,10 M (SEM AMIANTO)</t>
  </si>
  <si>
    <t>TINTA LATEX PVA PREMIUM, COR BRANCA</t>
  </si>
  <si>
    <t>L</t>
  </si>
  <si>
    <t>CABO DE COBRE, RIGIDO, CLASSE 2, ISOLACAO EM PVC/A, ANTICHAMA BWF-B, 1 CONDUTOR, 450/750 V, SECAO NOMINAL 1,5 MM2</t>
  </si>
  <si>
    <t>LOCACAO DE ANDAIME METALICO TUBULAR DE ENCAIXE, TIPO DE TORRE, COM LARGURA DE 1 ATE 1,5 M E ALTURA DE *1,00* M</t>
  </si>
  <si>
    <t>03.00</t>
  </si>
  <si>
    <t>LAVADORA DE ALTA PRESSAO (LAVA-JATO) PARA AGUA FRIA, PRESSAO DE OPERACAO ENTRE 1400 E 1900 LIB/POL2, VAZAO MAXIMA ENTRE 400 E 700 L/H</t>
  </si>
  <si>
    <t>CAMINHAO TOCO, PESO BRUTO TOTAL 16000 KG, CARGA UTIL MAXIMA DE 10685 KG, DISTANCIA ENTRE EIXOS 4,8M, POTENCIA 189 CV (INCLUI CABINE E CHASSI, NAO INCLUI CARROCERIA)</t>
  </si>
  <si>
    <t>MOTORISTA DE CAMINHAO</t>
  </si>
  <si>
    <t>OLEO DIESEL COMBUSTIVEL COMUM</t>
  </si>
  <si>
    <t>04.00</t>
  </si>
  <si>
    <t>TABUA MADEIRA 3A QUALIDADE 2,5 X 23,0CM (1 X 9") NAO APARELHADA</t>
  </si>
  <si>
    <t>BETONEIRA, CAPACIDADE NOMINAL 600 L, CAPACIDADE DE MISTURA 360L, MOTOR ELETRICO TRIFASICO 220/380V, POTENCIA 4CV, EXCLUSO CARREGADOR</t>
  </si>
  <si>
    <t>LAJE PRE-MOLDADA CONVENCIONAL (LAJOTAS + VIGOTAS) PARA FORRO, UNIDIRECIONAL, SOBRECARGA DE 100 KG/M2, VAO ATE 4,00 M (SEM COLOCACAO)</t>
  </si>
  <si>
    <t>ACO CA-60, 5,0 MM, VERGALHAO</t>
  </si>
  <si>
    <t>TELA DE ACO SOLDADA GALVANIZADA/ZINCADA PARA ALVENARIA, FIO D = *1,20 A 1,70* MM, MALHA 15 X 15 MM, (C X L) *50 X 12* CM</t>
  </si>
  <si>
    <t>PINO DE ACO COM FURO, HASTE = 27 MM (ACAO DIRETA)</t>
  </si>
  <si>
    <t>CENTO</t>
  </si>
  <si>
    <t>BLOCO VEDACAO CONCRETO 14 X 19 X 39 CM (CLASSE D - NBR 6136)</t>
  </si>
  <si>
    <t>CHAPA DE MADEIRA COMPENSADA RESINADA PARA FORMA DE CONCRETO, DE *2,2 X 1,1* M, E = 17 MM</t>
  </si>
  <si>
    <t>SERRA CIRCULAR DE BANCADA COM MOTOR ELETRICO, POTENCIA DE *1600* W, PARA DISCO DE DIAMETRO DE 10" (250 MM)</t>
  </si>
  <si>
    <t>OPERADOR DE MAQUINAS E EQUIPAMENTOS</t>
  </si>
  <si>
    <t>PECA DE MADEIRA NATIVA/REGIONAL 2,5 X 7,0 CM (SARRAFO-P/FORMA)</t>
  </si>
  <si>
    <t>PREGO DE ACO POLIDO COM CABECA 17 X 21 (2 X 11)</t>
  </si>
  <si>
    <t>CONCRETO USINADO BOMBEAVEL, CLASSE DE RESISTENCIA C25, COM BRITA 0 E 1, SLUMP = 100 +/- 20 MM, EXCLUI SERVICO DE BOMBEAMENTO (NBR 8953)</t>
  </si>
  <si>
    <t>CONCRETO USINADO BOMBEAVEL, CLASSE DE RESISTENCIA C20, COM BRITA 0 E 1, SLUMP = 100 +/- 20 MM, EXCLUI SERVICO DE BOMBEAMENTO (NBR 8953)</t>
  </si>
  <si>
    <t>ARAME RECOZIDO 18 BWG, 1,25 MM (0,01 KG/M)</t>
  </si>
  <si>
    <t>ACO CA-50, 10,0 MM, VERGALHAO</t>
  </si>
  <si>
    <t>ARMADOR</t>
  </si>
  <si>
    <t>ESPACADOR / DISTANCIADOR CIRCULAR COM ENTRADA LATERAL, EM PLASTICO, PARA VERGALHAO *4,2 A 12,5* MM, COBRIMENTO 20 MM</t>
  </si>
  <si>
    <t>AJUDANTE DE ARMADOR</t>
  </si>
  <si>
    <t>DESMOLDANTE PROTETOR PARA FORMAS DE MADEIRA, DE BASE OLEOSA EMULSIONADA EM AGUA</t>
  </si>
  <si>
    <t>COMPACTADOR DE SOLOS DE PERCURSAO (SOQUETE) COM MOTOR A GASOLINA 4 TEMPOS DE 4 HP (4 CV)</t>
  </si>
  <si>
    <t>TANQUE DE ACO CARBONO NAO REVESTIDO, PARA TRANSPORTE DE AGUA COM CAPACIDADE DE 10 M3, COM BOMBA CENTRIFUGA POR TOMADA DE FORCA, VAZAO MAXIMA *75* M3/H (INCLUI MONTAGEM, NAO INCLUI CAMINHAO)</t>
  </si>
  <si>
    <t>CAMINHAO TRUCADO, PESO BRUTO TOTAL 23000 KG, CARGA UTIL MAXIMA 15935 KG, DISTANCIA ENTRE EIXOS 4,80 M, POTENCIA 230 CV (INCLUI CABINE E CHASSI, NAO INCLUI CARROCERIA)</t>
  </si>
  <si>
    <t>GASOLINA COMUM</t>
  </si>
  <si>
    <t>TIJOLO CERAMICO MACICO *5 X 10 X 20* CM</t>
  </si>
  <si>
    <t>BLOCO CERAMICO (ALVENARIA DE VEDACAO), 8 FUROS, DE 9 X 19 X 19 CM</t>
  </si>
  <si>
    <t>04.01</t>
  </si>
  <si>
    <t>VALVULA DE DESCARGA METALICA, BASE 1 1/2 " E ACABAMENTO METALICO CROMADO</t>
  </si>
  <si>
    <t>ESTOPA</t>
  </si>
  <si>
    <t>AJUDANTE DE PEDREIRO</t>
  </si>
  <si>
    <t>FUNDO ANTICORROSIVO PARA METAIS FERROSOS (ZARCAO)</t>
  </si>
  <si>
    <t>ACO CA-60, 4,2 MM, VERGALHAO</t>
  </si>
  <si>
    <t>MISTURADOR DE ARGAMASSA, EIXO HORIZONTAL, CAPACIDADE DE MISTURA 300 KG, MOTOR ELETRICO TRIFASICO 220/380 V, POTENCIA 5 CV</t>
  </si>
  <si>
    <t>PECA DE MADEIRA 3A/4A QUALIDADE 2,5 X 5CM NAO APARELHADA</t>
  </si>
  <si>
    <t>PEDRA BRITADA N. 2 (19 A 38 MM) POSTO PEDREIRA/FORNECEDOR, SEM FRETE</t>
  </si>
  <si>
    <t>PREGO DE ACO POLIDO COM CABECA 17 X 27 (2 1/2 X 11)</t>
  </si>
  <si>
    <t>REGISTRO DE ESFERA, PVC, COM VOLANTE, VS, SOLDAVEL, DN 32 MM, COM CORPO DIVIDIDO</t>
  </si>
  <si>
    <t>TORNEIRA METALICA DE BOIA CONVENCIONAL PARA CAIXA DAGUA, 1/2", COM HASTE METALICA E BALAO PLASTICO</t>
  </si>
  <si>
    <t>ADESIVO PLASTICO PARA PVC, BISNAGA COM 75 GR</t>
  </si>
  <si>
    <t>FITA VEDA ROSCA EM ROLOS DE 18 MM X 10 M (L X C)</t>
  </si>
  <si>
    <t>CAIXA DAGUA EM POLIETILENO 500 LITROS, COM TAMPA</t>
  </si>
  <si>
    <t>JOELHO PVC, SOLDAVEL, 90 GRAUS, 32 MM, PARA AGUA FRIA PREDIAL</t>
  </si>
  <si>
    <t>ADAPTADOR PVC ROSCAVEL, COM FLANGES E ANEL DE VEDACAO, 1/2", PARA CAIXA D AGUA</t>
  </si>
  <si>
    <t>ADAPTADOR PVC SOLDAVEL, COM FLANGES LIVRES, 32 MM X 1", PARA CAIXA D AGUA</t>
  </si>
  <si>
    <t>TE SOLDAVEL, PVC, 90 GRAUS, 32 MM, PARA AGUA FRIA PREDIAL (NBR 5648)</t>
  </si>
  <si>
    <t>ADAPTADOR PVC SOLDAVEL, LONGO, COM FLANGE LIVRE, 25 MM X 3/4", PARA CAIXA D AGUA</t>
  </si>
  <si>
    <t>TUBO PVC, SOLDAVEL, DN 25 MM, AGUA FRIA (NBR-5648)</t>
  </si>
  <si>
    <t>TUBO PVC, SOLDAVEL, DN 32 MM, AGUA FRIA (NBR-5648)</t>
  </si>
  <si>
    <t>FITA VEDA ROSCA EM ROLOS DE 18 MM X 50 M (L X C)</t>
  </si>
  <si>
    <t>REGISTRO GAVETA BRUTO EM LATAO FORJADO, BITOLA 3/4 " (REF 1509)</t>
  </si>
  <si>
    <t>LIXA DAGUA EM FOLHA, GRAO 100</t>
  </si>
  <si>
    <t>TUBO PVC SERIE NORMAL, DN 40 MM, PARA ESGOTO PREDIAL (NBR 5688)</t>
  </si>
  <si>
    <t>ADESIVO PLASTICO PARA PVC, FRASCO COM 850 GR</t>
  </si>
  <si>
    <t>SOLUCAO LIMPADORA PARA PVC, FRASCO COM 1000 CM3</t>
  </si>
  <si>
    <t>TUBO PVC SERIE NORMAL, DN 50 MM, PARA ESGOTO PREDIAL (NBR 5688)</t>
  </si>
  <si>
    <t>TUBO PVC SERIE NORMAL, DN 100 MM, PARA ESGOTO PREDIAL (NBR 5688)</t>
  </si>
  <si>
    <t>JOELHO PVC, SOLDAVEL, BB, 90 GRAUS, DN 40 MM, PARA ESGOTO PREDIAL</t>
  </si>
  <si>
    <t>JOELHO PVC, SOLDAVEL, BB, 45 GRAUS, DN 40 MM, PARA ESGOTO PREDIAL</t>
  </si>
  <si>
    <t>JOELHO PVC, SOLDAVEL, COM BUCHA DE LATAO, 90 GRAUS, 25 MM X 1/2", PARA AGUA FRIA PREDIAL</t>
  </si>
  <si>
    <t>ADESIVO PLASTICO PARA PVC, FRASCO COM 175 GR</t>
  </si>
  <si>
    <t>JOELHO PVC, SOLDAVEL COM ROSCA, 90 GRAUS, 25 MM X 3/4", PARA AGUA FRIA PREDIAL</t>
  </si>
  <si>
    <t>05.00</t>
  </si>
  <si>
    <t>GESSEIRO</t>
  </si>
  <si>
    <t>GESSO EM PO PARA REVESTIMENTOS/MOLDURAS/SANCAS</t>
  </si>
  <si>
    <t>ARAME GALVANIZADO 18 BWG, 1,24MM (0,009 KG/M)</t>
  </si>
  <si>
    <t>PLACA DE GESSO PARA FORRO, DE *60 X 60* CM E ESPESSURA DE 12 MM (30 MM NAS BORDAS) SEM COLOCACAO</t>
  </si>
  <si>
    <t>DIVISORIA CEGA (N1) - PAINEL MSO/COMEIA E=35MM - MONTANTE/RODAPE DUPLO ACO GALV PINTADO - COLOCADA</t>
  </si>
  <si>
    <t>CONJUNTO DE FECHADURA DE SOBREPOR EM FERRO PINTADO, SEM MACANETA, COM CHAVE GRANDE (SEM CILINDRO) - TIPO CAIXAO - COMPLETA</t>
  </si>
  <si>
    <t>MACANETA TIPO BOLA, CROMADA, DIAMETRO APROXIMADO DE *2 1/2*", (SOMENTE MACANETAS)</t>
  </si>
  <si>
    <t>DOBRADICA EM ACO/FERRO, 3" X 2 1/2", E= 1,9 A 2 MM, SEM ANEL, CROMADO OU ZINCADO, TAMPA BOLA, COM PARAFUSOS</t>
  </si>
  <si>
    <t>06.00</t>
  </si>
  <si>
    <t>CIMENTO BRANCO</t>
  </si>
  <si>
    <t>ARGAMASSA COLANTE AC I PARA CERAMICAS</t>
  </si>
  <si>
    <t>PISO EM GRANITO, POLIDO, TIPO MARFIM, DALLAS, CARAVELAS OU OUTROS EQUIVALENTES DA REGIAO, FORMATO MENOR OU IGUAL A 3025 CM2, E= *2* CM</t>
  </si>
  <si>
    <t>MARMORISTA / GRANITEIRO</t>
  </si>
  <si>
    <t>PISO EM GRANITO, POLIDO, TIPO ANDORINHA/ QUARTZ/ CASTELO/ CORUMBA OU OUTROS EQUIVALENTES DA REGIAO, FORMATO MENOR OU IGUAL A 3025 CM2, E= *2* CM</t>
  </si>
  <si>
    <t>PISO EM CERAMICA ESMALTADA EXTRA, PEI MAIOR OU IGUAL A 4, FORMATO MAIOR QUE 2025 CM2</t>
  </si>
  <si>
    <t>REJUNTE COLORIDO, CIMENTICIO</t>
  </si>
  <si>
    <t>AZULEJISTA OU LADRILHISTA</t>
  </si>
  <si>
    <t>REVESTIMENTO EM CERAMICA ESMALTADA EXTRA, PEI MENOR OU IGUAL A 3, FORMATO MENOR OU IGUAL A 2025 CM2</t>
  </si>
  <si>
    <t>AREIA GROSSA - POSTO JAZIDA/FORNECEDOR (RETIRADO NA JAZIDA, SEM TRANSPORTE)</t>
  </si>
  <si>
    <t>AJUDANTE DE SERRALHEIRO</t>
  </si>
  <si>
    <t>SERRALHEIRO</t>
  </si>
  <si>
    <t>A.2389</t>
  </si>
  <si>
    <t>METALON 20X30 No.18</t>
  </si>
  <si>
    <t>PESQUISA.1704.02</t>
  </si>
  <si>
    <t>CHAPA DE ALUMÍNIO COMPOSTO (ACM) COR NATURAL, ESP. 3MM, LARG. 1,5M, COMP. 5M</t>
  </si>
  <si>
    <t>PISO EM GRANILITE, MARMORITE OU GRANITINA, AGREGADO COR PRETO, CINZA, PALHA OU BRANCO, E= *8* MM (INCLUSO EXECUCAO)</t>
  </si>
  <si>
    <t>07.00</t>
  </si>
  <si>
    <t>ACO CA-25, 6,3 MM, VERGALHAO</t>
  </si>
  <si>
    <t>GRANILHA/ GRANA/ PEDRISCO OU AGREGADO EM MARMORE/ GRANITO/ QUARTZO E CALCARIO, PRETO, CINZA, PALHA OU BRANCO</t>
  </si>
  <si>
    <t>MICTORIO SIFONADO LOUCA BRANCA SEM COMPLEMENTOS</t>
  </si>
  <si>
    <t>ENGATE / RABICHO FLEXIVEL INOX 1/2 " X 30 CM</t>
  </si>
  <si>
    <t>PARAFUSO NIQUELADO 3 1/2" COM ACABAMENTO CROMADO PARA FIXAR PECA SANITARIA, INCLUI PORCA CEGA, ARRUELA E BUCHA DE NYLON TAMANHO S-8</t>
  </si>
  <si>
    <t>REGISTRO PRESSAO COM ACABAMENTO E CANOPLA CROMADA, SIMPLES, BITOLA 1/2 " (REF 1416)</t>
  </si>
  <si>
    <t>VALVULA EM METAL CROMADO PARA PIA AMERICANA 3.1/2 X 1.1/2 "</t>
  </si>
  <si>
    <t>BACIA SANITARIA (VASO) COM CAIXA ACOPLADA, DE LOUCA BRANCA</t>
  </si>
  <si>
    <t>ENGATE / RABICHO FLEXIVEL INOX 1/2 " X 40 CM</t>
  </si>
  <si>
    <t>REJUNTE EPOXI BRANCO</t>
  </si>
  <si>
    <t>PARAFUSO NIQUELADO COM ACABAMENTO CROMADO PARA FIXAR PECA SANITARIA, INCLUI PORCA CEGA, ARRUELA E BUCHA DE NYLON TAMANHO S-10</t>
  </si>
  <si>
    <t>VEDACAO PVC, 100 MM, PARA SAIDA VASO SANITARIO</t>
  </si>
  <si>
    <t>GRANITO PARA BANCADA, POLIDO, TIPO ANDORINHA/ QUARTZ/ CASTELO/ CORUMBA OU OUTROS EQUIVALENTES DA REGIAO, E= *2,5* CM</t>
  </si>
  <si>
    <t>TORNEIRA CROMADA DE MESA PARA LAVATORIO, PADRAO POPULAR, 1/2 " OU 3/4 " (REF 1193)</t>
  </si>
  <si>
    <t>LAVATORIO/CUBA DE EMBUTIR OVAL LOUCA BRANCA SEM LADRAO *50 X 35* CM</t>
  </si>
  <si>
    <t>VALVULA EM METAL CROMADO PARA TANQUE, 1.1/2 " SEM LADRAO</t>
  </si>
  <si>
    <t>SUPORTE MAO-FRANCESA EM ACO, ABAS IGUAIS 30 CM, CAPACIDADE MINIMA 60 KG, BRANCO</t>
  </si>
  <si>
    <t>MASSA PLASTICA PARA MARMORE/GRANITO</t>
  </si>
  <si>
    <t>ENGATE/RABICHO FLEXIVEL PLASTICO (PVC OU ABS) BRANCO 1/2 " X 30 CM</t>
  </si>
  <si>
    <t>SIFAO PLASTICO FLEXIVEL SAIDA VERTICAL PARA COLUNA LAVATORIO, 1 X 1.1/2 "</t>
  </si>
  <si>
    <t>BUCHA DE NYLON SEM ABA S10, COM PARAFUSO DE 6,10 X 65 MM EM ACO ZINCADO COM ROSCA SOBERBA, CABECA CHATA E FENDA PHILLIPS</t>
  </si>
  <si>
    <t>BACIA SANITARIA (VASO) CONVENCIONAL PARA PCD SEM FURO FRONTAL, DE LOUCA BRANCA, SEM ASSENTO</t>
  </si>
  <si>
    <t>CONJUNTO DE LIGACAO PARA BACIA SANITARIA AJUSTAVEL, EM PLASTICO BRANCO, COM TUBO, CANOPLA E ESPUDE</t>
  </si>
  <si>
    <t>LAVATORIO LOUCA COR COM COLUNA *54 X 44* CM</t>
  </si>
  <si>
    <t>SILICONE ACETICO USO GERAL INCOLOR 280 G</t>
  </si>
  <si>
    <t>SIFÃO PLASTICO PARA LAVATÓRIO TIPO COPO</t>
  </si>
  <si>
    <t>VALVULA EM PLASTICO BRANCO 1" SEM UNHO C/ LADRAO P/ LAVATORIO</t>
  </si>
  <si>
    <t>08.01</t>
  </si>
  <si>
    <t>HASTE DE ATERRAMENTO EM ACO COM 3,00 M DE COMPRIMENTO E DN = 5/8", REVESTIDA COM BAIXA CAMADA DE COBRE, COM CONECTOR TIPO GRAMPO</t>
  </si>
  <si>
    <t>CABO DE COBRE NU 16 MM2 MEIO-DURO</t>
  </si>
  <si>
    <t>TERMINAL METALICO A PRESSAO PARA 1 CABO DE 16 MM2, COM 1 FURO DE FIXACAO</t>
  </si>
  <si>
    <t>TERMINAL METALICO A PRESSAO PARA 1 CABO DE 35 MM2, COM 1 FURO DE FIXACAO</t>
  </si>
  <si>
    <t>PEDRA BRITADA N. 3 (38 A 50 MM) POSTO PEDREIRA/FORNECEDOR, SEM FRETE</t>
  </si>
  <si>
    <t>CABO DE COBRE, FLEXIVEL, CLASSE 4 OU 5, ISOLACAO EM PVC/A, ANTICHAMA BWF-B, COBERTURA PVC-ST1, ANTICHAMA BWF-B, 1 CONDUTOR, 0,6/1 KV, SECAO NOMINAL 10 MM2</t>
  </si>
  <si>
    <t>CABO DE COBRE, FLEXIVEL, CLASSE 4 OU 5, ISOLACAO EM PVC/A, ANTICHAMA BWF-B, COBERTURA PVC-ST1, ANTICHAMA BWF-B, 1 CONDUTOR, 0,6/1 KV, SECAO NOMINAL 16 MM2</t>
  </si>
  <si>
    <t>CABO DE COBRE, FLEXIVEL, CLASSE 4 OU 5, ISOLACAO EM PVC/A, ANTICHAMA BWF-B, COBERTURA PVC-ST1, ANTICHAMA BWF-B, 1 CONDUTOR, 0,6/1 KV, SECAO NOMINAL 25 MM2</t>
  </si>
  <si>
    <t>ELETRODUTO DE PVC RIGIDO ROSCAVEL DE 4 ", SEM LUVA</t>
  </si>
  <si>
    <t>TERMINAL A COMPRESSAO EM COBRE ESTANHADO PARA CABO 4 MM2, 1 FURO E 1 COMPRESSAO, PARA PARAFUSO DE FIXACAO M5</t>
  </si>
  <si>
    <t>DISJUNTOR TIPO DIN/IEC, MONOPOLAR DE 6 ATE 32A</t>
  </si>
  <si>
    <t>A.3713</t>
  </si>
  <si>
    <t>ALCA PREFORMADA,DE DISTRIBUICAO</t>
  </si>
  <si>
    <t>A.2426</t>
  </si>
  <si>
    <t>ARAME GALVANIZADO No. 12 BWG</t>
  </si>
  <si>
    <t>A.3003</t>
  </si>
  <si>
    <t>A.3011</t>
  </si>
  <si>
    <t>A.3080</t>
  </si>
  <si>
    <t>A.3090</t>
  </si>
  <si>
    <t>A.3838</t>
  </si>
  <si>
    <t>A.3699</t>
  </si>
  <si>
    <t>A.3205</t>
  </si>
  <si>
    <t>A.3230</t>
  </si>
  <si>
    <t>A.3269</t>
  </si>
  <si>
    <t>A.3939</t>
  </si>
  <si>
    <t>DISPOSITIVO DE PROTEÇÃO CONTRA SURTOS(DPS) 275V DE 8 A 40KA</t>
  </si>
  <si>
    <t>A.3307</t>
  </si>
  <si>
    <t>A.3343</t>
  </si>
  <si>
    <t>ISOLADOR EPOXI 40X30 (BUJAO)</t>
  </si>
  <si>
    <t>A.3348</t>
  </si>
  <si>
    <t>A.3726</t>
  </si>
  <si>
    <t>PADRAO TRIFASICO 16 MM2 H=7 METRO</t>
  </si>
  <si>
    <t>08.02</t>
  </si>
  <si>
    <t>ELETRODUTO PVC FLEXIVEL CORRUGADO, COR AMARELA, DE 32 MM</t>
  </si>
  <si>
    <t>ELETRODUTO EM ACO GALVANIZADO ELETROLITICO, LEVE, DIAMETRO 3/4", PAREDE DE 0,90 MM</t>
  </si>
  <si>
    <t>A.3813</t>
  </si>
  <si>
    <t>PESQUISA.1704.19</t>
  </si>
  <si>
    <t>PESQUISA.1708.05</t>
  </si>
  <si>
    <t>PESQUISA.1708.06</t>
  </si>
  <si>
    <t>PESQUISA.1708.03</t>
  </si>
  <si>
    <t>PESQUISA.1704.20</t>
  </si>
  <si>
    <t>PESQUISA.1704.18</t>
  </si>
  <si>
    <t>A.3816</t>
  </si>
  <si>
    <t>PORCA SEXTAVADA D = 1/4"</t>
  </si>
  <si>
    <t>PESQUISA.1704.16</t>
  </si>
  <si>
    <t>PESQUISA.1704.17</t>
  </si>
  <si>
    <t>PESQUISA.1708.04</t>
  </si>
  <si>
    <t>A.3811</t>
  </si>
  <si>
    <t>08.03</t>
  </si>
  <si>
    <t>08.04</t>
  </si>
  <si>
    <t>ELETRODUTO PVC FLEXIVEL CORRUGADO, COR AMARELA, DE 25 MM</t>
  </si>
  <si>
    <t>08.05</t>
  </si>
  <si>
    <t>TERMINAL METALICO A PRESSAO PARA 1 CABO DE 6 A 10 MM2, COM 1 FURO DE FIXACAO</t>
  </si>
  <si>
    <t>QUADRO DE DISTRIBUICAO SEM BARRAMENTO, COM PORTA, DE EMBUTIR, EM CHAPA DE ACO GALVANIZADO, PARA 3 DISJUNTORES NEMA</t>
  </si>
  <si>
    <t>CABO DE COBRE, RIGIDO, CLASSE 2, ISOLACAO EM PVC/A, ANTICHAMA BWF-B, 1 CONDUTOR, 450/750 V, SECAO NOMINAL 2,5 MM2</t>
  </si>
  <si>
    <t>CAIXA DE PASSAGEM, EM PVC, DE 4" X 2", PARA ELETRODUTO FLEXIVEL CORRUGADO</t>
  </si>
  <si>
    <t>TERMINAL A COMPRESSAO EM COBRE ESTANHADO PARA CABO 16 MM2, 1 FURO E 1 COMPRESSAO, PARA PARAFUSO DE FIXACAO M6</t>
  </si>
  <si>
    <t>DISJUNTOR TIPO DIN / IEC, MONOPOLAR DE 40 ATE 50A</t>
  </si>
  <si>
    <t>PESQUISA.1704.09</t>
  </si>
  <si>
    <t>PESQUISA.1704.11</t>
  </si>
  <si>
    <t>A.3342</t>
  </si>
  <si>
    <t>ISOLADOR EPOXI 30X30 (BUJAO)</t>
  </si>
  <si>
    <t>PESQUISA.1708.08</t>
  </si>
  <si>
    <t>PESQUISA.1708.07</t>
  </si>
  <si>
    <t>PESQUISA.1704.10</t>
  </si>
  <si>
    <t>A.3465</t>
  </si>
  <si>
    <t>A.3481</t>
  </si>
  <si>
    <t>08.06</t>
  </si>
  <si>
    <t>QUADRO DE DISTRIBUICAO COM BARRAMENTO TRIFASICO, DE EMBUTIR, EM CHAPA DE ACO GALVANIZADO, PARA 30 DISJUNTORES DIN, 150 A</t>
  </si>
  <si>
    <t>QUADRO DE DISTRIBUICAO COM BARRAMENTO TRIFASICO, DE EMBUTIR, EM CHAPA DE ACO GALVANIZADO, PARA 40 DISJUNTORES DIN, 100 A</t>
  </si>
  <si>
    <t>ELETRODUTO DE PVC RIGIDO ROSCAVEL DE 3/4 ", SEM LUVA</t>
  </si>
  <si>
    <t>ARAME RECOZIDO 16 BWG, 1,60 MM (0,016 KG/M)</t>
  </si>
  <si>
    <t>CABO DE COBRE, RIGIDO, CLASSE 2, ISOLACAO EM PVC/A, ANTICHAMA BWF-B, 1 CONDUTOR, 450/750 V, SECAO NOMINAL 4 MM2</t>
  </si>
  <si>
    <t>CAIXA OCTOGONAL DE FUNDO MOVEL, EM PVC, DE 3" X 3", PARA ELETRODUTO FLEXIVEL CORRUGADO</t>
  </si>
  <si>
    <t>INTERRUPTOR PARALELO 10A, 250V (APENAS MODULO)</t>
  </si>
  <si>
    <t>TOMADA 2P+T 20A, 250V (APENAS MODULO)</t>
  </si>
  <si>
    <t>DISJUNTOR TIPO DIN/IEC, TRIPOLAR DE 10 ATE 50A</t>
  </si>
  <si>
    <t>TERMINAL A COMPRESSAO EM COBRE ESTANHADO PARA CABO 10 MM2, 1 FURO E 1 COMPRESSAO, PARA PARAFUSO DE FIXACAO M6</t>
  </si>
  <si>
    <t>DISJUNTOR TIPO DIN/IEC, BIPOLAR 40 ATE 50A</t>
  </si>
  <si>
    <t>A.3831</t>
  </si>
  <si>
    <t>TABUA DE MADEIRA APARELHADA *2,5 X 30* CM, MACARANDUBA, ANGELIM OU EQUIVALENTE DA REGIAO</t>
  </si>
  <si>
    <t>SARRAFO DE MADEIRA NAO APARELHADA *2,5 X 10 CM, MACARANDUBA, ANGELIM OU EQUIVALENTE DA REGIAO</t>
  </si>
  <si>
    <t>PEDRA BRITADA N. 0, OU PEDRISCO (4,8 A 9,5 MM) POSTO PEDREIRA/FORNECEDOR, SEM FRETE</t>
  </si>
  <si>
    <t>PREGO DE ACO POLIDO COM CABECA 18 X 24 (2 1/4 X 10)</t>
  </si>
  <si>
    <t>A.3872</t>
  </si>
  <si>
    <t>LUMINARIA EXT.C/POSTE 2 M, BASE CONC.2 GLOBOS/LEITOSOS</t>
  </si>
  <si>
    <t>PESQUISA.1704.12</t>
  </si>
  <si>
    <t>PESQUISA.1704.25</t>
  </si>
  <si>
    <t>PESQUISA.1704.22</t>
  </si>
  <si>
    <t>PESQUISA.1704.23</t>
  </si>
  <si>
    <t>PESQUISA.1704.24</t>
  </si>
  <si>
    <t>SENSOR DE PRESENCA EXATRON</t>
  </si>
  <si>
    <t>A.3468</t>
  </si>
  <si>
    <t>TERMINAL PRE-ISOLADO TIPO OLHAL DE 4,0 MM2</t>
  </si>
  <si>
    <t>08.07</t>
  </si>
  <si>
    <t>A.3903</t>
  </si>
  <si>
    <t>CABO UTP-4P, CAT.6, 24 AWG</t>
  </si>
  <si>
    <t>PESQUISA.1704.15</t>
  </si>
  <si>
    <t>A.3906</t>
  </si>
  <si>
    <t>ESPELHO BAQUELITE 4" X 2" 1 FURO RJ - 45</t>
  </si>
  <si>
    <t>A.3907</t>
  </si>
  <si>
    <t>ESPELHO BAQUELITE 4" X 2" 2 FUROS RJ - 45</t>
  </si>
  <si>
    <t>A.3911</t>
  </si>
  <si>
    <t>PATCH PANEL PADRAO 19" CAT. 6, C/24 PORTAS</t>
  </si>
  <si>
    <t>PESQUISA.1708.09</t>
  </si>
  <si>
    <t>A.3913</t>
  </si>
  <si>
    <t>08.08</t>
  </si>
  <si>
    <t>CAIXA DE PASSAGEM N 4, DE EMBUTIR, PADRAO TELEBRAS, DIMENSOES 60 X 60 X 12 CM, EM CHAPA DE ACO GALVANIZADO</t>
  </si>
  <si>
    <t>ELETRODUTO DE PVC RIGIDO ROSCAVEL DE 2 ", SEM LUVA</t>
  </si>
  <si>
    <t>A.3088</t>
  </si>
  <si>
    <t>A.3226</t>
  </si>
  <si>
    <t>A.3927</t>
  </si>
  <si>
    <t>ELETRODUTO PVC FLEXÍVEL (MANGUEIRA CORRUGADA) DIAM. 2"</t>
  </si>
  <si>
    <t>A.3304</t>
  </si>
  <si>
    <t>PESQUISA.1610.18</t>
  </si>
  <si>
    <t>CABO XLR PARA MICROFONE</t>
  </si>
  <si>
    <t>PESQUISA.1610.19</t>
  </si>
  <si>
    <t>CONECTOR PARA CABO DE MICROFONE</t>
  </si>
  <si>
    <t>PESQUISA.1610.20</t>
  </si>
  <si>
    <t>AMPLIFICADOR 1000W RMS</t>
  </si>
  <si>
    <t>PESQUISA.1610.21</t>
  </si>
  <si>
    <t>MESA DE SOM 12 CANAIS, REF. BEHRINGER OU EQUIVALENTE TÉCNICO COM PHANTOM POWER</t>
  </si>
  <si>
    <t>PESQUISA.1610.22</t>
  </si>
  <si>
    <t>CABO DE SONORIZACAO CRISTAL 2X1,5MM</t>
  </si>
  <si>
    <t>09.00</t>
  </si>
  <si>
    <t>VIDRACEIRO</t>
  </si>
  <si>
    <t>VIDRO LISO INCOLOR 2 A 3 MM - SEM COLOCACAO</t>
  </si>
  <si>
    <t>MASSA PARA VIDRO</t>
  </si>
  <si>
    <t>PORTA DE ABRIR EM GRADIL COM BARRA CHATA 3 CM X 1/4", COM REQUADRO E GUARNICAO - COMPLETO - ACABAMENTO NATURAL</t>
  </si>
  <si>
    <t>PARAFUSO ROSCA SOBERBA ZINCADO CABECA CHATA FENDA SIMPLES 3,5 X 25 MM (1 ")</t>
  </si>
  <si>
    <t>CARPINTEIRO DE ESQUADRIAS</t>
  </si>
  <si>
    <t>BATENTE/ PORTAL/ ADUELA/ MARCO MACICO, E= *3* CM, L= *13* CM, *60 CM A 120* CM X *210* CM, EM PINUS/ TAUARI/ VIROLA OU EQUIVALENTE DA REGIAO (NAO INCLUI ALIZARES)</t>
  </si>
  <si>
    <t>JG</t>
  </si>
  <si>
    <t>GUARNICAO/ ALIZAR/ VISTA MACICA, E= *1* CM, L= *4,5* CM, EM PINUS/ TAUARI/ VIROLA OU EQUIVALENTE DA REGIAO</t>
  </si>
  <si>
    <t>DOBRADICA EM ACO/FERRO, 3 1/2" X 3", E= 1,9 A 2 MM, COM ANEL, CROMADO OU ZINCADO, TAMPA BOLA, COM PARAFUSOS</t>
  </si>
  <si>
    <t>PREGO DE ACO POLIDO SEM CABECA 15 X 15 (1 1/4 X 13)</t>
  </si>
  <si>
    <t>PORTA DE MADEIRA, FOLHA MEDIA (NBR 15930) DE 80 X 210 CM, E = 35 MM, NUCLEO SARRAFEADO, CAPA LISA EM HDF, ACABAMENTO EM LAMINADO NATURAL PARA VERNIZ</t>
  </si>
  <si>
    <t>PREGO DE ACO POLIDO COM CABECA 12 X 12</t>
  </si>
  <si>
    <t>TINTA ASFALTICA IMPERMEABILIZANTE DISPERSA EM AGUA, PARA MATERIAIS CIMENTICIOS</t>
  </si>
  <si>
    <t>PORTA DE MADEIRA, FOLHA MEDIA (NBR 15930) DE 90 X 210 CM, E = 35 MM, NUCLEO SARRAFEADO, CAPA LISA EM HDF, ACABAMENTO EM LAMINADO NATURAL PARA VERNIZ</t>
  </si>
  <si>
    <t>SELANTE ELASTICO MONOCOMPONENTE A BASE DE POLIURETANO PARA JUNTAS DIVERSAS</t>
  </si>
  <si>
    <t>310ML</t>
  </si>
  <si>
    <t>PORTA DE ABRIR EM ALUMINIO TIPO VENEZIANA, ACABAMENTO ANODIZADO NATURAL, SEM GUARNICAO/ALIZAR/VISTA, 87 X 210 CM</t>
  </si>
  <si>
    <t>GUARNICAO/MOLDURA DE ACABAMENTO PARA ESQUADRIA DE ALUMINIO ANODIZADO NATURAL, PARA 1 FACE (COLETADO CAIXA)</t>
  </si>
  <si>
    <t>10.00</t>
  </si>
  <si>
    <t>PERFIL "U" DE ACO LAMINADO, "U" 152 X 15,6</t>
  </si>
  <si>
    <t>MONTADOR DE ESTRUTURA METALICA</t>
  </si>
  <si>
    <t>CHAPA DE MADEIRA COMPENSADA PLASTIFICADA PARA FORMA DE CONCRETO, DE 2,20 x 1,10 M, E = 10 MM</t>
  </si>
  <si>
    <t>TUBO PVC, PL, SERIE R, DN 100 MM, PARA ESGOTO OU AGUAS PLUVIAIS PREDIAL (NBR 5688)</t>
  </si>
  <si>
    <t>MARTELO DEMOLIDOR PNEUMATICO MANUAL, PESO DE 28 KG, COM SILENCIADOR</t>
  </si>
  <si>
    <t>OPERADOR DE MARTELETE OU MARTELETEIRO</t>
  </si>
  <si>
    <t>PERFIL "U" ENRIJECIDO DE ACO GALVANIZADO, DOBRADO, 150 X 60 X 20 MM, E = 3,00 MM</t>
  </si>
  <si>
    <t>PARAFUSO, COMUM, ASTM A307, SEXTAVADO, DIAMETRO 1/2? (12,7 MM)</t>
  </si>
  <si>
    <t>HASTE RETA PARA GANCHO DE FERRO GALVANIZADO, COM ROSCA 1/4 " X 30 CM PARA FIXACAO DE TELHA METALICA, INCLUI PORCA E ARRUELAS DE VEDACAO</t>
  </si>
  <si>
    <t>TELHA DE ACO ZINCADO TRAPEZOIDAL, A = *40* MM, E = 0,5 MM, SEM PINTURA</t>
  </si>
  <si>
    <t>SOLDA EM BARRA DE ESTANHO-CHUMBO 50/50</t>
  </si>
  <si>
    <t>CALHA QUADRADA DE CHAPA DE ACO GALVANIZADA NUM 24, CORTE 50 CM (COLETADO CAIXA)</t>
  </si>
  <si>
    <t>REBITE DE ALUMINIO VAZADO DE REPUXO, 3,2 X 8 MM (1KG = 1025 UNIDADES)</t>
  </si>
  <si>
    <t>RUFO INTERNO/EXTERNO DE CHAPA DE ACO GALVANIZADA NUM 24, CORTE 25 CM (COLETADO CAIXA)</t>
  </si>
  <si>
    <t>11.00</t>
  </si>
  <si>
    <t>ELETRODO REVESTIDO AWS - E7018, DIAMETRO IGUAL A 4,00 MM</t>
  </si>
  <si>
    <t>REGISTRO OU REGULADOR DE GAS COZINHA, VAZAO DE 2 KG/H, 2,8 KPA</t>
  </si>
  <si>
    <t>PASTA VEDA JUNTAS/ROSCA, LATA DE *500* G, PARA INSTALACOES DE GAS E OUTROS</t>
  </si>
  <si>
    <t>GRUPO DE SOLDAGEM C/ GERADOR A DIESEL 60 CV PARA SOLDA ELETRICA, SOBRE 04 RODAS, COM MOTOR 4 CILINDROS</t>
  </si>
  <si>
    <t>TUBO ACO GALVANIZADO COM COSTURA, CLASSE LEVE, DN 25 MM ( 1"), E = 2,65 MM, *2,11* KG/M (NBR 5580)</t>
  </si>
  <si>
    <t>MASSA PARA TEXTURA LISA DE BASE ACRILICA, USO INTERNO E EXTERNO</t>
  </si>
  <si>
    <t>TUBO DE COBRE FLEXIVEL, D = 1/2 ", E = 0,79 MM, PARA AR-CONDICIONADO/ INSTALACOES GAS RESIDENCIAIS E COMERCIAIS</t>
  </si>
  <si>
    <t>CADEADO SIMPLES/COMUM, EM LATAO MACICO CROMADO, LARGURA DE 25 MM, HASTE DE ACO TEMPERADO, CEMENTADO (NAO LONGA), INCLUI 2 CHAVES</t>
  </si>
  <si>
    <t>SOLDADOR</t>
  </si>
  <si>
    <t>TELA DE ACO SOLDADA NERVURADA, CA-60, Q-196, (3,11 KG/M2), DIAMETRO DO FIO = 5,0 MM, LARGURA = 2,45 M, ESPACAMENTO DA MALHA = 10 X 10 CM</t>
  </si>
  <si>
    <t>TELA DE ARAME GALV QUADRANGULAR / LOSANGULAR, FIO 2,11 MM (14 BWG), MALHA 5 X 5 CM, H = 2 M</t>
  </si>
  <si>
    <t>TUBO ACO GALVANIZADO COM COSTURA, CLASSE MEDIA, DN 1.1/2", E = *3,25* MM, PESO *3,61* KG/M (NBR 5580)</t>
  </si>
  <si>
    <t>PLACA DE SINALIZACAO DE SEGURANCA CONTRA INCENDIO, FOTOLUMINESCENTE, QUADRADA, *20 X 20* CM, EM PVC *2* MM ANTI-CHAMAS (SIMBOLOS, CORES E PICTOGRAMAS CONFORME NBR 13434)</t>
  </si>
  <si>
    <t>PLACA DE SINALIZACAO DE SEGURANCA CONTRA INCENDIO, FOTOLUMINESCENTE, RETANGULAR, *20 X 40* CM, EM PVC *2* MM ANTI-CHAMAS (SIMBOLOS, CORES E PICTOGRAMAS CONFORME NBR 13434)</t>
  </si>
  <si>
    <t>PLACA DE SINALIZACAO DE SEGURANCA CONTRA INCENDIO - ALERTA, TRIANGULAR, BASE DE *30* CM, EM PVC *2* MM ANTI-CHAMAS (SIMBOLOS, CORES E PICTOGRAMAS CONFORME NBR 13434)</t>
  </si>
  <si>
    <t>12.00</t>
  </si>
  <si>
    <t>ADESIVO PLASTICO PARA PVC, BISNAGA COM 17 GR</t>
  </si>
  <si>
    <t>LUVA PVC SOLDAVEL, 32 MM, PARA AGUA FRIA PREDIAL</t>
  </si>
  <si>
    <t>PARAFUSO DE ACO TIPO CHUMBADOR PARABOLT, DIAMETRO 3/8", COMPRIMENTO 75 MM</t>
  </si>
  <si>
    <t>AJUDANTE ESPECIALIZADO</t>
  </si>
  <si>
    <t>CABO FLEXIVEL PVC 750 V, 4 CONDUTORES DE 4,0 MM2</t>
  </si>
  <si>
    <t>MECANICO DE REFRIGERACAO</t>
  </si>
  <si>
    <t>TUBO DE COBRE FLEXIVEL, D = 3/16 ", E = 0,79 MM, PARA AR-CONDICIONADO/ INSTALACOES GAS RESIDENCIAIS E COMERCIAIS</t>
  </si>
  <si>
    <t>TUBO DE COBRE FLEXIVEL, D = 3/8 ", E = 0,79 MM, PARA AR-CONDICIONADO/ INSTALACOES GAS RESIDENCIAIS E COMERCIAIS</t>
  </si>
  <si>
    <t>ABRACADEIRA DE NYLON PARA AMARRACAO DE CABOS, COMPRIMENTO DE 200 X *4,6* MM</t>
  </si>
  <si>
    <t>PARAFUSO ZINCADO, SEXTAVADO, COM ROSCA INTEIRA, DIAMETRO 3/8", COMPRIMENTO 2"</t>
  </si>
  <si>
    <t>BUCHA NYLON S-8</t>
  </si>
  <si>
    <t>CANTONEIRA ALUMINIO ABAS IGUAIS 2 ", E = 1/4 "</t>
  </si>
  <si>
    <t>ORSE/08117</t>
  </si>
  <si>
    <t>GÁS REFRIGERANTE</t>
  </si>
  <si>
    <t>13.00</t>
  </si>
  <si>
    <t>LIXA EM FOLHA PARA PAREDE OU MADEIRA, NUMERO 120 (COR VERMELHA)</t>
  </si>
  <si>
    <t>SOLVENTE DILUENTE A BASE DE AGUARRAS</t>
  </si>
  <si>
    <t>TINTA ESMALTE SINTETICO PREMIUM ACETINADO</t>
  </si>
  <si>
    <t>LIXA P/ FERRO</t>
  </si>
  <si>
    <t>TINTA ESMALTE SINTETICO PREMIUM BRILHANTE</t>
  </si>
  <si>
    <t>TINTA ACRILICA PREMIUM, COR BRANCO FOSCO</t>
  </si>
  <si>
    <t>MASSA CORRIDA PVA PARA PAREDES INTERNAS</t>
  </si>
  <si>
    <t>18L</t>
  </si>
  <si>
    <t>TINTA ACRILICA PREMIUM PARA PISO</t>
  </si>
  <si>
    <t>14.00</t>
  </si>
  <si>
    <t>ABRACADEIRA EM ACO PARA AMARRACAO DE ELETRODUTOS, TIPO D, COM 2 1/2" E PARAFUSO DE FIXACAO</t>
  </si>
  <si>
    <t>TUBO ACO GALVANIZADO COM COSTURA, CLASSE MEDIA, DN 2.1/2", E = *3,65* MM, PESO *6,51* KG/M (NBR 5580)</t>
  </si>
  <si>
    <t>PLACA DE ACRILICO TRANSPARENTE ADESIVADA PARA SINALIZACAO DE PORTAS, BORDA POLIDA, DE *25 X 8*, E = 6 MM (NAO INCLUI ACESSORIOS PARA FIXACAO)</t>
  </si>
  <si>
    <t>BARRA DE APOIO RETA, EM ACO INOX POLIDO, COMPRIMENTO 80CM, DIAMETRO MINIMO 3 CM</t>
  </si>
  <si>
    <t>BUCHA NYLON S-8 C/ PARAF ROSCA SOBERBA ACO ZINCADO CAB CHATA FENDA SIMPLES 4,8 X 75MM</t>
  </si>
  <si>
    <t>CRUZETA FERRO GALV ROSCA REF 1 1/2"</t>
  </si>
  <si>
    <t>CURVA 90G FERRO GALV ELETROLITICO 1/2" P/ ELETRODUTO</t>
  </si>
  <si>
    <t>TE FERRO GALVANIZADO 90G 1.1/2"</t>
  </si>
  <si>
    <t>LETRA ACO INOX (AISI 304), CHAPA NUM. 22, RECORTADO, H= 20 CM (SEM RELEVO)</t>
  </si>
  <si>
    <t>PESQUISA.1505.34</t>
  </si>
  <si>
    <t>MAPA TATIL BRAILE/RELEVO ACRILICO 44X130CM</t>
  </si>
  <si>
    <t>PESQUISA.1505.35</t>
  </si>
  <si>
    <t>PEDESTAL PARA MAPA TÁTIL 40X60CM EM AÇO COM PINTURA ELETROSTATICA</t>
  </si>
  <si>
    <t>PESQUISA.1505.36</t>
  </si>
  <si>
    <t>PLACA EM ACRILICO PARA IDENTIFICACAO DE AMBIENTES COM RELEVO EM BRAILLE</t>
  </si>
  <si>
    <t>TUBO ACO GALVANIZADO COM COSTURA, CLASSE LEVE, DN 40 MM ( 1 1/2"), E = 3,00 MM, *3,48* KG/M (NBR 5580)</t>
  </si>
  <si>
    <t>PLACA DE SINALIZACAO EM CHAPA DE ACO NUM 16 COM PINTURA REFLETIVA</t>
  </si>
  <si>
    <t>PESQUISA.1704.13</t>
  </si>
  <si>
    <t>PESQUISA.1704.14</t>
  </si>
  <si>
    <t>PISO TÁTIL POLIÉSTER (ELEMENTOS DISCRETOS) ALERTA E DIRECIONAL 250X250X3MM AZUL, AMARELO, CINZA OU PRETO - COLAGEM DIRETA COM DUPLA-FACE NO CONTRAPISO LISO, CERÂMICA, PORCELANATO, GRANITO E DEMAIS PISOS LISOS COMO POLIDO - ACOMPANHA GABARITO PARA INSTALAÇÃO E DUPLA FACE INTEGRADO - USO EXCLUSIVO PARA AREAS INTERNAS</t>
  </si>
  <si>
    <t>15.00</t>
  </si>
  <si>
    <t>ESPELHO CRISTAL E = 4 MM</t>
  </si>
  <si>
    <t>PARAFUSO FRANCES M16 EM ACO GALVANIZADO, COMPRIMENTO = 45 MM, DIAMETRO = 16 MM, CABECA ABAULADA</t>
  </si>
  <si>
    <t>PORTA TOALHA BANHO EM METAL CROMADO, TIPO BARRA</t>
  </si>
  <si>
    <t>PAPELEIRA DE PAREDE EM METAL CROMADO SEM TAMPA</t>
  </si>
  <si>
    <t>SABONETEIRA PLASTICA TIPO DISPENSER PARA SABONETE LIQUIDO COM RESERVATORIO 800 A 1500 ML</t>
  </si>
  <si>
    <t>ASSENTO SANITARIO DE PLASTICO, TIPO CONVENCIONAL</t>
  </si>
  <si>
    <t>DUCHA HIGIENICA PLASTICA COM REGISTRO METALICO 1/2 "</t>
  </si>
  <si>
    <t>TUBO PVC, FLEXIVEL, CORRUGADO, PERFURADO, DN 110 MM, PARA DRENAGEM, SISTEMA IRRIGACAO</t>
  </si>
  <si>
    <t>PESQUISA.1508.07</t>
  </si>
  <si>
    <t>EXAUSTOR PARA BANHEIRO</t>
  </si>
  <si>
    <t>TOALHEIRO PLASTICO TIPO DISPENSER PARA PAPEL TOALHA INTERFOLHADO</t>
  </si>
  <si>
    <t>16.00</t>
  </si>
  <si>
    <t>VASSOURA MECANICA REBOCAVEL COM ESCOVA CILINDRICA LARGURA UTIL DE VARRIMENTO = 2,44M</t>
  </si>
  <si>
    <t>ESPARGIDOR DE ASFALTO PRESSURIZADO, TANQUE 6 M3 COM ISOLACAO TERMICA, AQUECIDO COM 2 MACARICOS, COM BARRA ESPARGIDORA 3,60 M, A SER MONTADO SOBRE CAMINHAO</t>
  </si>
  <si>
    <t>TRATOR DE PNEUS COM POTENCIA DE 122 CV, TRACAO 4 X 4, PESO COM LASTRO DE 4510 KG</t>
  </si>
  <si>
    <t>CAMINHAO TOCO, PESO BRUTO TOTAL 14300 KG, CARGA UTIL MAXIMA 9590 KG, DISTANCIA ENTRE EIXOS 4,76 M, POTENCIA 185 CV (INCLUI CABINE E CHASSI, NAO INCLUI CARROCERIA)</t>
  </si>
  <si>
    <t>EMULSAO ASFALTICA CATIONICA RR-2C PARA USO EM PAVIMENTACAO ASFALTICA (COLETADO CAIXA NA ANP ACRESCIDO DE ICMS)</t>
  </si>
  <si>
    <t>OPERADOR DE TRATOR</t>
  </si>
  <si>
    <t>ROLO COMPACTADOR DE PNEUS, ESTATICO, PRESSAO VARIAVEL, POTENCIA 111 HP, PESO SEM/COM LASTRO 9,5/26,0 T, LARGURA DE ROLAGEM 1,90 M</t>
  </si>
  <si>
    <t>MOTORISTA DE CAMINHAO BASCULANTE</t>
  </si>
  <si>
    <t>DISTRIBUIDOR DE AGREGADOS AUTOPROPELIDO, CAP 3 M3, A DIESEL, 6 CC, 176 CV</t>
  </si>
  <si>
    <t>CACAMBA METALICA BASCULANTE COM CAPACIDADE DE 6 M3 (INCLUI MONTAGEM, NAO INCLUI CAMINHAO)</t>
  </si>
  <si>
    <t>CAMINHAO TOCO, PESO BRUTO TOTAL 16000 KG, CARGA UTIL MAXIMA 11130 KG, DISTANCIA ENTRE EIXOS 5,36 M, POTENCIA 185 CV (INCLUI CABINE E CHASSI, NAO INCLUI CARROCERIA)</t>
  </si>
  <si>
    <t>OPERADOR DE ROLO COMPACTADOR</t>
  </si>
  <si>
    <t>FERTILIZANTE NPK - 10:10:10</t>
  </si>
  <si>
    <t>CALCARIO DOLOMITICO A (POSTO PEDREIRA/FORNECEDOR, SEM FRETE)</t>
  </si>
  <si>
    <t>JARDINEIRO</t>
  </si>
  <si>
    <t>GRAMA BATATAIS EM PLACAS, SEM PLANTIO</t>
  </si>
  <si>
    <t>FERTILIZANTE ORGANICO COMPOSTO, CLASSE A</t>
  </si>
  <si>
    <t>CAL VIRGEM COMUM PARA ARGAMASSAS (NBR 6453)</t>
  </si>
  <si>
    <t>ELETRODO REVESTIDO AWS - E6013, DIAMETRO IGUAL A 2,50 MM</t>
  </si>
  <si>
    <t>PRIMER UNIVERSAL, FUNDO ANTICORROSIVO TIPO ZARCAO</t>
  </si>
  <si>
    <t>DISCO DE DESBASTE PARA METAL FERROSO EM GERAL, COM TRES TELAS, 9 X 1/4 X 7/8 " (228,6 X 6,4 X 22,2 MM)</t>
  </si>
  <si>
    <t>COMPRESSOR DE AR REBOCAVEL, VAZAO 189 PCM, PRESSAO EFETIVA DE TRABALHO 102 PSI, MOTOR DIESEL, POTENCIA 63 CV</t>
  </si>
  <si>
    <t>DISCO DE CORTE DIAMANTADO SEGMENTADO PARA CONCRETO, DIAMETRO DE 110 MM, FURO DE 20 MM</t>
  </si>
  <si>
    <t>TINTA ESMALTE SINTETICO PREMIUM FOSCO</t>
  </si>
  <si>
    <t>TUBO ACO GALVANIZADO COM COSTURA, CLASSE MEDIA, DN 2", E = *3,65* MM, PESO *5,10* KG/M (NBR 5580)</t>
  </si>
  <si>
    <t>A.2715</t>
  </si>
  <si>
    <t>FABRICAÇÃO / MONTAGEM (P. MÉDIO DAS CHAPAS EXCLUSO OS PERFIS)</t>
  </si>
  <si>
    <t>TORNEIRA CROMADA COM BICO PARA JARDIM/TANQUE 1/2 " OU 3/4 " (REF 1153)</t>
  </si>
  <si>
    <t>17.00</t>
  </si>
  <si>
    <t>ACIDO MURIATICO, DILUICAO 10% A 12% PARA USO EM LIMPEZA</t>
  </si>
  <si>
    <t>DESENHISTA PROJETISTA</t>
  </si>
  <si>
    <t>AUXILIAR DE DESENHISTA</t>
  </si>
  <si>
    <t>PLACA DE INAUGURACAO METALICA, *40* CM X *60* CM</t>
  </si>
  <si>
    <t>       Os itens constantes da planilha orçamentária de referência desta licitação que não possuem correspondência no SINAPI, foram pesquisados/cotados no mercado e/ou outras fontes previstas na legislação para orientar a criação das composições de custo utilizadas, constantes do Relatório de Composições Analíticas, com fundamento legal nas disposições do Decreto Nº 7.983/2013.</t>
  </si>
  <si>
    <t>TIPO</t>
  </si>
  <si>
    <t>Descrição</t>
  </si>
  <si>
    <t>UNIDADE </t>
  </si>
  <si>
    <t>CUSTO ADOTADO</t>
  </si>
  <si>
    <t>EMPRESA</t>
  </si>
  <si>
    <t>TELEFONE</t>
  </si>
  <si>
    <t>ENDEREÇO/E-MAIL</t>
  </si>
  <si>
    <t>VALOR</t>
  </si>
  <si>
    <t>MÉDIA MERCADO</t>
  </si>
  <si>
    <t>CUSTOS ADOTADOS</t>
  </si>
  <si>
    <t>MATERIAL</t>
  </si>
  <si>
    <t>MÃO-DE-OBRA</t>
  </si>
  <si>
    <t>Total acessibilidade</t>
  </si>
  <si>
    <t>(62) 4053-8305</t>
  </si>
  <si>
    <t>NÃO SE APLICA</t>
  </si>
  <si>
    <t>Andare</t>
  </si>
  <si>
    <t>(62) 3412-1607</t>
  </si>
  <si>
    <t>Solução Acessível</t>
  </si>
  <si>
    <t>(62) 4109-0036</t>
  </si>
  <si>
    <t>Imprilux</t>
  </si>
  <si>
    <t>(62) 3203-1500</t>
  </si>
  <si>
    <t>Imaginew</t>
  </si>
  <si>
    <t>(62) 3954-5771</t>
  </si>
  <si>
    <t>UNIDADE</t>
  </si>
  <si>
    <t>UN.</t>
  </si>
  <si>
    <t>LEROY MERLIN</t>
  </si>
  <si>
    <t>(62) 4020-5376</t>
  </si>
  <si>
    <t>WALMART</t>
  </si>
  <si>
    <t>3003-6000</t>
  </si>
  <si>
    <t>NOVA EXAUSTORES</t>
  </si>
  <si>
    <t>(11) 2943-4499</t>
  </si>
  <si>
    <t>LIVRO DIÁRIO DE OBRAS / LIVRO DE ORDEM TAMANHO OFÍCIO 33 X 3 VIAS, CARBONADO</t>
  </si>
  <si>
    <t>Papelaria Tributaria</t>
  </si>
  <si>
    <t>(62) 3541-3634</t>
  </si>
  <si>
    <t>Papelaria Dinâmica</t>
  </si>
  <si>
    <t>(62) 3226-9300</t>
  </si>
  <si>
    <t>Papelaria Universo</t>
  </si>
  <si>
    <t>(62) 3254-7500 </t>
  </si>
  <si>
    <t>ANOTAÇÃO/REGISTRO DE RESPONSABILIDADE TÉCNICA (ART OU RRT)</t>
  </si>
  <si>
    <t>CREA-GO</t>
  </si>
  <si>
    <t>(62) 3221-6200</t>
  </si>
  <si>
    <t>www.crea-go.org.br</t>
  </si>
  <si>
    <t>CAU-GO</t>
  </si>
  <si>
    <t>0800 8830113</t>
  </si>
  <si>
    <t>www.caugo.org.br</t>
  </si>
  <si>
    <t>CABO PARA MICROFONE XLR SANTO ANGELO</t>
  </si>
  <si>
    <t>MG SOM</t>
  </si>
  <si>
    <t>(62) 3085-0777</t>
  </si>
  <si>
    <t>AV. IGUALDADE, Q. 99, LT. 01, ST. GARAVELO, APARECIDA DE GOIÂNIA - GO</t>
  </si>
  <si>
    <t>ALESOM SOM E INSTRUMENTOS</t>
  </si>
  <si>
    <t>(62) 3291-4910</t>
  </si>
  <si>
    <t>RUA SENADOR JAIME, 620, SETOR CAMPINAS, GOIÂNIA-GO</t>
  </si>
  <si>
    <t>FUJISOM</t>
  </si>
  <si>
    <t>(62) 3223-3333</t>
  </si>
  <si>
    <t>AV. GOIÁS. 489, CENTRO, GOIÂNIA - GO</t>
  </si>
  <si>
    <t>CONECTOR PARA CABO DE MICROFONE CANON XLR </t>
  </si>
  <si>
    <t>AMPLIFICADOR SLIM NOVIK 1000W RMS</t>
  </si>
  <si>
    <t>MESA DE SOM BEHRINGER XENYX COM PHANTOM POWER 12 CANAIS</t>
  </si>
  <si>
    <t>CABO DE SONORIZAÇÃO CRISTAL 2 X 1,5MM TECNIFORTE</t>
  </si>
  <si>
    <t>Polimax</t>
  </si>
  <si>
    <t>(62) 3931-5900</t>
  </si>
  <si>
    <t>Avenida Jandiá - QD 09 - LT 03 - Parque Amazônia, Goiânia – GO</t>
  </si>
  <si>
    <t>D-BOND ACM</t>
  </si>
  <si>
    <t>(62) 3923-2151</t>
  </si>
  <si>
    <t>Av. Anhanguera, nº 1928, Qd. 22, Lt. 10, Vila Morais - Goiânia - GO</t>
  </si>
  <si>
    <t>ACMIX</t>
  </si>
  <si>
    <t>(62) 98322-8932</t>
  </si>
  <si>
    <t>Rua Cv-37 501 - Qd-31</t>
  </si>
  <si>
    <t>IRMAOS ABAGE</t>
  </si>
  <si>
    <t>(41) 3371-5656</t>
  </si>
  <si>
    <t>LOJA ELETRICA</t>
  </si>
  <si>
    <t>(31) 3273-1000</t>
  </si>
  <si>
    <t>FERRAGEM THONY</t>
  </si>
  <si>
    <t>(51) 3061-0558</t>
  </si>
  <si>
    <t>ELETROMAC</t>
  </si>
  <si>
    <t>(34) 3292-4400</t>
  </si>
  <si>
    <t>CIGAME</t>
  </si>
  <si>
    <t>(51) 3356-5555</t>
  </si>
  <si>
    <t>FERRAMENTAS GERAIS</t>
  </si>
  <si>
    <t>(11) 2131-7575</t>
  </si>
  <si>
    <t>PONTO FRIO</t>
  </si>
  <si>
    <t>4002-3050</t>
  </si>
  <si>
    <t>LOJAS AMERICANAS</t>
  </si>
  <si>
    <t>4003-1000</t>
  </si>
  <si>
    <t>EXTRA</t>
  </si>
  <si>
    <t>4003-3383</t>
  </si>
  <si>
    <t>Total Acessibilidade</t>
  </si>
  <si>
    <t>(62) 3142-2070</t>
  </si>
  <si>
    <t>comercial.co@totalacessibilidade.com.br</t>
  </si>
  <si>
    <t>(62) 3091-2512</t>
  </si>
  <si>
    <t>Qd 38 Lt 10, R. Goianésia - St. Rio Formoso, Goiânia - GO, 74370-130</t>
  </si>
  <si>
    <t>Somente Acessibilidade</t>
  </si>
  <si>
    <t>(11) 2372-7922</t>
  </si>
  <si>
    <t>Rua Guirá, 382 - Cidade AE Carvalho - São Paulo-SP</t>
  </si>
  <si>
    <t>SERVIÇO</t>
  </si>
  <si>
    <t>CERITIFACAÇÃO PONTOS LÓGICOS</t>
  </si>
  <si>
    <t>ENTELE</t>
  </si>
  <si>
    <t>(62) 3277-4247</t>
  </si>
  <si>
    <t>AMULTIPHONE TELECOM</t>
  </si>
  <si>
    <t>(62) 4009-9298</t>
  </si>
  <si>
    <t>GM TELECOM</t>
  </si>
  <si>
    <t>(62) 3518-3090</t>
  </si>
  <si>
    <t>SAÍDA HORIZONTAL PARA ELETRODUTO 1”</t>
  </si>
  <si>
    <t>ALTERNATIVA ELETRICA</t>
  </si>
  <si>
    <t>(11) 3578-5051</t>
  </si>
  <si>
    <t>DECORWATTS</t>
  </si>
  <si>
    <t>(11) 4280-7743</t>
  </si>
  <si>
    <t>BAZAR 339</t>
  </si>
  <si>
    <t>(21) 3040-1482</t>
  </si>
  <si>
    <t>CHUMBADOR JAQUETA CONE C/ PARAFUSO 1/4”</t>
  </si>
  <si>
    <t>WURTH</t>
  </si>
  <si>
    <t>(11) 4613-1900</t>
  </si>
  <si>
    <t>IPABRAC PARAFUSOS</t>
  </si>
  <si>
    <t>(34) 3233-5300</t>
  </si>
  <si>
    <t>NEW FIX</t>
  </si>
  <si>
    <t>(11) 4674-6100</t>
  </si>
  <si>
    <t>JETLUZ</t>
  </si>
  <si>
    <t>(19) 3608-5121</t>
  </si>
  <si>
    <t>REFLETOR SLIM LED 10W</t>
  </si>
  <si>
    <t>REFLETOR SLIM LED 50W</t>
  </si>
  <si>
    <t>CASAS BAHIA</t>
  </si>
  <si>
    <t>4003 2773</t>
  </si>
  <si>
    <t>LOJA DO MECANICO</t>
  </si>
  <si>
    <t>(11) 3508 9979</t>
  </si>
  <si>
    <t>DUTRA MAQUINAS</t>
  </si>
  <si>
    <t>(11) 2795-8844</t>
  </si>
  <si>
    <t>ELETROCALHA PERFURADA S/ VIROLA S/TAMPA 100x100x1000 MM</t>
  </si>
  <si>
    <t>3922-4373</t>
  </si>
  <si>
    <t>INFRAELETROCALHAS</t>
  </si>
  <si>
    <t>3292-7217</t>
  </si>
  <si>
    <t>3931-5900</t>
  </si>
  <si>
    <t>GIMAWA</t>
  </si>
  <si>
    <t>(11) 2898-9333</t>
  </si>
  <si>
    <t>(21) 3148-2253</t>
  </si>
  <si>
    <t>IPABRAC</t>
  </si>
  <si>
    <t>IRMÃOS ABAGE</t>
  </si>
  <si>
    <t>LOJAELETRICA.COM</t>
  </si>
  <si>
    <t>EQUIPAMENTO</t>
  </si>
  <si>
    <t>AMERICANAS.COM</t>
  </si>
  <si>
    <t>-</t>
  </si>
  <si>
    <t>NOBREAK APC</t>
  </si>
  <si>
    <t>(11) 4374-3113</t>
  </si>
  <si>
    <t>NET COMPUTADORES</t>
  </si>
  <si>
    <t>(19) 3481-2667</t>
  </si>
  <si>
    <t>RACK DE PISO - 44U 67 CM</t>
  </si>
  <si>
    <t>MAKRO SERVICE</t>
  </si>
  <si>
    <t>(62) 3216-4080</t>
  </si>
  <si>
    <t>CONNECT WORK</t>
  </si>
  <si>
    <t>(62) 3221-9329</t>
  </si>
  <si>
    <t>WTK ELETRONICA</t>
  </si>
  <si>
    <t>(62) 3212-1696</t>
  </si>
</sst>
</file>

<file path=xl/styles.xml><?xml version="1.0" encoding="utf-8"?>
<styleSheet xmlns="http://schemas.openxmlformats.org/spreadsheetml/2006/main">
  <numFmts count="23">
    <numFmt numFmtId="164" formatCode="GENERAL"/>
    <numFmt numFmtId="165" formatCode="#,##0.00"/>
    <numFmt numFmtId="166" formatCode="&quot; R$ &quot;#,##0.00\ ;&quot;-R$ &quot;#,##0.00\ ;&quot; R$ -&quot;#\ ;@\ "/>
    <numFmt numFmtId="167" formatCode="_-&quot;R$ &quot;* #,##0.00_-;&quot;-R$ &quot;* #,##0.00_-;_-&quot;R$ &quot;* \-??_-;_-@_-"/>
    <numFmt numFmtId="168" formatCode="&quot; R$ &quot;#,##0.00\ ;&quot; R$ (&quot;#,##0.00\);&quot; R$ -&quot;#\ ;@\ "/>
    <numFmt numFmtId="169" formatCode="0%"/>
    <numFmt numFmtId="170" formatCode="[$R$-416]\ #,##0.00;[RED]\-[$R$-416]\ #,##0.00"/>
    <numFmt numFmtId="171" formatCode="#,##0.00\ ;&quot; (&quot;#,##0.00\);&quot; -&quot;#\ ;@\ "/>
    <numFmt numFmtId="172" formatCode="#,##0.00\ ;\-#,##0.00\ ;&quot; -&quot;#\ ;@\ "/>
    <numFmt numFmtId="173" formatCode="_-* #,##0.00_-;\-* #,##0.00_-;_-* \-??_-;_-@_-"/>
    <numFmt numFmtId="174" formatCode="#,##0.00\ ;&quot; (&quot;#,##0.00\);&quot; -&quot;#\ ;@\ "/>
    <numFmt numFmtId="175" formatCode="_(* #,##0.00_);_(* \(#,##0.00\);_(* \-??_);_(@_)"/>
    <numFmt numFmtId="176" formatCode="D/M/YYYY"/>
    <numFmt numFmtId="177" formatCode="MMM/YY"/>
    <numFmt numFmtId="178" formatCode="&quot;R$ &quot;#,##0.00"/>
    <numFmt numFmtId="179" formatCode="0.00"/>
    <numFmt numFmtId="180" formatCode="0.00%"/>
    <numFmt numFmtId="181" formatCode="0.000%"/>
    <numFmt numFmtId="182" formatCode="00&quot; dias&quot;"/>
    <numFmt numFmtId="183" formatCode="&quot;R$ &quot;#,##0.00"/>
    <numFmt numFmtId="184" formatCode="_-* #,##0.0000000_-;\-* #,##0.0000000_-;_-* \-??_-;_-@_-"/>
    <numFmt numFmtId="185" formatCode="&quot;MAT&quot;"/>
    <numFmt numFmtId="186" formatCode="_-&quot;R$ &quot;* #,##0.00_-;&quot;-R$ &quot;* #,##0.00_-;_-&quot;R$ &quot;* \-??_-;_-@_-"/>
  </numFmts>
  <fonts count="40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Arial1"/>
      <family val="0"/>
      <charset val="1"/>
    </font>
    <font>
      <sz val="10"/>
      <name val="Arial"/>
      <family val="2"/>
      <charset val="1"/>
    </font>
    <font>
      <b val="true"/>
      <i val="true"/>
      <sz val="16"/>
      <color rgb="FF000000"/>
      <name val="Calibri"/>
      <family val="2"/>
      <charset val="1"/>
    </font>
    <font>
      <u val="single"/>
      <sz val="11"/>
      <color rgb="FF0000FF"/>
      <name val="Calibri"/>
      <family val="2"/>
      <charset val="1"/>
    </font>
    <font>
      <sz val="10"/>
      <name val="SimSun"/>
      <family val="2"/>
      <charset val="1"/>
    </font>
    <font>
      <b val="true"/>
      <i val="true"/>
      <u val="single"/>
      <sz val="11"/>
      <color rgb="FF000000"/>
      <name val="Calibri"/>
      <family val="2"/>
      <charset val="1"/>
    </font>
    <font>
      <sz val="11"/>
      <color rgb="FF000000"/>
      <name val="Arial2"/>
      <family val="0"/>
      <charset val="1"/>
    </font>
    <font>
      <b val="true"/>
      <sz val="11"/>
      <color rgb="FF000000"/>
      <name val="Calibri"/>
      <family val="2"/>
      <charset val="1"/>
    </font>
    <font>
      <b val="true"/>
      <sz val="11"/>
      <color rgb="FF000000"/>
      <name val="Arial3"/>
      <family val="0"/>
      <charset val="1"/>
    </font>
    <font>
      <b val="true"/>
      <sz val="11"/>
      <color rgb="FF000000"/>
      <name val="Courier New"/>
      <family val="3"/>
      <charset val="1"/>
    </font>
    <font>
      <b val="true"/>
      <sz val="11"/>
      <name val="Courier New"/>
      <family val="3"/>
      <charset val="1"/>
    </font>
    <font>
      <b val="true"/>
      <sz val="18"/>
      <color rgb="FF333399"/>
      <name val="Cambria"/>
      <family val="1"/>
      <charset val="1"/>
    </font>
    <font>
      <b val="true"/>
      <sz val="15"/>
      <color rgb="FF333399"/>
      <name val="Calibri"/>
      <family val="2"/>
      <charset val="1"/>
    </font>
    <font>
      <b val="true"/>
      <sz val="18"/>
      <color rgb="FF333399"/>
      <name val="Cambria"/>
      <family val="2"/>
      <charset val="1"/>
    </font>
    <font>
      <b val="true"/>
      <sz val="12"/>
      <color rgb="FF000000"/>
      <name val="Calibri"/>
      <family val="2"/>
      <charset val="1"/>
    </font>
    <font>
      <b val="true"/>
      <i val="true"/>
      <u val="single"/>
      <sz val="10"/>
      <color rgb="FF000000"/>
      <name val="Calibri"/>
      <family val="2"/>
      <charset val="1"/>
    </font>
    <font>
      <b val="true"/>
      <sz val="14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0"/>
      <color rgb="FF00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  <charset val="1"/>
    </font>
    <font>
      <b val="true"/>
      <sz val="11"/>
      <name val="Arial"/>
      <family val="2"/>
      <charset val="1"/>
    </font>
    <font>
      <b val="true"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b val="true"/>
      <sz val="12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8"/>
      <name val="Arial"/>
      <family val="2"/>
      <charset val="1"/>
    </font>
    <font>
      <sz val="8"/>
      <color rgb="FF000000"/>
      <name val="Verdana"/>
      <family val="2"/>
      <charset val="1"/>
    </font>
    <font>
      <b val="true"/>
      <sz val="8"/>
      <color rgb="FF000000"/>
      <name val="Verdana"/>
      <family val="2"/>
      <charset val="1"/>
    </font>
    <font>
      <i val="true"/>
      <sz val="11"/>
      <color rgb="FF7F7F7F"/>
      <name val="Calibri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rgb="FFFF0000"/>
        <bgColor rgb="FF993300"/>
      </patternFill>
    </fill>
    <fill>
      <patternFill patternType="solid">
        <fgColor rgb="FFB3B3B3"/>
        <bgColor rgb="FFC0C0C0"/>
      </patternFill>
    </fill>
    <fill>
      <patternFill patternType="solid">
        <fgColor rgb="FFC0C0C0"/>
        <bgColor rgb="FFCCCCCC"/>
      </patternFill>
    </fill>
    <fill>
      <patternFill patternType="solid">
        <fgColor rgb="FFCCCCCC"/>
        <bgColor rgb="FFC0C0C0"/>
      </patternFill>
    </fill>
    <fill>
      <patternFill patternType="solid">
        <fgColor rgb="FFE6E6E6"/>
        <bgColor rgb="FFD9D9D9"/>
      </patternFill>
    </fill>
    <fill>
      <patternFill patternType="solid">
        <fgColor rgb="FFFFFFFF"/>
        <bgColor rgb="FFE6E6E6"/>
      </patternFill>
    </fill>
    <fill>
      <patternFill patternType="solid">
        <fgColor rgb="FFCCCCFF"/>
        <bgColor rgb="FFCCCCCC"/>
      </patternFill>
    </fill>
    <fill>
      <patternFill patternType="solid">
        <fgColor rgb="FFFAC090"/>
        <bgColor rgb="FFCCCCCC"/>
      </patternFill>
    </fill>
    <fill>
      <patternFill patternType="solid">
        <fgColor rgb="FF00B0F0"/>
        <bgColor rgb="FF33CCCC"/>
      </patternFill>
    </fill>
    <fill>
      <patternFill patternType="solid">
        <fgColor rgb="FFD9D9D9"/>
        <bgColor rgb="FFE6E6E6"/>
      </patternFill>
    </fill>
    <fill>
      <patternFill patternType="solid">
        <fgColor rgb="FFE46C0A"/>
        <bgColor rgb="FFFF9900"/>
      </patternFill>
    </fill>
  </fills>
  <borders count="3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/>
      <top/>
      <bottom style="thin">
        <color rgb="FF33CCCC"/>
      </bottom>
      <diagonal/>
    </border>
    <border diagonalUp="false" diagonalDown="false">
      <left/>
      <right/>
      <top/>
      <bottom style="thick">
        <color rgb="FF33CCCC"/>
      </bottom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hair"/>
      <diagonal/>
    </border>
    <border diagonalUp="false" diagonalDown="false">
      <left/>
      <right/>
      <top style="thin"/>
      <bottom style="hair"/>
      <diagonal/>
    </border>
    <border diagonalUp="false" diagonalDown="false">
      <left style="thin"/>
      <right style="hair"/>
      <top style="thin"/>
      <bottom style="hair"/>
      <diagonal/>
    </border>
    <border diagonalUp="false" diagonalDown="false">
      <left style="thin"/>
      <right/>
      <top style="hair"/>
      <bottom style="thin"/>
      <diagonal/>
    </border>
    <border diagonalUp="false" diagonalDown="false">
      <left/>
      <right/>
      <top style="hair"/>
      <bottom style="thin"/>
      <diagonal/>
    </border>
    <border diagonalUp="false" diagonalDown="false">
      <left style="thin"/>
      <right style="hair"/>
      <top style="hair"/>
      <bottom style="thin"/>
      <diagonal/>
    </border>
    <border diagonalUp="false" diagonalDown="false">
      <left style="hair"/>
      <right style="hair"/>
      <top style="hair"/>
      <bottom style="thin"/>
      <diagonal/>
    </border>
    <border diagonalUp="false" diagonalDown="false">
      <left style="hair"/>
      <right style="thin"/>
      <top style="hair"/>
      <bottom style="thin"/>
      <diagonal/>
    </border>
    <border diagonalUp="false" diagonalDown="false">
      <left style="hair"/>
      <right style="hair"/>
      <top style="thin"/>
      <bottom style="hair"/>
      <diagonal/>
    </border>
    <border diagonalUp="false" diagonalDown="false">
      <left style="hair"/>
      <right style="thin"/>
      <top style="thin"/>
      <bottom style="hair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</borders>
  <cellStyleXfs count="6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3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69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1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5" fillId="0" borderId="2" applyFont="true" applyBorder="true" applyAlignment="true" applyProtection="false">
      <alignment horizontal="right" vertical="center" textRotation="0" wrapText="true" indent="0" shrinkToFit="false"/>
    </xf>
    <xf numFmtId="164" fontId="6" fillId="0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center" vertical="bottom" textRotation="9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6" fontId="8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0" applyFont="true" applyBorder="false" applyAlignment="true" applyProtection="false">
      <alignment horizontal="general" vertical="bottom" textRotation="0" wrapText="false" indent="0" shrinkToFit="false"/>
    </xf>
    <xf numFmtId="169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0" fillId="4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4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8" borderId="0" applyFont="true" applyBorder="false" applyAlignment="true" applyProtection="false">
      <alignment horizontal="left" vertical="bottom" textRotation="0" wrapText="false" indent="0" shrinkToFit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" applyFont="true" applyBorder="true" applyAlignment="true" applyProtection="false">
      <alignment horizontal="general" vertical="bottom" textRotation="0" wrapText="false" indent="0" shrinkToFit="false"/>
    </xf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  <xf numFmtId="172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applyFont="true" applyBorder="false" applyAlignment="true" applyProtection="false">
      <alignment horizontal="general" vertical="bottom" textRotation="0" wrapText="false" indent="0" shrinkToFit="false"/>
    </xf>
    <xf numFmtId="17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5" fillId="0" borderId="0" applyFont="true" applyBorder="false" applyAlignment="true" applyProtection="false">
      <alignment horizontal="general" vertical="bottom" textRotation="0" wrapText="false" indent="0" shrinkToFit="false"/>
    </xf>
    <xf numFmtId="17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39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5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7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6" fontId="2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8" fontId="23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9" fontId="2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9" fontId="2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6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6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6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26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6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6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80" fontId="2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2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8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81" fontId="27" fillId="0" borderId="0" xfId="1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2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" xfId="4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1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4" xfId="49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6" fontId="23" fillId="0" borderId="1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" xfId="4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2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7" fillId="0" borderId="0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27" fillId="0" borderId="0" xfId="3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7" fillId="0" borderId="0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7" fillId="0" borderId="0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0" borderId="0" xfId="2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7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7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1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2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9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1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29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0" xfId="29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82" fontId="25" fillId="0" borderId="17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2" fontId="25" fillId="0" borderId="0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29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14" xfId="29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15" xfId="29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15" xfId="29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0" fontId="27" fillId="0" borderId="15" xfId="3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27" fillId="0" borderId="18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0" borderId="0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0" borderId="0" xfId="29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0" xfId="29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0" xfId="29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19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20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7" fillId="0" borderId="20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27" fillId="0" borderId="20" xfId="3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5" fillId="0" borderId="20" xfId="3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30" fillId="9" borderId="21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27" fillId="0" borderId="0" xfId="3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7" fillId="0" borderId="0" xfId="3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22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23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7" fillId="0" borderId="23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23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24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30" fillId="0" borderId="25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30" fillId="0" borderId="26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7" fillId="0" borderId="0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30" fillId="9" borderId="27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30" fillId="9" borderId="28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20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30" fillId="10" borderId="21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30" fillId="0" borderId="27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30" fillId="0" borderId="28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19" xfId="2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0" borderId="22" xfId="2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30" fillId="0" borderId="21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30" fillId="10" borderId="27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30" fillId="10" borderId="28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3" fontId="30" fillId="0" borderId="21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30" fillId="0" borderId="27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30" fillId="0" borderId="28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2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5" fillId="0" borderId="0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11" borderId="29" xfId="2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7" fillId="11" borderId="18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27" fillId="11" borderId="30" xfId="3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5" fillId="11" borderId="15" xfId="3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7" fillId="11" borderId="21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27" fillId="11" borderId="27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0" fontId="27" fillId="11" borderId="28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7" fillId="11" borderId="31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11" borderId="32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7" fillId="11" borderId="32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11" borderId="33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11" borderId="15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7" fillId="11" borderId="24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7" fillId="0" borderId="0" xfId="2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7" fillId="0" borderId="0" xfId="2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5" fillId="0" borderId="0" xfId="2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7" fillId="0" borderId="0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0" fontId="27" fillId="0" borderId="0" xfId="3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29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29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27" fillId="11" borderId="25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7" fillId="11" borderId="26" xfId="2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29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29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25" fillId="0" borderId="0" xfId="3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27" fillId="0" borderId="0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29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0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29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4" fillId="0" borderId="1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5" fillId="0" borderId="1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29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6" fontId="5" fillId="0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6" fillId="11" borderId="34" xfId="2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4" fontId="36" fillId="11" borderId="34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3" fontId="36" fillId="11" borderId="34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7" fillId="7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7" fillId="7" borderId="1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7" fillId="7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8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8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7" fillId="6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6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7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6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37" fillId="6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37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37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37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37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3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" xfId="4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1" xfId="4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26" fillId="0" borderId="1" xfId="61" applyFont="true" applyBorder="true" applyAlignment="true" applyProtection="true">
      <alignment horizontal="left" vertical="top" textRotation="0" wrapText="true" indent="0" shrinkToFit="false"/>
      <protection locked="true" hidden="false"/>
    </xf>
    <xf numFmtId="176" fontId="26" fillId="0" borderId="17" xfId="61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76" fontId="26" fillId="0" borderId="0" xfId="3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1" xfId="6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32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6" fillId="0" borderId="0" xfId="4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0" xfId="49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35" fillId="1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" xfId="3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" xfId="3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6" fillId="0" borderId="1" xfId="3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11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11" borderId="1" xfId="3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5" fontId="24" fillId="11" borderId="1" xfId="3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11" borderId="1" xfId="3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" xfId="3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26" fillId="0" borderId="1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8" fontId="5" fillId="0" borderId="1" xfId="2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6" fillId="0" borderId="1" xfId="2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" xfId="3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32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6" fillId="0" borderId="0" xfId="3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0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6" fillId="0" borderId="0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8" fontId="5" fillId="0" borderId="0" xfId="2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6" fillId="0" borderId="0" xfId="2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3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12" borderId="1" xfId="5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2" xfId="5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0" borderId="1" xfId="5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11" borderId="1" xfId="5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5" fontId="24" fillId="11" borderId="1" xfId="5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11" borderId="1" xfId="5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1" xfId="5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7" fillId="0" borderId="1" xfId="24" applyFont="false" applyBorder="true" applyAlignment="true" applyProtection="true">
      <alignment horizontal="general" vertical="bottom" textRotation="0" wrapText="true" indent="0" shrinkToFit="false"/>
      <protection locked="true" hidden="false"/>
    </xf>
    <xf numFmtId="186" fontId="26" fillId="0" borderId="1" xfId="5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3" fontId="26" fillId="0" borderId="1" xfId="5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1" xfId="5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8" fontId="5" fillId="0" borderId="35" xfId="2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12" borderId="1" xfId="3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2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1" xfId="3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0" borderId="1" xfId="3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26" fillId="0" borderId="1" xfId="3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1" xfId="5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67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6" fillId="0" borderId="0" xfId="6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26" fillId="0" borderId="0" xfId="6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3" fontId="26" fillId="0" borderId="0" xfId="6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67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5" fillId="0" borderId="0" xfId="5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26" fillId="0" borderId="17" xfId="5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17" xfId="5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26" fillId="0" borderId="1" xfId="50" applyFont="true" applyBorder="true" applyAlignment="true" applyProtection="true">
      <alignment horizontal="center" vertical="center" textRotation="0" wrapText="true" indent="0" shrinkToFit="false"/>
      <protection locked="true" hidden="false"/>
    </xf>
  </cellXfs>
  <cellStyles count="54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COMUM" xfId="20" builtinId="53" customBuiltin="true"/>
    <cellStyle name="COMUM 2" xfId="21" builtinId="53" customBuiltin="true"/>
    <cellStyle name="Heading 1" xfId="22" builtinId="53" customBuiltin="true"/>
    <cellStyle name="Heading1 1" xfId="23" builtinId="53" customBuiltin="true"/>
    <cellStyle name="Hiperlink 2" xfId="24" builtinId="53" customBuiltin="true"/>
    <cellStyle name="Moeda 2" xfId="25" builtinId="53" customBuiltin="true"/>
    <cellStyle name="Moeda 2 2" xfId="26" builtinId="53" customBuiltin="true"/>
    <cellStyle name="Moeda 3" xfId="27" builtinId="53" customBuiltin="true"/>
    <cellStyle name="Moeda 4" xfId="28" builtinId="53" customBuiltin="true"/>
    <cellStyle name="Normal 2" xfId="29" builtinId="53" customBuiltin="true"/>
    <cellStyle name="Normal 2 2" xfId="30" builtinId="53" customBuiltin="true"/>
    <cellStyle name="Normal 2 3" xfId="31" builtinId="53" customBuiltin="true"/>
    <cellStyle name="Normal 3" xfId="32" builtinId="53" customBuiltin="true"/>
    <cellStyle name="Normal 4" xfId="33" builtinId="53" customBuiltin="true"/>
    <cellStyle name="Normal 5" xfId="34" builtinId="53" customBuiltin="true"/>
    <cellStyle name="Porcentagem 2" xfId="35" builtinId="53" customBuiltin="true"/>
    <cellStyle name="Porcentagem 3 2" xfId="36" builtinId="53" customBuiltin="true"/>
    <cellStyle name="Porcentagem 3 2 2" xfId="37" builtinId="53" customBuiltin="true"/>
    <cellStyle name="Result 1" xfId="38" builtinId="53" customBuiltin="true"/>
    <cellStyle name="Result2 1" xfId="39" builtinId="53" customBuiltin="true"/>
    <cellStyle name="Sem título1" xfId="40" builtinId="53" customBuiltin="true"/>
    <cellStyle name="Sem título1 2" xfId="41" builtinId="53" customBuiltin="true"/>
    <cellStyle name="Sem título2" xfId="42" builtinId="53" customBuiltin="true"/>
    <cellStyle name="Sem título2 2" xfId="43" builtinId="53" customBuiltin="true"/>
    <cellStyle name="Sem título3" xfId="44" builtinId="53" customBuiltin="true"/>
    <cellStyle name="Sem título4" xfId="45" builtinId="53" customBuiltin="true"/>
    <cellStyle name="Sem título5" xfId="46" builtinId="53" customBuiltin="true"/>
    <cellStyle name="Sem título6" xfId="47" builtinId="53" customBuiltin="true"/>
    <cellStyle name="Sem título7" xfId="48" builtinId="53" customBuiltin="true"/>
    <cellStyle name="Texto Explicativo 2" xfId="49" builtinId="53" customBuiltin="true"/>
    <cellStyle name="Texto Explicativo 3" xfId="50" builtinId="53" customBuiltin="true"/>
    <cellStyle name="Titulo" xfId="51" builtinId="53" customBuiltin="true"/>
    <cellStyle name="Titulo 2" xfId="52" builtinId="53" customBuiltin="true"/>
    <cellStyle name="Titulo-Volare" xfId="53" builtinId="53" customBuiltin="true"/>
    <cellStyle name="Titulo-Volare 2" xfId="54" builtinId="53" customBuiltin="true"/>
    <cellStyle name="Título 1 1" xfId="55" builtinId="53" customBuiltin="true"/>
    <cellStyle name="Título 1 1 1" xfId="56" builtinId="53" customBuiltin="true"/>
    <cellStyle name="Título 1 1 1 1" xfId="57" builtinId="53" customBuiltin="true"/>
    <cellStyle name="Título 1 1 1 1 2" xfId="58" builtinId="53" customBuiltin="true"/>
    <cellStyle name="Título 1 1 1 2" xfId="59" builtinId="53" customBuiltin="true"/>
    <cellStyle name="Título 1 1 2" xfId="60" builtinId="53" customBuiltin="true"/>
    <cellStyle name="Vírgula 2" xfId="61" builtinId="53" customBuiltin="true"/>
    <cellStyle name="Vírgula 2 2" xfId="62" builtinId="53" customBuiltin="true"/>
    <cellStyle name="Vírgula 3" xfId="63" builtinId="53" customBuiltin="true"/>
    <cellStyle name="Vírgula 3 2" xfId="64" builtinId="53" customBuiltin="true"/>
    <cellStyle name="Vírgula 5" xfId="65" builtinId="53" customBuiltin="true"/>
    <cellStyle name="Vírgula 5 2" xfId="66" builtinId="53" customBuiltin="true"/>
    <cellStyle name="Excel Built-in Explanatory Text" xfId="67" builtinId="53" customBuiltin="true"/>
  </cellStyles>
  <dxfs count="112">
    <dxf>
      <font>
        <b val="true"/>
        <sz val="11"/>
        <color rgb="FF000000"/>
        <name val="Calibri"/>
        <family val="2"/>
        <charset val="1"/>
      </font>
      <fill>
        <patternFill>
          <bgColor rgb="FFD9D9D9"/>
        </patternFill>
      </fill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  <dxf>
      <font>
        <sz val="11"/>
        <color rgb="FFFFFFFF"/>
        <name val="Calibri"/>
        <family val="2"/>
        <charset val="1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7F7F7F"/>
      <rgbColor rgb="FF9999FF"/>
      <rgbColor rgb="FF993366"/>
      <rgbColor rgb="FFE6E6E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D9D9D9"/>
      <rgbColor rgb="FFFFFF99"/>
      <rgbColor rgb="FFCCCCCC"/>
      <rgbColor rgb="FFFF99CC"/>
      <rgbColor rgb="FFCC99FF"/>
      <rgbColor rgb="FFFAC090"/>
      <rgbColor rgb="FF3366FF"/>
      <rgbColor rgb="FF33CCCC"/>
      <rgbColor rgb="FF99CC00"/>
      <rgbColor rgb="FFFFCC00"/>
      <rgbColor rgb="FFFF9900"/>
      <rgbColor rgb="FFE46C0A"/>
      <rgbColor rgb="FF558ED5"/>
      <rgbColor rgb="FFB3B3B3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3.gif"/><Relationship Id="rId3" Type="http://schemas.openxmlformats.org/officeDocument/2006/relationships/image" Target="../media/image4.gif"/><Relationship Id="rId4" Type="http://schemas.openxmlformats.org/officeDocument/2006/relationships/image" Target="../media/image5.gif"/><Relationship Id="rId5" Type="http://schemas.openxmlformats.org/officeDocument/2006/relationships/image" Target="../media/image6.gif"/><Relationship Id="rId6" Type="http://schemas.openxmlformats.org/officeDocument/2006/relationships/image" Target="../media/image7.gif"/><Relationship Id="rId7" Type="http://schemas.openxmlformats.org/officeDocument/2006/relationships/image" Target="../media/image8.gif"/><Relationship Id="rId8" Type="http://schemas.openxmlformats.org/officeDocument/2006/relationships/image" Target="../media/image9.gif"/><Relationship Id="rId9" Type="http://schemas.openxmlformats.org/officeDocument/2006/relationships/image" Target="../media/image10.gif"/><Relationship Id="rId10" Type="http://schemas.openxmlformats.org/officeDocument/2006/relationships/image" Target="../media/image11.gif"/><Relationship Id="rId11" Type="http://schemas.openxmlformats.org/officeDocument/2006/relationships/image" Target="../media/image12.gif"/><Relationship Id="rId12" Type="http://schemas.openxmlformats.org/officeDocument/2006/relationships/image" Target="../media/image13.gif"/><Relationship Id="rId13" Type="http://schemas.openxmlformats.org/officeDocument/2006/relationships/image" Target="../media/image14.gif"/><Relationship Id="rId14" Type="http://schemas.openxmlformats.org/officeDocument/2006/relationships/image" Target="../media/image15.gif"/><Relationship Id="rId15" Type="http://schemas.openxmlformats.org/officeDocument/2006/relationships/image" Target="../media/image16.gif"/><Relationship Id="rId16" Type="http://schemas.openxmlformats.org/officeDocument/2006/relationships/image" Target="../media/image17.gif"/><Relationship Id="rId17" Type="http://schemas.openxmlformats.org/officeDocument/2006/relationships/image" Target="../media/image18.gif"/><Relationship Id="rId18" Type="http://schemas.openxmlformats.org/officeDocument/2006/relationships/image" Target="../media/image19.gif"/><Relationship Id="rId19" Type="http://schemas.openxmlformats.org/officeDocument/2006/relationships/image" Target="../media/image20.gif"/><Relationship Id="rId20" Type="http://schemas.openxmlformats.org/officeDocument/2006/relationships/image" Target="../media/image21.gif"/><Relationship Id="rId21" Type="http://schemas.openxmlformats.org/officeDocument/2006/relationships/image" Target="../media/image22.gif"/><Relationship Id="rId22" Type="http://schemas.openxmlformats.org/officeDocument/2006/relationships/image" Target="../media/image23.gif"/><Relationship Id="rId23" Type="http://schemas.openxmlformats.org/officeDocument/2006/relationships/image" Target="../media/image24.gif"/><Relationship Id="rId24" Type="http://schemas.openxmlformats.org/officeDocument/2006/relationships/image" Target="../media/image25.gif"/><Relationship Id="rId25" Type="http://schemas.openxmlformats.org/officeDocument/2006/relationships/image" Target="../media/image26.gif"/><Relationship Id="rId26" Type="http://schemas.openxmlformats.org/officeDocument/2006/relationships/image" Target="../media/image27.gif"/><Relationship Id="rId27" Type="http://schemas.openxmlformats.org/officeDocument/2006/relationships/image" Target="../media/image28.gif"/><Relationship Id="rId28" Type="http://schemas.openxmlformats.org/officeDocument/2006/relationships/image" Target="../media/image29.gif"/><Relationship Id="rId29" Type="http://schemas.openxmlformats.org/officeDocument/2006/relationships/image" Target="../media/image30.gif"/><Relationship Id="rId30" Type="http://schemas.openxmlformats.org/officeDocument/2006/relationships/image" Target="../media/image31.gif"/><Relationship Id="rId31" Type="http://schemas.openxmlformats.org/officeDocument/2006/relationships/image" Target="../media/image32.gif"/><Relationship Id="rId32" Type="http://schemas.openxmlformats.org/officeDocument/2006/relationships/image" Target="../media/image33.gif"/><Relationship Id="rId33" Type="http://schemas.openxmlformats.org/officeDocument/2006/relationships/image" Target="../media/image34.gif"/><Relationship Id="rId34" Type="http://schemas.openxmlformats.org/officeDocument/2006/relationships/image" Target="../media/image35.gif"/><Relationship Id="rId35" Type="http://schemas.openxmlformats.org/officeDocument/2006/relationships/image" Target="../media/image36.gif"/><Relationship Id="rId36" Type="http://schemas.openxmlformats.org/officeDocument/2006/relationships/image" Target="../media/image37.gif"/><Relationship Id="rId37" Type="http://schemas.openxmlformats.org/officeDocument/2006/relationships/image" Target="../media/image38.gif"/><Relationship Id="rId38" Type="http://schemas.openxmlformats.org/officeDocument/2006/relationships/image" Target="../media/image39.gif"/><Relationship Id="rId39" Type="http://schemas.openxmlformats.org/officeDocument/2006/relationships/image" Target="../media/image40.gif"/><Relationship Id="rId40" Type="http://schemas.openxmlformats.org/officeDocument/2006/relationships/image" Target="../media/image41.gif"/><Relationship Id="rId41" Type="http://schemas.openxmlformats.org/officeDocument/2006/relationships/image" Target="../media/image42.gif"/><Relationship Id="rId42" Type="http://schemas.openxmlformats.org/officeDocument/2006/relationships/image" Target="../media/image43.gif"/><Relationship Id="rId43" Type="http://schemas.openxmlformats.org/officeDocument/2006/relationships/image" Target="../media/image44.gif"/><Relationship Id="rId44" Type="http://schemas.openxmlformats.org/officeDocument/2006/relationships/image" Target="../media/image45.gif"/><Relationship Id="rId45" Type="http://schemas.openxmlformats.org/officeDocument/2006/relationships/image" Target="../media/image46.gif"/><Relationship Id="rId46" Type="http://schemas.openxmlformats.org/officeDocument/2006/relationships/image" Target="../media/image47.gif"/><Relationship Id="rId47" Type="http://schemas.openxmlformats.org/officeDocument/2006/relationships/image" Target="../media/image48.gif"/><Relationship Id="rId48" Type="http://schemas.openxmlformats.org/officeDocument/2006/relationships/image" Target="../media/image49.gif"/><Relationship Id="rId49" Type="http://schemas.openxmlformats.org/officeDocument/2006/relationships/image" Target="../media/image50.gif"/><Relationship Id="rId50" Type="http://schemas.openxmlformats.org/officeDocument/2006/relationships/image" Target="../media/image51.gif"/><Relationship Id="rId51" Type="http://schemas.openxmlformats.org/officeDocument/2006/relationships/image" Target="../media/image52.gif"/><Relationship Id="rId52" Type="http://schemas.openxmlformats.org/officeDocument/2006/relationships/image" Target="../media/image53.gif"/><Relationship Id="rId53" Type="http://schemas.openxmlformats.org/officeDocument/2006/relationships/image" Target="../media/image54.gif"/><Relationship Id="rId54" Type="http://schemas.openxmlformats.org/officeDocument/2006/relationships/image" Target="../media/image55.gif"/><Relationship Id="rId55" Type="http://schemas.openxmlformats.org/officeDocument/2006/relationships/image" Target="../media/image56.gif"/><Relationship Id="rId56" Type="http://schemas.openxmlformats.org/officeDocument/2006/relationships/image" Target="../media/image57.gif"/><Relationship Id="rId57" Type="http://schemas.openxmlformats.org/officeDocument/2006/relationships/image" Target="../media/image58.gif"/><Relationship Id="rId58" Type="http://schemas.openxmlformats.org/officeDocument/2006/relationships/image" Target="../media/image59.gif"/><Relationship Id="rId59" Type="http://schemas.openxmlformats.org/officeDocument/2006/relationships/image" Target="../media/image60.gif"/><Relationship Id="rId60" Type="http://schemas.openxmlformats.org/officeDocument/2006/relationships/image" Target="../media/image61.gif"/><Relationship Id="rId61" Type="http://schemas.openxmlformats.org/officeDocument/2006/relationships/image" Target="../media/image62.gif"/><Relationship Id="rId62" Type="http://schemas.openxmlformats.org/officeDocument/2006/relationships/image" Target="../media/image63.gif"/><Relationship Id="rId63" Type="http://schemas.openxmlformats.org/officeDocument/2006/relationships/image" Target="../media/image64.gif"/><Relationship Id="rId64" Type="http://schemas.openxmlformats.org/officeDocument/2006/relationships/image" Target="../media/image65.gif"/><Relationship Id="rId65" Type="http://schemas.openxmlformats.org/officeDocument/2006/relationships/image" Target="../media/image66.gif"/><Relationship Id="rId66" Type="http://schemas.openxmlformats.org/officeDocument/2006/relationships/image" Target="../media/image67.gif"/><Relationship Id="rId67" Type="http://schemas.openxmlformats.org/officeDocument/2006/relationships/image" Target="../media/image68.gif"/><Relationship Id="rId68" Type="http://schemas.openxmlformats.org/officeDocument/2006/relationships/image" Target="../media/image69.gif"/><Relationship Id="rId69" Type="http://schemas.openxmlformats.org/officeDocument/2006/relationships/image" Target="../media/image70.gif"/><Relationship Id="rId70" Type="http://schemas.openxmlformats.org/officeDocument/2006/relationships/image" Target="../media/image71.gif"/><Relationship Id="rId71" Type="http://schemas.openxmlformats.org/officeDocument/2006/relationships/image" Target="../media/image72.gif"/><Relationship Id="rId72" Type="http://schemas.openxmlformats.org/officeDocument/2006/relationships/image" Target="../media/image73.gif"/><Relationship Id="rId73" Type="http://schemas.openxmlformats.org/officeDocument/2006/relationships/image" Target="../media/image74.gif"/><Relationship Id="rId74" Type="http://schemas.openxmlformats.org/officeDocument/2006/relationships/image" Target="../media/image75.gif"/><Relationship Id="rId75" Type="http://schemas.openxmlformats.org/officeDocument/2006/relationships/image" Target="../media/image76.gif"/><Relationship Id="rId76" Type="http://schemas.openxmlformats.org/officeDocument/2006/relationships/image" Target="../media/image77.gif"/><Relationship Id="rId77" Type="http://schemas.openxmlformats.org/officeDocument/2006/relationships/image" Target="../media/image78.gif"/><Relationship Id="rId78" Type="http://schemas.openxmlformats.org/officeDocument/2006/relationships/image" Target="../media/image79.gif"/><Relationship Id="rId79" Type="http://schemas.openxmlformats.org/officeDocument/2006/relationships/image" Target="../media/image80.gif"/><Relationship Id="rId80" Type="http://schemas.openxmlformats.org/officeDocument/2006/relationships/image" Target="../media/image81.gif"/><Relationship Id="rId81" Type="http://schemas.openxmlformats.org/officeDocument/2006/relationships/image" Target="../media/image82.gif"/><Relationship Id="rId82" Type="http://schemas.openxmlformats.org/officeDocument/2006/relationships/image" Target="../media/image83.gif"/><Relationship Id="rId83" Type="http://schemas.openxmlformats.org/officeDocument/2006/relationships/image" Target="../media/image84.gif"/><Relationship Id="rId84" Type="http://schemas.openxmlformats.org/officeDocument/2006/relationships/image" Target="../media/image85.gif"/><Relationship Id="rId85" Type="http://schemas.openxmlformats.org/officeDocument/2006/relationships/image" Target="../media/image86.gif"/><Relationship Id="rId86" Type="http://schemas.openxmlformats.org/officeDocument/2006/relationships/image" Target="../media/image87.gif"/><Relationship Id="rId87" Type="http://schemas.openxmlformats.org/officeDocument/2006/relationships/image" Target="../media/image88.gif"/><Relationship Id="rId88" Type="http://schemas.openxmlformats.org/officeDocument/2006/relationships/image" Target="../media/image89.gif"/><Relationship Id="rId89" Type="http://schemas.openxmlformats.org/officeDocument/2006/relationships/image" Target="../media/image90.gif"/><Relationship Id="rId90" Type="http://schemas.openxmlformats.org/officeDocument/2006/relationships/image" Target="../media/image91.gif"/><Relationship Id="rId91" Type="http://schemas.openxmlformats.org/officeDocument/2006/relationships/image" Target="../media/image92.gif"/><Relationship Id="rId92" Type="http://schemas.openxmlformats.org/officeDocument/2006/relationships/image" Target="../media/image93.gif"/><Relationship Id="rId93" Type="http://schemas.openxmlformats.org/officeDocument/2006/relationships/image" Target="../media/image94.gif"/><Relationship Id="rId94" Type="http://schemas.openxmlformats.org/officeDocument/2006/relationships/image" Target="../media/image95.gif"/><Relationship Id="rId95" Type="http://schemas.openxmlformats.org/officeDocument/2006/relationships/image" Target="../media/image96.gif"/><Relationship Id="rId96" Type="http://schemas.openxmlformats.org/officeDocument/2006/relationships/image" Target="../media/image97.gif"/><Relationship Id="rId97" Type="http://schemas.openxmlformats.org/officeDocument/2006/relationships/image" Target="../media/image98.gif"/><Relationship Id="rId98" Type="http://schemas.openxmlformats.org/officeDocument/2006/relationships/image" Target="../media/image99.gif"/><Relationship Id="rId99" Type="http://schemas.openxmlformats.org/officeDocument/2006/relationships/image" Target="../media/image100.gif"/><Relationship Id="rId100" Type="http://schemas.openxmlformats.org/officeDocument/2006/relationships/image" Target="../media/image101.gif"/><Relationship Id="rId101" Type="http://schemas.openxmlformats.org/officeDocument/2006/relationships/image" Target="../media/image102.gif"/><Relationship Id="rId102" Type="http://schemas.openxmlformats.org/officeDocument/2006/relationships/image" Target="../media/image103.gif"/><Relationship Id="rId103" Type="http://schemas.openxmlformats.org/officeDocument/2006/relationships/image" Target="../media/image104.gif"/><Relationship Id="rId104" Type="http://schemas.openxmlformats.org/officeDocument/2006/relationships/image" Target="../media/image105.gif"/><Relationship Id="rId105" Type="http://schemas.openxmlformats.org/officeDocument/2006/relationships/image" Target="../media/image106.gif"/><Relationship Id="rId106" Type="http://schemas.openxmlformats.org/officeDocument/2006/relationships/image" Target="../media/image107.gif"/><Relationship Id="rId107" Type="http://schemas.openxmlformats.org/officeDocument/2006/relationships/image" Target="../media/image108.gif"/><Relationship Id="rId108" Type="http://schemas.openxmlformats.org/officeDocument/2006/relationships/image" Target="../media/image109.gif"/><Relationship Id="rId109" Type="http://schemas.openxmlformats.org/officeDocument/2006/relationships/image" Target="../media/image110.gif"/><Relationship Id="rId110" Type="http://schemas.openxmlformats.org/officeDocument/2006/relationships/image" Target="../media/image111.gif"/><Relationship Id="rId111" Type="http://schemas.openxmlformats.org/officeDocument/2006/relationships/image" Target="../media/image112.gif"/><Relationship Id="rId112" Type="http://schemas.openxmlformats.org/officeDocument/2006/relationships/image" Target="../media/image113.gif"/><Relationship Id="rId113" Type="http://schemas.openxmlformats.org/officeDocument/2006/relationships/image" Target="../media/image114.gif"/><Relationship Id="rId114" Type="http://schemas.openxmlformats.org/officeDocument/2006/relationships/image" Target="../media/image115.gif"/><Relationship Id="rId115" Type="http://schemas.openxmlformats.org/officeDocument/2006/relationships/image" Target="../media/image116.gif"/><Relationship Id="rId116" Type="http://schemas.openxmlformats.org/officeDocument/2006/relationships/image" Target="../media/image117.gif"/><Relationship Id="rId117" Type="http://schemas.openxmlformats.org/officeDocument/2006/relationships/image" Target="../media/image118.gif"/><Relationship Id="rId118" Type="http://schemas.openxmlformats.org/officeDocument/2006/relationships/image" Target="../media/image119.gif"/><Relationship Id="rId119" Type="http://schemas.openxmlformats.org/officeDocument/2006/relationships/image" Target="../media/image120.gif"/><Relationship Id="rId120" Type="http://schemas.openxmlformats.org/officeDocument/2006/relationships/image" Target="../media/image121.gif"/><Relationship Id="rId121" Type="http://schemas.openxmlformats.org/officeDocument/2006/relationships/image" Target="../media/image122.gif"/><Relationship Id="rId122" Type="http://schemas.openxmlformats.org/officeDocument/2006/relationships/image" Target="../media/image123.gif"/><Relationship Id="rId123" Type="http://schemas.openxmlformats.org/officeDocument/2006/relationships/image" Target="../media/image124.gif"/><Relationship Id="rId124" Type="http://schemas.openxmlformats.org/officeDocument/2006/relationships/image" Target="../media/image125.gif"/><Relationship Id="rId125" Type="http://schemas.openxmlformats.org/officeDocument/2006/relationships/image" Target="../media/image126.gif"/><Relationship Id="rId126" Type="http://schemas.openxmlformats.org/officeDocument/2006/relationships/image" Target="../media/image127.gif"/><Relationship Id="rId127" Type="http://schemas.openxmlformats.org/officeDocument/2006/relationships/image" Target="../media/image128.gif"/><Relationship Id="rId128" Type="http://schemas.openxmlformats.org/officeDocument/2006/relationships/image" Target="../media/image129.gif"/><Relationship Id="rId129" Type="http://schemas.openxmlformats.org/officeDocument/2006/relationships/image" Target="../media/image130.gif"/><Relationship Id="rId130" Type="http://schemas.openxmlformats.org/officeDocument/2006/relationships/image" Target="../media/image131.gif"/><Relationship Id="rId131" Type="http://schemas.openxmlformats.org/officeDocument/2006/relationships/image" Target="../media/image132.gif"/><Relationship Id="rId132" Type="http://schemas.openxmlformats.org/officeDocument/2006/relationships/image" Target="../media/image133.gif"/><Relationship Id="rId133" Type="http://schemas.openxmlformats.org/officeDocument/2006/relationships/image" Target="../media/image134.gif"/><Relationship Id="rId134" Type="http://schemas.openxmlformats.org/officeDocument/2006/relationships/image" Target="../media/image135.gif"/><Relationship Id="rId135" Type="http://schemas.openxmlformats.org/officeDocument/2006/relationships/image" Target="../media/image136.gif"/><Relationship Id="rId136" Type="http://schemas.openxmlformats.org/officeDocument/2006/relationships/image" Target="../media/image137.gif"/><Relationship Id="rId137" Type="http://schemas.openxmlformats.org/officeDocument/2006/relationships/image" Target="../media/image138.gif"/><Relationship Id="rId138" Type="http://schemas.openxmlformats.org/officeDocument/2006/relationships/image" Target="../media/image139.gif"/><Relationship Id="rId139" Type="http://schemas.openxmlformats.org/officeDocument/2006/relationships/image" Target="../media/image140.gif"/><Relationship Id="rId140" Type="http://schemas.openxmlformats.org/officeDocument/2006/relationships/image" Target="../media/image141.gif"/><Relationship Id="rId141" Type="http://schemas.openxmlformats.org/officeDocument/2006/relationships/image" Target="../media/image142.gif"/><Relationship Id="rId142" Type="http://schemas.openxmlformats.org/officeDocument/2006/relationships/image" Target="../media/image143.gif"/><Relationship Id="rId143" Type="http://schemas.openxmlformats.org/officeDocument/2006/relationships/image" Target="../media/image144.gif"/><Relationship Id="rId144" Type="http://schemas.openxmlformats.org/officeDocument/2006/relationships/image" Target="../media/image145.gif"/><Relationship Id="rId145" Type="http://schemas.openxmlformats.org/officeDocument/2006/relationships/image" Target="../media/image146.gif"/><Relationship Id="rId146" Type="http://schemas.openxmlformats.org/officeDocument/2006/relationships/image" Target="../media/image147.gif"/><Relationship Id="rId147" Type="http://schemas.openxmlformats.org/officeDocument/2006/relationships/image" Target="../media/image148.gif"/><Relationship Id="rId148" Type="http://schemas.openxmlformats.org/officeDocument/2006/relationships/image" Target="../media/image149.gif"/><Relationship Id="rId149" Type="http://schemas.openxmlformats.org/officeDocument/2006/relationships/image" Target="../media/image150.gif"/><Relationship Id="rId150" Type="http://schemas.openxmlformats.org/officeDocument/2006/relationships/image" Target="../media/image151.gif"/><Relationship Id="rId151" Type="http://schemas.openxmlformats.org/officeDocument/2006/relationships/image" Target="../media/image152.gif"/><Relationship Id="rId152" Type="http://schemas.openxmlformats.org/officeDocument/2006/relationships/image" Target="../media/image153.gif"/><Relationship Id="rId153" Type="http://schemas.openxmlformats.org/officeDocument/2006/relationships/image" Target="../media/image154.gif"/><Relationship Id="rId154" Type="http://schemas.openxmlformats.org/officeDocument/2006/relationships/image" Target="../media/image155.gif"/><Relationship Id="rId155" Type="http://schemas.openxmlformats.org/officeDocument/2006/relationships/image" Target="../media/image156.gif"/><Relationship Id="rId156" Type="http://schemas.openxmlformats.org/officeDocument/2006/relationships/image" Target="../media/image157.gif"/><Relationship Id="rId157" Type="http://schemas.openxmlformats.org/officeDocument/2006/relationships/image" Target="../media/image158.gif"/><Relationship Id="rId158" Type="http://schemas.openxmlformats.org/officeDocument/2006/relationships/image" Target="../media/image159.gif"/><Relationship Id="rId159" Type="http://schemas.openxmlformats.org/officeDocument/2006/relationships/image" Target="../media/image160.gif"/><Relationship Id="rId160" Type="http://schemas.openxmlformats.org/officeDocument/2006/relationships/image" Target="../media/image161.gif"/><Relationship Id="rId161" Type="http://schemas.openxmlformats.org/officeDocument/2006/relationships/image" Target="../media/image162.gif"/><Relationship Id="rId162" Type="http://schemas.openxmlformats.org/officeDocument/2006/relationships/image" Target="../media/image163.gif"/><Relationship Id="rId163" Type="http://schemas.openxmlformats.org/officeDocument/2006/relationships/image" Target="../media/image164.gif"/><Relationship Id="rId164" Type="http://schemas.openxmlformats.org/officeDocument/2006/relationships/image" Target="../media/image165.gif"/><Relationship Id="rId165" Type="http://schemas.openxmlformats.org/officeDocument/2006/relationships/image" Target="../media/image166.gif"/><Relationship Id="rId166" Type="http://schemas.openxmlformats.org/officeDocument/2006/relationships/image" Target="../media/image167.gif"/><Relationship Id="rId167" Type="http://schemas.openxmlformats.org/officeDocument/2006/relationships/image" Target="../media/image168.gif"/><Relationship Id="rId168" Type="http://schemas.openxmlformats.org/officeDocument/2006/relationships/image" Target="../media/image169.gif"/><Relationship Id="rId169" Type="http://schemas.openxmlformats.org/officeDocument/2006/relationships/image" Target="../media/image170.gif"/><Relationship Id="rId170" Type="http://schemas.openxmlformats.org/officeDocument/2006/relationships/image" Target="../media/image171.gif"/><Relationship Id="rId171" Type="http://schemas.openxmlformats.org/officeDocument/2006/relationships/image" Target="../media/image172.gif"/><Relationship Id="rId172" Type="http://schemas.openxmlformats.org/officeDocument/2006/relationships/image" Target="../media/image173.gif"/><Relationship Id="rId173" Type="http://schemas.openxmlformats.org/officeDocument/2006/relationships/image" Target="../media/image174.gif"/><Relationship Id="rId174" Type="http://schemas.openxmlformats.org/officeDocument/2006/relationships/image" Target="../media/image175.gif"/><Relationship Id="rId175" Type="http://schemas.openxmlformats.org/officeDocument/2006/relationships/image" Target="../media/image176.gif"/><Relationship Id="rId176" Type="http://schemas.openxmlformats.org/officeDocument/2006/relationships/image" Target="../media/image177.gif"/><Relationship Id="rId177" Type="http://schemas.openxmlformats.org/officeDocument/2006/relationships/image" Target="../media/image178.gif"/><Relationship Id="rId178" Type="http://schemas.openxmlformats.org/officeDocument/2006/relationships/image" Target="../media/image179.gif"/><Relationship Id="rId179" Type="http://schemas.openxmlformats.org/officeDocument/2006/relationships/image" Target="../media/image180.gif"/><Relationship Id="rId180" Type="http://schemas.openxmlformats.org/officeDocument/2006/relationships/image" Target="../media/image181.gif"/><Relationship Id="rId181" Type="http://schemas.openxmlformats.org/officeDocument/2006/relationships/image" Target="../media/image182.gif"/><Relationship Id="rId182" Type="http://schemas.openxmlformats.org/officeDocument/2006/relationships/image" Target="../media/image183.gif"/><Relationship Id="rId183" Type="http://schemas.openxmlformats.org/officeDocument/2006/relationships/image" Target="../media/image184.gif"/><Relationship Id="rId184" Type="http://schemas.openxmlformats.org/officeDocument/2006/relationships/image" Target="../media/image185.gif"/><Relationship Id="rId185" Type="http://schemas.openxmlformats.org/officeDocument/2006/relationships/image" Target="../media/image186.gif"/><Relationship Id="rId186" Type="http://schemas.openxmlformats.org/officeDocument/2006/relationships/image" Target="../media/image187.gif"/><Relationship Id="rId187" Type="http://schemas.openxmlformats.org/officeDocument/2006/relationships/image" Target="../media/image188.gif"/><Relationship Id="rId188" Type="http://schemas.openxmlformats.org/officeDocument/2006/relationships/image" Target="../media/image189.gif"/><Relationship Id="rId189" Type="http://schemas.openxmlformats.org/officeDocument/2006/relationships/image" Target="../media/image190.gif"/><Relationship Id="rId190" Type="http://schemas.openxmlformats.org/officeDocument/2006/relationships/image" Target="../media/image191.gif"/><Relationship Id="rId191" Type="http://schemas.openxmlformats.org/officeDocument/2006/relationships/image" Target="../media/image192.gif"/><Relationship Id="rId192" Type="http://schemas.openxmlformats.org/officeDocument/2006/relationships/image" Target="../media/image193.gif"/><Relationship Id="rId193" Type="http://schemas.openxmlformats.org/officeDocument/2006/relationships/image" Target="../media/image194.gif"/><Relationship Id="rId194" Type="http://schemas.openxmlformats.org/officeDocument/2006/relationships/image" Target="../media/image195.gif"/><Relationship Id="rId195" Type="http://schemas.openxmlformats.org/officeDocument/2006/relationships/image" Target="../media/image196.gif"/><Relationship Id="rId196" Type="http://schemas.openxmlformats.org/officeDocument/2006/relationships/image" Target="../media/image197.gif"/><Relationship Id="rId197" Type="http://schemas.openxmlformats.org/officeDocument/2006/relationships/image" Target="../media/image198.gif"/><Relationship Id="rId198" Type="http://schemas.openxmlformats.org/officeDocument/2006/relationships/image" Target="../media/image199.gif"/><Relationship Id="rId199" Type="http://schemas.openxmlformats.org/officeDocument/2006/relationships/image" Target="../media/image200.gif"/><Relationship Id="rId200" Type="http://schemas.openxmlformats.org/officeDocument/2006/relationships/image" Target="../media/image201.gif"/><Relationship Id="rId201" Type="http://schemas.openxmlformats.org/officeDocument/2006/relationships/image" Target="../media/image202.gif"/><Relationship Id="rId202" Type="http://schemas.openxmlformats.org/officeDocument/2006/relationships/image" Target="../media/image203.gif"/><Relationship Id="rId203" Type="http://schemas.openxmlformats.org/officeDocument/2006/relationships/image" Target="../media/image204.gif"/><Relationship Id="rId204" Type="http://schemas.openxmlformats.org/officeDocument/2006/relationships/image" Target="../media/image205.gif"/><Relationship Id="rId205" Type="http://schemas.openxmlformats.org/officeDocument/2006/relationships/image" Target="../media/image206.gif"/><Relationship Id="rId206" Type="http://schemas.openxmlformats.org/officeDocument/2006/relationships/image" Target="../media/image207.gif"/><Relationship Id="rId207" Type="http://schemas.openxmlformats.org/officeDocument/2006/relationships/image" Target="../media/image208.gif"/><Relationship Id="rId208" Type="http://schemas.openxmlformats.org/officeDocument/2006/relationships/image" Target="../media/image209.gif"/><Relationship Id="rId209" Type="http://schemas.openxmlformats.org/officeDocument/2006/relationships/image" Target="../media/image210.gif"/><Relationship Id="rId210" Type="http://schemas.openxmlformats.org/officeDocument/2006/relationships/image" Target="../media/image211.gif"/><Relationship Id="rId211" Type="http://schemas.openxmlformats.org/officeDocument/2006/relationships/image" Target="../media/image212.gif"/><Relationship Id="rId212" Type="http://schemas.openxmlformats.org/officeDocument/2006/relationships/image" Target="../media/image213.gif"/><Relationship Id="rId213" Type="http://schemas.openxmlformats.org/officeDocument/2006/relationships/image" Target="../media/image214.gif"/><Relationship Id="rId214" Type="http://schemas.openxmlformats.org/officeDocument/2006/relationships/image" Target="../media/image215.gif"/><Relationship Id="rId215" Type="http://schemas.openxmlformats.org/officeDocument/2006/relationships/image" Target="../media/image216.gif"/><Relationship Id="rId216" Type="http://schemas.openxmlformats.org/officeDocument/2006/relationships/image" Target="../media/image217.gif"/><Relationship Id="rId217" Type="http://schemas.openxmlformats.org/officeDocument/2006/relationships/image" Target="../media/image218.gif"/><Relationship Id="rId218" Type="http://schemas.openxmlformats.org/officeDocument/2006/relationships/image" Target="../media/image219.gif"/><Relationship Id="rId219" Type="http://schemas.openxmlformats.org/officeDocument/2006/relationships/image" Target="../media/image220.gif"/><Relationship Id="rId220" Type="http://schemas.openxmlformats.org/officeDocument/2006/relationships/image" Target="../media/image221.gif"/><Relationship Id="rId221" Type="http://schemas.openxmlformats.org/officeDocument/2006/relationships/image" Target="../media/image222.gif"/><Relationship Id="rId222" Type="http://schemas.openxmlformats.org/officeDocument/2006/relationships/image" Target="../media/image223.gif"/><Relationship Id="rId223" Type="http://schemas.openxmlformats.org/officeDocument/2006/relationships/image" Target="../media/image224.gif"/><Relationship Id="rId224" Type="http://schemas.openxmlformats.org/officeDocument/2006/relationships/image" Target="../media/image225.gif"/><Relationship Id="rId225" Type="http://schemas.openxmlformats.org/officeDocument/2006/relationships/image" Target="../media/image226.gif"/><Relationship Id="rId226" Type="http://schemas.openxmlformats.org/officeDocument/2006/relationships/image" Target="../media/image227.gif"/><Relationship Id="rId227" Type="http://schemas.openxmlformats.org/officeDocument/2006/relationships/image" Target="../media/image228.gif"/><Relationship Id="rId228" Type="http://schemas.openxmlformats.org/officeDocument/2006/relationships/image" Target="../media/image229.gif"/><Relationship Id="rId229" Type="http://schemas.openxmlformats.org/officeDocument/2006/relationships/image" Target="../media/image230.gif"/><Relationship Id="rId230" Type="http://schemas.openxmlformats.org/officeDocument/2006/relationships/image" Target="../media/image231.gif"/><Relationship Id="rId231" Type="http://schemas.openxmlformats.org/officeDocument/2006/relationships/image" Target="../media/image232.gif"/><Relationship Id="rId232" Type="http://schemas.openxmlformats.org/officeDocument/2006/relationships/image" Target="../media/image233.gif"/><Relationship Id="rId233" Type="http://schemas.openxmlformats.org/officeDocument/2006/relationships/image" Target="../media/image234.gif"/><Relationship Id="rId234" Type="http://schemas.openxmlformats.org/officeDocument/2006/relationships/image" Target="../media/image235.gif"/><Relationship Id="rId235" Type="http://schemas.openxmlformats.org/officeDocument/2006/relationships/image" Target="../media/image236.gif"/><Relationship Id="rId236" Type="http://schemas.openxmlformats.org/officeDocument/2006/relationships/image" Target="../media/image237.gif"/><Relationship Id="rId237" Type="http://schemas.openxmlformats.org/officeDocument/2006/relationships/image" Target="../media/image238.gif"/><Relationship Id="rId238" Type="http://schemas.openxmlformats.org/officeDocument/2006/relationships/image" Target="../media/image239.gif"/><Relationship Id="rId239" Type="http://schemas.openxmlformats.org/officeDocument/2006/relationships/image" Target="../media/image240.gif"/><Relationship Id="rId240" Type="http://schemas.openxmlformats.org/officeDocument/2006/relationships/image" Target="../media/image241.gif"/><Relationship Id="rId241" Type="http://schemas.openxmlformats.org/officeDocument/2006/relationships/image" Target="../media/image242.gif"/><Relationship Id="rId242" Type="http://schemas.openxmlformats.org/officeDocument/2006/relationships/image" Target="../media/image243.gif"/><Relationship Id="rId243" Type="http://schemas.openxmlformats.org/officeDocument/2006/relationships/image" Target="../media/image244.gif"/><Relationship Id="rId244" Type="http://schemas.openxmlformats.org/officeDocument/2006/relationships/image" Target="../media/image245.gif"/><Relationship Id="rId245" Type="http://schemas.openxmlformats.org/officeDocument/2006/relationships/image" Target="../media/image246.gif"/><Relationship Id="rId246" Type="http://schemas.openxmlformats.org/officeDocument/2006/relationships/image" Target="../media/image247.gif"/><Relationship Id="rId247" Type="http://schemas.openxmlformats.org/officeDocument/2006/relationships/image" Target="../media/image248.gif"/><Relationship Id="rId248" Type="http://schemas.openxmlformats.org/officeDocument/2006/relationships/image" Target="../media/image249.gif"/><Relationship Id="rId249" Type="http://schemas.openxmlformats.org/officeDocument/2006/relationships/image" Target="../media/image250.gif"/><Relationship Id="rId250" Type="http://schemas.openxmlformats.org/officeDocument/2006/relationships/image" Target="../media/image251.gif"/><Relationship Id="rId251" Type="http://schemas.openxmlformats.org/officeDocument/2006/relationships/image" Target="../media/image252.gif"/><Relationship Id="rId252" Type="http://schemas.openxmlformats.org/officeDocument/2006/relationships/image" Target="../media/image253.gif"/><Relationship Id="rId253" Type="http://schemas.openxmlformats.org/officeDocument/2006/relationships/image" Target="../media/image254.gif"/><Relationship Id="rId254" Type="http://schemas.openxmlformats.org/officeDocument/2006/relationships/image" Target="../media/image255.gif"/><Relationship Id="rId255" Type="http://schemas.openxmlformats.org/officeDocument/2006/relationships/image" Target="../media/image256.gif"/><Relationship Id="rId256" Type="http://schemas.openxmlformats.org/officeDocument/2006/relationships/image" Target="../media/image257.gif"/><Relationship Id="rId257" Type="http://schemas.openxmlformats.org/officeDocument/2006/relationships/image" Target="../media/image258.gif"/><Relationship Id="rId258" Type="http://schemas.openxmlformats.org/officeDocument/2006/relationships/image" Target="../media/image259.gif"/><Relationship Id="rId259" Type="http://schemas.openxmlformats.org/officeDocument/2006/relationships/image" Target="../media/image260.gif"/><Relationship Id="rId260" Type="http://schemas.openxmlformats.org/officeDocument/2006/relationships/image" Target="../media/image261.gif"/><Relationship Id="rId261" Type="http://schemas.openxmlformats.org/officeDocument/2006/relationships/image" Target="../media/image262.gif"/><Relationship Id="rId262" Type="http://schemas.openxmlformats.org/officeDocument/2006/relationships/image" Target="../media/image263.gif"/><Relationship Id="rId263" Type="http://schemas.openxmlformats.org/officeDocument/2006/relationships/image" Target="../media/image264.gif"/><Relationship Id="rId264" Type="http://schemas.openxmlformats.org/officeDocument/2006/relationships/image" Target="../media/image265.gif"/><Relationship Id="rId265" Type="http://schemas.openxmlformats.org/officeDocument/2006/relationships/image" Target="../media/image266.gif"/><Relationship Id="rId266" Type="http://schemas.openxmlformats.org/officeDocument/2006/relationships/image" Target="../media/image267.gif"/><Relationship Id="rId267" Type="http://schemas.openxmlformats.org/officeDocument/2006/relationships/image" Target="../media/image268.gif"/><Relationship Id="rId268" Type="http://schemas.openxmlformats.org/officeDocument/2006/relationships/image" Target="../media/image269.gif"/><Relationship Id="rId269" Type="http://schemas.openxmlformats.org/officeDocument/2006/relationships/image" Target="../media/image270.gif"/><Relationship Id="rId270" Type="http://schemas.openxmlformats.org/officeDocument/2006/relationships/image" Target="../media/image271.gif"/><Relationship Id="rId271" Type="http://schemas.openxmlformats.org/officeDocument/2006/relationships/image" Target="../media/image272.gif"/><Relationship Id="rId272" Type="http://schemas.openxmlformats.org/officeDocument/2006/relationships/image" Target="../media/image273.gif"/><Relationship Id="rId273" Type="http://schemas.openxmlformats.org/officeDocument/2006/relationships/image" Target="../media/image274.gif"/><Relationship Id="rId274" Type="http://schemas.openxmlformats.org/officeDocument/2006/relationships/image" Target="../media/image275.gif"/><Relationship Id="rId275" Type="http://schemas.openxmlformats.org/officeDocument/2006/relationships/image" Target="../media/image276.gif"/><Relationship Id="rId276" Type="http://schemas.openxmlformats.org/officeDocument/2006/relationships/image" Target="../media/image277.gif"/><Relationship Id="rId277" Type="http://schemas.openxmlformats.org/officeDocument/2006/relationships/image" Target="../media/image278.gif"/><Relationship Id="rId278" Type="http://schemas.openxmlformats.org/officeDocument/2006/relationships/image" Target="../media/image279.gif"/><Relationship Id="rId279" Type="http://schemas.openxmlformats.org/officeDocument/2006/relationships/image" Target="../media/image280.gif"/><Relationship Id="rId280" Type="http://schemas.openxmlformats.org/officeDocument/2006/relationships/image" Target="../media/image281.gif"/><Relationship Id="rId281" Type="http://schemas.openxmlformats.org/officeDocument/2006/relationships/image" Target="../media/image282.gif"/><Relationship Id="rId282" Type="http://schemas.openxmlformats.org/officeDocument/2006/relationships/image" Target="../media/image283.gif"/><Relationship Id="rId283" Type="http://schemas.openxmlformats.org/officeDocument/2006/relationships/image" Target="../media/image284.gif"/><Relationship Id="rId284" Type="http://schemas.openxmlformats.org/officeDocument/2006/relationships/image" Target="../media/image285.gif"/><Relationship Id="rId285" Type="http://schemas.openxmlformats.org/officeDocument/2006/relationships/image" Target="../media/image286.gif"/><Relationship Id="rId286" Type="http://schemas.openxmlformats.org/officeDocument/2006/relationships/image" Target="../media/image287.gif"/><Relationship Id="rId287" Type="http://schemas.openxmlformats.org/officeDocument/2006/relationships/image" Target="../media/image288.gif"/><Relationship Id="rId288" Type="http://schemas.openxmlformats.org/officeDocument/2006/relationships/image" Target="../media/image289.gif"/><Relationship Id="rId289" Type="http://schemas.openxmlformats.org/officeDocument/2006/relationships/image" Target="../media/image290.gif"/><Relationship Id="rId290" Type="http://schemas.openxmlformats.org/officeDocument/2006/relationships/image" Target="../media/image291.gif"/><Relationship Id="rId291" Type="http://schemas.openxmlformats.org/officeDocument/2006/relationships/image" Target="../media/image292.gif"/><Relationship Id="rId292" Type="http://schemas.openxmlformats.org/officeDocument/2006/relationships/image" Target="../media/image293.gif"/><Relationship Id="rId293" Type="http://schemas.openxmlformats.org/officeDocument/2006/relationships/image" Target="../media/image294.gif"/><Relationship Id="rId294" Type="http://schemas.openxmlformats.org/officeDocument/2006/relationships/image" Target="../media/image295.gif"/><Relationship Id="rId295" Type="http://schemas.openxmlformats.org/officeDocument/2006/relationships/image" Target="../media/image296.gif"/><Relationship Id="rId296" Type="http://schemas.openxmlformats.org/officeDocument/2006/relationships/image" Target="../media/image297.gif"/><Relationship Id="rId297" Type="http://schemas.openxmlformats.org/officeDocument/2006/relationships/image" Target="../media/image298.gif"/><Relationship Id="rId298" Type="http://schemas.openxmlformats.org/officeDocument/2006/relationships/image" Target="../media/image299.gif"/><Relationship Id="rId299" Type="http://schemas.openxmlformats.org/officeDocument/2006/relationships/image" Target="../media/image300.gif"/><Relationship Id="rId300" Type="http://schemas.openxmlformats.org/officeDocument/2006/relationships/image" Target="../media/image301.gif"/><Relationship Id="rId301" Type="http://schemas.openxmlformats.org/officeDocument/2006/relationships/image" Target="../media/image302.gif"/><Relationship Id="rId302" Type="http://schemas.openxmlformats.org/officeDocument/2006/relationships/image" Target="../media/image303.gif"/><Relationship Id="rId303" Type="http://schemas.openxmlformats.org/officeDocument/2006/relationships/image" Target="../media/image304.gif"/><Relationship Id="rId304" Type="http://schemas.openxmlformats.org/officeDocument/2006/relationships/image" Target="../media/image305.gif"/><Relationship Id="rId305" Type="http://schemas.openxmlformats.org/officeDocument/2006/relationships/image" Target="../media/image306.gif"/><Relationship Id="rId306" Type="http://schemas.openxmlformats.org/officeDocument/2006/relationships/image" Target="../media/image307.gif"/><Relationship Id="rId307" Type="http://schemas.openxmlformats.org/officeDocument/2006/relationships/image" Target="../media/image308.gif"/><Relationship Id="rId308" Type="http://schemas.openxmlformats.org/officeDocument/2006/relationships/image" Target="../media/image309.gif"/><Relationship Id="rId309" Type="http://schemas.openxmlformats.org/officeDocument/2006/relationships/image" Target="../media/image310.gif"/><Relationship Id="rId310" Type="http://schemas.openxmlformats.org/officeDocument/2006/relationships/image" Target="../media/image311.gif"/><Relationship Id="rId311" Type="http://schemas.openxmlformats.org/officeDocument/2006/relationships/image" Target="../media/image312.gif"/><Relationship Id="rId312" Type="http://schemas.openxmlformats.org/officeDocument/2006/relationships/image" Target="../media/image313.gif"/><Relationship Id="rId313" Type="http://schemas.openxmlformats.org/officeDocument/2006/relationships/image" Target="../media/image314.gif"/><Relationship Id="rId314" Type="http://schemas.openxmlformats.org/officeDocument/2006/relationships/image" Target="../media/image315.gif"/><Relationship Id="rId315" Type="http://schemas.openxmlformats.org/officeDocument/2006/relationships/image" Target="../media/image316.gif"/><Relationship Id="rId316" Type="http://schemas.openxmlformats.org/officeDocument/2006/relationships/image" Target="../media/image317.gif"/><Relationship Id="rId317" Type="http://schemas.openxmlformats.org/officeDocument/2006/relationships/image" Target="../media/image318.gif"/><Relationship Id="rId318" Type="http://schemas.openxmlformats.org/officeDocument/2006/relationships/image" Target="../media/image319.gif"/><Relationship Id="rId319" Type="http://schemas.openxmlformats.org/officeDocument/2006/relationships/image" Target="../media/image320.gif"/><Relationship Id="rId320" Type="http://schemas.openxmlformats.org/officeDocument/2006/relationships/image" Target="../media/image321.gif"/><Relationship Id="rId321" Type="http://schemas.openxmlformats.org/officeDocument/2006/relationships/image" Target="../media/image322.gif"/><Relationship Id="rId322" Type="http://schemas.openxmlformats.org/officeDocument/2006/relationships/image" Target="../media/image323.gif"/><Relationship Id="rId323" Type="http://schemas.openxmlformats.org/officeDocument/2006/relationships/image" Target="../media/image324.gif"/><Relationship Id="rId324" Type="http://schemas.openxmlformats.org/officeDocument/2006/relationships/image" Target="../media/image325.gif"/><Relationship Id="rId325" Type="http://schemas.openxmlformats.org/officeDocument/2006/relationships/image" Target="../media/image326.gif"/><Relationship Id="rId326" Type="http://schemas.openxmlformats.org/officeDocument/2006/relationships/image" Target="../media/image327.gif"/><Relationship Id="rId327" Type="http://schemas.openxmlformats.org/officeDocument/2006/relationships/image" Target="../media/image328.gif"/><Relationship Id="rId328" Type="http://schemas.openxmlformats.org/officeDocument/2006/relationships/image" Target="../media/image329.gif"/><Relationship Id="rId329" Type="http://schemas.openxmlformats.org/officeDocument/2006/relationships/image" Target="../media/image330.gif"/><Relationship Id="rId330" Type="http://schemas.openxmlformats.org/officeDocument/2006/relationships/image" Target="../media/image331.gif"/><Relationship Id="rId331" Type="http://schemas.openxmlformats.org/officeDocument/2006/relationships/image" Target="../media/image332.gif"/><Relationship Id="rId332" Type="http://schemas.openxmlformats.org/officeDocument/2006/relationships/image" Target="../media/image333.gif"/><Relationship Id="rId333" Type="http://schemas.openxmlformats.org/officeDocument/2006/relationships/image" Target="../media/image334.gif"/><Relationship Id="rId334" Type="http://schemas.openxmlformats.org/officeDocument/2006/relationships/image" Target="../media/image335.gif"/><Relationship Id="rId335" Type="http://schemas.openxmlformats.org/officeDocument/2006/relationships/image" Target="../media/image336.gif"/><Relationship Id="rId336" Type="http://schemas.openxmlformats.org/officeDocument/2006/relationships/image" Target="../media/image337.gif"/><Relationship Id="rId337" Type="http://schemas.openxmlformats.org/officeDocument/2006/relationships/image" Target="../media/image338.gif"/><Relationship Id="rId338" Type="http://schemas.openxmlformats.org/officeDocument/2006/relationships/image" Target="../media/image339.gif"/><Relationship Id="rId339" Type="http://schemas.openxmlformats.org/officeDocument/2006/relationships/image" Target="../media/image340.gif"/><Relationship Id="rId340" Type="http://schemas.openxmlformats.org/officeDocument/2006/relationships/image" Target="../media/image341.gif"/><Relationship Id="rId341" Type="http://schemas.openxmlformats.org/officeDocument/2006/relationships/image" Target="../media/image342.gif"/><Relationship Id="rId342" Type="http://schemas.openxmlformats.org/officeDocument/2006/relationships/image" Target="../media/image343.gif"/><Relationship Id="rId343" Type="http://schemas.openxmlformats.org/officeDocument/2006/relationships/image" Target="../media/image344.gif"/><Relationship Id="rId344" Type="http://schemas.openxmlformats.org/officeDocument/2006/relationships/image" Target="../media/image345.gif"/><Relationship Id="rId345" Type="http://schemas.openxmlformats.org/officeDocument/2006/relationships/image" Target="../media/image346.gif"/><Relationship Id="rId346" Type="http://schemas.openxmlformats.org/officeDocument/2006/relationships/image" Target="../media/image347.gif"/><Relationship Id="rId347" Type="http://schemas.openxmlformats.org/officeDocument/2006/relationships/image" Target="../media/image348.gif"/><Relationship Id="rId348" Type="http://schemas.openxmlformats.org/officeDocument/2006/relationships/image" Target="../media/image349.gif"/><Relationship Id="rId349" Type="http://schemas.openxmlformats.org/officeDocument/2006/relationships/image" Target="../media/image350.gif"/><Relationship Id="rId350" Type="http://schemas.openxmlformats.org/officeDocument/2006/relationships/image" Target="../media/image351.gif"/><Relationship Id="rId351" Type="http://schemas.openxmlformats.org/officeDocument/2006/relationships/image" Target="../media/image352.gif"/><Relationship Id="rId352" Type="http://schemas.openxmlformats.org/officeDocument/2006/relationships/image" Target="../media/image353.gif"/><Relationship Id="rId353" Type="http://schemas.openxmlformats.org/officeDocument/2006/relationships/image" Target="../media/image354.gif"/><Relationship Id="rId354" Type="http://schemas.openxmlformats.org/officeDocument/2006/relationships/image" Target="../media/image355.gif"/><Relationship Id="rId355" Type="http://schemas.openxmlformats.org/officeDocument/2006/relationships/image" Target="../media/image356.gif"/><Relationship Id="rId356" Type="http://schemas.openxmlformats.org/officeDocument/2006/relationships/image" Target="../media/image357.gif"/><Relationship Id="rId357" Type="http://schemas.openxmlformats.org/officeDocument/2006/relationships/image" Target="../media/image358.gif"/><Relationship Id="rId358" Type="http://schemas.openxmlformats.org/officeDocument/2006/relationships/image" Target="../media/image359.gif"/><Relationship Id="rId359" Type="http://schemas.openxmlformats.org/officeDocument/2006/relationships/image" Target="../media/image360.gif"/><Relationship Id="rId360" Type="http://schemas.openxmlformats.org/officeDocument/2006/relationships/image" Target="../media/image361.gif"/><Relationship Id="rId361" Type="http://schemas.openxmlformats.org/officeDocument/2006/relationships/image" Target="../media/image362.gif"/><Relationship Id="rId362" Type="http://schemas.openxmlformats.org/officeDocument/2006/relationships/image" Target="../media/image363.gif"/><Relationship Id="rId363" Type="http://schemas.openxmlformats.org/officeDocument/2006/relationships/image" Target="../media/image364.gif"/><Relationship Id="rId364" Type="http://schemas.openxmlformats.org/officeDocument/2006/relationships/image" Target="../media/image365.gif"/><Relationship Id="rId365" Type="http://schemas.openxmlformats.org/officeDocument/2006/relationships/image" Target="../media/image366.gif"/><Relationship Id="rId366" Type="http://schemas.openxmlformats.org/officeDocument/2006/relationships/image" Target="../media/image367.gif"/><Relationship Id="rId367" Type="http://schemas.openxmlformats.org/officeDocument/2006/relationships/image" Target="../media/image368.gif"/><Relationship Id="rId368" Type="http://schemas.openxmlformats.org/officeDocument/2006/relationships/image" Target="../media/image369.gif"/><Relationship Id="rId369" Type="http://schemas.openxmlformats.org/officeDocument/2006/relationships/image" Target="../media/image370.gif"/><Relationship Id="rId370" Type="http://schemas.openxmlformats.org/officeDocument/2006/relationships/image" Target="../media/image371.gif"/><Relationship Id="rId371" Type="http://schemas.openxmlformats.org/officeDocument/2006/relationships/image" Target="../media/image372.gif"/><Relationship Id="rId372" Type="http://schemas.openxmlformats.org/officeDocument/2006/relationships/image" Target="../media/image373.gif"/><Relationship Id="rId373" Type="http://schemas.openxmlformats.org/officeDocument/2006/relationships/image" Target="../media/image374.gif"/><Relationship Id="rId374" Type="http://schemas.openxmlformats.org/officeDocument/2006/relationships/image" Target="../media/image375.gif"/><Relationship Id="rId375" Type="http://schemas.openxmlformats.org/officeDocument/2006/relationships/image" Target="../media/image376.gif"/><Relationship Id="rId376" Type="http://schemas.openxmlformats.org/officeDocument/2006/relationships/image" Target="../media/image377.gif"/><Relationship Id="rId377" Type="http://schemas.openxmlformats.org/officeDocument/2006/relationships/image" Target="../media/image378.gif"/><Relationship Id="rId378" Type="http://schemas.openxmlformats.org/officeDocument/2006/relationships/image" Target="../media/image379.gif"/><Relationship Id="rId379" Type="http://schemas.openxmlformats.org/officeDocument/2006/relationships/image" Target="../media/image380.gif"/><Relationship Id="rId380" Type="http://schemas.openxmlformats.org/officeDocument/2006/relationships/image" Target="../media/image381.gif"/><Relationship Id="rId381" Type="http://schemas.openxmlformats.org/officeDocument/2006/relationships/image" Target="../media/image382.gif"/><Relationship Id="rId382" Type="http://schemas.openxmlformats.org/officeDocument/2006/relationships/image" Target="../media/image383.gif"/><Relationship Id="rId383" Type="http://schemas.openxmlformats.org/officeDocument/2006/relationships/image" Target="../media/image384.gif"/><Relationship Id="rId384" Type="http://schemas.openxmlformats.org/officeDocument/2006/relationships/image" Target="../media/image385.gif"/><Relationship Id="rId385" Type="http://schemas.openxmlformats.org/officeDocument/2006/relationships/image" Target="../media/image386.gif"/><Relationship Id="rId386" Type="http://schemas.openxmlformats.org/officeDocument/2006/relationships/image" Target="../media/image387.gif"/><Relationship Id="rId387" Type="http://schemas.openxmlformats.org/officeDocument/2006/relationships/image" Target="../media/image388.gif"/><Relationship Id="rId388" Type="http://schemas.openxmlformats.org/officeDocument/2006/relationships/image" Target="../media/image389.gif"/><Relationship Id="rId389" Type="http://schemas.openxmlformats.org/officeDocument/2006/relationships/image" Target="../media/image390.gif"/><Relationship Id="rId390" Type="http://schemas.openxmlformats.org/officeDocument/2006/relationships/image" Target="../media/image391.gif"/><Relationship Id="rId391" Type="http://schemas.openxmlformats.org/officeDocument/2006/relationships/image" Target="../media/image392.gif"/><Relationship Id="rId392" Type="http://schemas.openxmlformats.org/officeDocument/2006/relationships/image" Target="../media/image393.gif"/><Relationship Id="rId393" Type="http://schemas.openxmlformats.org/officeDocument/2006/relationships/image" Target="../media/image394.gif"/><Relationship Id="rId394" Type="http://schemas.openxmlformats.org/officeDocument/2006/relationships/image" Target="../media/image395.gif"/><Relationship Id="rId395" Type="http://schemas.openxmlformats.org/officeDocument/2006/relationships/image" Target="../media/image396.gif"/><Relationship Id="rId396" Type="http://schemas.openxmlformats.org/officeDocument/2006/relationships/image" Target="../media/image397.gif"/><Relationship Id="rId397" Type="http://schemas.openxmlformats.org/officeDocument/2006/relationships/image" Target="../media/image398.gif"/><Relationship Id="rId398" Type="http://schemas.openxmlformats.org/officeDocument/2006/relationships/image" Target="../media/image399.gif"/><Relationship Id="rId399" Type="http://schemas.openxmlformats.org/officeDocument/2006/relationships/image" Target="../media/image400.gif"/><Relationship Id="rId400" Type="http://schemas.openxmlformats.org/officeDocument/2006/relationships/image" Target="../media/image401.gif"/><Relationship Id="rId401" Type="http://schemas.openxmlformats.org/officeDocument/2006/relationships/image" Target="../media/image402.gif"/><Relationship Id="rId402" Type="http://schemas.openxmlformats.org/officeDocument/2006/relationships/image" Target="../media/image403.gif"/><Relationship Id="rId403" Type="http://schemas.openxmlformats.org/officeDocument/2006/relationships/image" Target="../media/image404.gif"/><Relationship Id="rId404" Type="http://schemas.openxmlformats.org/officeDocument/2006/relationships/image" Target="../media/image405.gif"/><Relationship Id="rId405" Type="http://schemas.openxmlformats.org/officeDocument/2006/relationships/image" Target="../media/image406.gif"/><Relationship Id="rId406" Type="http://schemas.openxmlformats.org/officeDocument/2006/relationships/image" Target="../media/image407.gif"/><Relationship Id="rId407" Type="http://schemas.openxmlformats.org/officeDocument/2006/relationships/image" Target="../media/image408.gif"/><Relationship Id="rId408" Type="http://schemas.openxmlformats.org/officeDocument/2006/relationships/image" Target="../media/image409.gif"/><Relationship Id="rId409" Type="http://schemas.openxmlformats.org/officeDocument/2006/relationships/image" Target="../media/image410.gif"/><Relationship Id="rId410" Type="http://schemas.openxmlformats.org/officeDocument/2006/relationships/image" Target="../media/image411.gif"/><Relationship Id="rId411" Type="http://schemas.openxmlformats.org/officeDocument/2006/relationships/image" Target="../media/image412.gif"/><Relationship Id="rId412" Type="http://schemas.openxmlformats.org/officeDocument/2006/relationships/image" Target="../media/image413.gif"/><Relationship Id="rId413" Type="http://schemas.openxmlformats.org/officeDocument/2006/relationships/image" Target="../media/image414.gif"/><Relationship Id="rId414" Type="http://schemas.openxmlformats.org/officeDocument/2006/relationships/image" Target="../media/image415.gif"/><Relationship Id="rId415" Type="http://schemas.openxmlformats.org/officeDocument/2006/relationships/image" Target="../media/image416.gif"/><Relationship Id="rId416" Type="http://schemas.openxmlformats.org/officeDocument/2006/relationships/image" Target="../media/image417.gif"/><Relationship Id="rId417" Type="http://schemas.openxmlformats.org/officeDocument/2006/relationships/image" Target="../media/image418.gif"/><Relationship Id="rId418" Type="http://schemas.openxmlformats.org/officeDocument/2006/relationships/image" Target="../media/image419.gif"/><Relationship Id="rId419" Type="http://schemas.openxmlformats.org/officeDocument/2006/relationships/image" Target="../media/image420.gif"/><Relationship Id="rId420" Type="http://schemas.openxmlformats.org/officeDocument/2006/relationships/image" Target="../media/image421.gif"/><Relationship Id="rId421" Type="http://schemas.openxmlformats.org/officeDocument/2006/relationships/image" Target="../media/image422.gif"/><Relationship Id="rId422" Type="http://schemas.openxmlformats.org/officeDocument/2006/relationships/image" Target="../media/image423.gif"/><Relationship Id="rId423" Type="http://schemas.openxmlformats.org/officeDocument/2006/relationships/image" Target="../media/image424.gif"/><Relationship Id="rId424" Type="http://schemas.openxmlformats.org/officeDocument/2006/relationships/image" Target="../media/image425.gif"/><Relationship Id="rId425" Type="http://schemas.openxmlformats.org/officeDocument/2006/relationships/image" Target="../media/image426.gif"/><Relationship Id="rId426" Type="http://schemas.openxmlformats.org/officeDocument/2006/relationships/image" Target="../media/image427.gif"/><Relationship Id="rId427" Type="http://schemas.openxmlformats.org/officeDocument/2006/relationships/image" Target="../media/image428.gif"/><Relationship Id="rId428" Type="http://schemas.openxmlformats.org/officeDocument/2006/relationships/image" Target="../media/image429.gif"/><Relationship Id="rId429" Type="http://schemas.openxmlformats.org/officeDocument/2006/relationships/image" Target="../media/image430.gif"/><Relationship Id="rId430" Type="http://schemas.openxmlformats.org/officeDocument/2006/relationships/image" Target="../media/image431.gif"/><Relationship Id="rId431" Type="http://schemas.openxmlformats.org/officeDocument/2006/relationships/image" Target="../media/image432.gif"/><Relationship Id="rId432" Type="http://schemas.openxmlformats.org/officeDocument/2006/relationships/image" Target="../media/image433.gif"/><Relationship Id="rId433" Type="http://schemas.openxmlformats.org/officeDocument/2006/relationships/image" Target="../media/image434.gif"/><Relationship Id="rId434" Type="http://schemas.openxmlformats.org/officeDocument/2006/relationships/image" Target="../media/image435.gif"/><Relationship Id="rId435" Type="http://schemas.openxmlformats.org/officeDocument/2006/relationships/image" Target="../media/image436.gif"/><Relationship Id="rId436" Type="http://schemas.openxmlformats.org/officeDocument/2006/relationships/image" Target="../media/image437.gif"/><Relationship Id="rId437" Type="http://schemas.openxmlformats.org/officeDocument/2006/relationships/image" Target="../media/image438.gif"/><Relationship Id="rId438" Type="http://schemas.openxmlformats.org/officeDocument/2006/relationships/image" Target="../media/image439.gif"/><Relationship Id="rId439" Type="http://schemas.openxmlformats.org/officeDocument/2006/relationships/image" Target="../media/image440.gif"/><Relationship Id="rId440" Type="http://schemas.openxmlformats.org/officeDocument/2006/relationships/image" Target="../media/image441.gif"/><Relationship Id="rId441" Type="http://schemas.openxmlformats.org/officeDocument/2006/relationships/image" Target="../media/image442.gif"/><Relationship Id="rId442" Type="http://schemas.openxmlformats.org/officeDocument/2006/relationships/image" Target="../media/image443.gif"/><Relationship Id="rId443" Type="http://schemas.openxmlformats.org/officeDocument/2006/relationships/image" Target="../media/image444.gif"/><Relationship Id="rId444" Type="http://schemas.openxmlformats.org/officeDocument/2006/relationships/image" Target="../media/image445.gif"/><Relationship Id="rId445" Type="http://schemas.openxmlformats.org/officeDocument/2006/relationships/image" Target="../media/image446.gif"/><Relationship Id="rId446" Type="http://schemas.openxmlformats.org/officeDocument/2006/relationships/image" Target="../media/image447.gif"/><Relationship Id="rId447" Type="http://schemas.openxmlformats.org/officeDocument/2006/relationships/image" Target="../media/image448.gif"/><Relationship Id="rId448" Type="http://schemas.openxmlformats.org/officeDocument/2006/relationships/image" Target="../media/image449.gif"/><Relationship Id="rId449" Type="http://schemas.openxmlformats.org/officeDocument/2006/relationships/image" Target="../media/image450.gif"/><Relationship Id="rId450" Type="http://schemas.openxmlformats.org/officeDocument/2006/relationships/image" Target="../media/image451.gif"/><Relationship Id="rId451" Type="http://schemas.openxmlformats.org/officeDocument/2006/relationships/image" Target="../media/image452.gif"/><Relationship Id="rId452" Type="http://schemas.openxmlformats.org/officeDocument/2006/relationships/image" Target="../media/image453.gif"/><Relationship Id="rId453" Type="http://schemas.openxmlformats.org/officeDocument/2006/relationships/image" Target="../media/image454.gif"/><Relationship Id="rId454" Type="http://schemas.openxmlformats.org/officeDocument/2006/relationships/image" Target="../media/image455.gif"/><Relationship Id="rId455" Type="http://schemas.openxmlformats.org/officeDocument/2006/relationships/image" Target="../media/image456.gif"/><Relationship Id="rId456" Type="http://schemas.openxmlformats.org/officeDocument/2006/relationships/image" Target="../media/image457.gif"/><Relationship Id="rId457" Type="http://schemas.openxmlformats.org/officeDocument/2006/relationships/image" Target="../media/image458.gif"/><Relationship Id="rId458" Type="http://schemas.openxmlformats.org/officeDocument/2006/relationships/image" Target="../media/image459.gif"/><Relationship Id="rId459" Type="http://schemas.openxmlformats.org/officeDocument/2006/relationships/image" Target="../media/image460.gif"/><Relationship Id="rId460" Type="http://schemas.openxmlformats.org/officeDocument/2006/relationships/image" Target="../media/image461.gif"/><Relationship Id="rId461" Type="http://schemas.openxmlformats.org/officeDocument/2006/relationships/image" Target="../media/image462.gif"/><Relationship Id="rId462" Type="http://schemas.openxmlformats.org/officeDocument/2006/relationships/image" Target="../media/image463.gif"/><Relationship Id="rId463" Type="http://schemas.openxmlformats.org/officeDocument/2006/relationships/image" Target="../media/image464.gif"/><Relationship Id="rId464" Type="http://schemas.openxmlformats.org/officeDocument/2006/relationships/image" Target="../media/image465.gif"/><Relationship Id="rId465" Type="http://schemas.openxmlformats.org/officeDocument/2006/relationships/image" Target="../media/image466.gif"/><Relationship Id="rId466" Type="http://schemas.openxmlformats.org/officeDocument/2006/relationships/image" Target="../media/image467.gif"/><Relationship Id="rId467" Type="http://schemas.openxmlformats.org/officeDocument/2006/relationships/image" Target="../media/image468.gif"/><Relationship Id="rId468" Type="http://schemas.openxmlformats.org/officeDocument/2006/relationships/image" Target="../media/image469.gif"/><Relationship Id="rId469" Type="http://schemas.openxmlformats.org/officeDocument/2006/relationships/image" Target="../media/image470.gif"/><Relationship Id="rId470" Type="http://schemas.openxmlformats.org/officeDocument/2006/relationships/image" Target="../media/image471.gif"/><Relationship Id="rId471" Type="http://schemas.openxmlformats.org/officeDocument/2006/relationships/image" Target="../media/image472.gif"/><Relationship Id="rId472" Type="http://schemas.openxmlformats.org/officeDocument/2006/relationships/image" Target="../media/image473.gif"/><Relationship Id="rId473" Type="http://schemas.openxmlformats.org/officeDocument/2006/relationships/image" Target="../media/image474.gif"/><Relationship Id="rId474" Type="http://schemas.openxmlformats.org/officeDocument/2006/relationships/image" Target="../media/image475.gif"/><Relationship Id="rId475" Type="http://schemas.openxmlformats.org/officeDocument/2006/relationships/image" Target="../media/image476.gif"/><Relationship Id="rId476" Type="http://schemas.openxmlformats.org/officeDocument/2006/relationships/image" Target="../media/image477.gif"/><Relationship Id="rId477" Type="http://schemas.openxmlformats.org/officeDocument/2006/relationships/image" Target="../media/image478.gif"/><Relationship Id="rId478" Type="http://schemas.openxmlformats.org/officeDocument/2006/relationships/image" Target="../media/image479.gif"/><Relationship Id="rId479" Type="http://schemas.openxmlformats.org/officeDocument/2006/relationships/image" Target="../media/image480.gif"/><Relationship Id="rId480" Type="http://schemas.openxmlformats.org/officeDocument/2006/relationships/image" Target="../media/image481.gif"/><Relationship Id="rId481" Type="http://schemas.openxmlformats.org/officeDocument/2006/relationships/image" Target="../media/image482.gif"/><Relationship Id="rId482" Type="http://schemas.openxmlformats.org/officeDocument/2006/relationships/image" Target="../media/image483.gif"/><Relationship Id="rId483" Type="http://schemas.openxmlformats.org/officeDocument/2006/relationships/image" Target="../media/image484.gif"/><Relationship Id="rId484" Type="http://schemas.openxmlformats.org/officeDocument/2006/relationships/image" Target="../media/image485.gif"/><Relationship Id="rId485" Type="http://schemas.openxmlformats.org/officeDocument/2006/relationships/image" Target="../media/image486.gif"/><Relationship Id="rId486" Type="http://schemas.openxmlformats.org/officeDocument/2006/relationships/image" Target="../media/image487.gif"/><Relationship Id="rId487" Type="http://schemas.openxmlformats.org/officeDocument/2006/relationships/image" Target="../media/image488.gif"/><Relationship Id="rId488" Type="http://schemas.openxmlformats.org/officeDocument/2006/relationships/image" Target="../media/image489.gif"/><Relationship Id="rId489" Type="http://schemas.openxmlformats.org/officeDocument/2006/relationships/image" Target="../media/image490.gif"/><Relationship Id="rId490" Type="http://schemas.openxmlformats.org/officeDocument/2006/relationships/image" Target="../media/image491.gif"/><Relationship Id="rId491" Type="http://schemas.openxmlformats.org/officeDocument/2006/relationships/image" Target="../media/image492.gif"/><Relationship Id="rId492" Type="http://schemas.openxmlformats.org/officeDocument/2006/relationships/image" Target="../media/image493.gif"/><Relationship Id="rId493" Type="http://schemas.openxmlformats.org/officeDocument/2006/relationships/image" Target="../media/image494.gif"/><Relationship Id="rId494" Type="http://schemas.openxmlformats.org/officeDocument/2006/relationships/image" Target="../media/image495.gif"/><Relationship Id="rId495" Type="http://schemas.openxmlformats.org/officeDocument/2006/relationships/image" Target="../media/image496.gif"/><Relationship Id="rId496" Type="http://schemas.openxmlformats.org/officeDocument/2006/relationships/image" Target="../media/image497.gif"/><Relationship Id="rId497" Type="http://schemas.openxmlformats.org/officeDocument/2006/relationships/image" Target="../media/image498.gif"/><Relationship Id="rId498" Type="http://schemas.openxmlformats.org/officeDocument/2006/relationships/image" Target="../media/image499.gif"/><Relationship Id="rId499" Type="http://schemas.openxmlformats.org/officeDocument/2006/relationships/image" Target="../media/image500.gif"/><Relationship Id="rId500" Type="http://schemas.openxmlformats.org/officeDocument/2006/relationships/image" Target="../media/image501.gif"/><Relationship Id="rId501" Type="http://schemas.openxmlformats.org/officeDocument/2006/relationships/image" Target="../media/image502.gif"/><Relationship Id="rId502" Type="http://schemas.openxmlformats.org/officeDocument/2006/relationships/image" Target="../media/image503.gif"/><Relationship Id="rId503" Type="http://schemas.openxmlformats.org/officeDocument/2006/relationships/image" Target="../media/image504.gif"/><Relationship Id="rId504" Type="http://schemas.openxmlformats.org/officeDocument/2006/relationships/image" Target="../media/image505.gif"/><Relationship Id="rId505" Type="http://schemas.openxmlformats.org/officeDocument/2006/relationships/image" Target="../media/image506.gif"/><Relationship Id="rId506" Type="http://schemas.openxmlformats.org/officeDocument/2006/relationships/image" Target="../media/image507.gif"/><Relationship Id="rId507" Type="http://schemas.openxmlformats.org/officeDocument/2006/relationships/image" Target="../media/image508.gif"/><Relationship Id="rId508" Type="http://schemas.openxmlformats.org/officeDocument/2006/relationships/image" Target="../media/image509.gif"/><Relationship Id="rId509" Type="http://schemas.openxmlformats.org/officeDocument/2006/relationships/image" Target="../media/image510.gif"/><Relationship Id="rId510" Type="http://schemas.openxmlformats.org/officeDocument/2006/relationships/image" Target="../media/image511.gif"/><Relationship Id="rId511" Type="http://schemas.openxmlformats.org/officeDocument/2006/relationships/image" Target="../media/image512.gif"/><Relationship Id="rId512" Type="http://schemas.openxmlformats.org/officeDocument/2006/relationships/image" Target="../media/image513.gif"/><Relationship Id="rId513" Type="http://schemas.openxmlformats.org/officeDocument/2006/relationships/image" Target="../media/image514.gif"/><Relationship Id="rId514" Type="http://schemas.openxmlformats.org/officeDocument/2006/relationships/image" Target="../media/image515.gif"/><Relationship Id="rId515" Type="http://schemas.openxmlformats.org/officeDocument/2006/relationships/image" Target="../media/image516.gif"/><Relationship Id="rId516" Type="http://schemas.openxmlformats.org/officeDocument/2006/relationships/image" Target="../media/image517.gif"/><Relationship Id="rId517" Type="http://schemas.openxmlformats.org/officeDocument/2006/relationships/image" Target="../media/image518.gif"/><Relationship Id="rId518" Type="http://schemas.openxmlformats.org/officeDocument/2006/relationships/image" Target="../media/image519.gif"/><Relationship Id="rId519" Type="http://schemas.openxmlformats.org/officeDocument/2006/relationships/image" Target="../media/image520.gif"/><Relationship Id="rId520" Type="http://schemas.openxmlformats.org/officeDocument/2006/relationships/image" Target="../media/image521.gif"/><Relationship Id="rId521" Type="http://schemas.openxmlformats.org/officeDocument/2006/relationships/image" Target="../media/image522.gif"/><Relationship Id="rId522" Type="http://schemas.openxmlformats.org/officeDocument/2006/relationships/image" Target="../media/image523.gif"/><Relationship Id="rId523" Type="http://schemas.openxmlformats.org/officeDocument/2006/relationships/image" Target="../media/image524.gif"/><Relationship Id="rId524" Type="http://schemas.openxmlformats.org/officeDocument/2006/relationships/image" Target="../media/image525.gif"/><Relationship Id="rId525" Type="http://schemas.openxmlformats.org/officeDocument/2006/relationships/image" Target="../media/image526.gif"/><Relationship Id="rId526" Type="http://schemas.openxmlformats.org/officeDocument/2006/relationships/image" Target="../media/image527.gif"/><Relationship Id="rId527" Type="http://schemas.openxmlformats.org/officeDocument/2006/relationships/image" Target="../media/image528.gif"/><Relationship Id="rId528" Type="http://schemas.openxmlformats.org/officeDocument/2006/relationships/image" Target="../media/image529.gif"/><Relationship Id="rId529" Type="http://schemas.openxmlformats.org/officeDocument/2006/relationships/image" Target="../media/image530.gif"/><Relationship Id="rId530" Type="http://schemas.openxmlformats.org/officeDocument/2006/relationships/image" Target="../media/image531.gif"/><Relationship Id="rId531" Type="http://schemas.openxmlformats.org/officeDocument/2006/relationships/image" Target="../media/image532.gif"/><Relationship Id="rId532" Type="http://schemas.openxmlformats.org/officeDocument/2006/relationships/image" Target="../media/image533.gif"/><Relationship Id="rId533" Type="http://schemas.openxmlformats.org/officeDocument/2006/relationships/image" Target="../media/image534.gif"/><Relationship Id="rId534" Type="http://schemas.openxmlformats.org/officeDocument/2006/relationships/image" Target="../media/image535.gif"/><Relationship Id="rId535" Type="http://schemas.openxmlformats.org/officeDocument/2006/relationships/image" Target="../media/image536.gif"/><Relationship Id="rId536" Type="http://schemas.openxmlformats.org/officeDocument/2006/relationships/image" Target="../media/image537.gif"/><Relationship Id="rId537" Type="http://schemas.openxmlformats.org/officeDocument/2006/relationships/image" Target="../media/image538.gif"/><Relationship Id="rId538" Type="http://schemas.openxmlformats.org/officeDocument/2006/relationships/image" Target="../media/image539.gif"/><Relationship Id="rId539" Type="http://schemas.openxmlformats.org/officeDocument/2006/relationships/image" Target="../media/image540.gif"/><Relationship Id="rId540" Type="http://schemas.openxmlformats.org/officeDocument/2006/relationships/image" Target="../media/image541.gif"/><Relationship Id="rId541" Type="http://schemas.openxmlformats.org/officeDocument/2006/relationships/image" Target="../media/image542.gif"/><Relationship Id="rId542" Type="http://schemas.openxmlformats.org/officeDocument/2006/relationships/image" Target="../media/image543.gif"/><Relationship Id="rId543" Type="http://schemas.openxmlformats.org/officeDocument/2006/relationships/image" Target="../media/image544.gif"/><Relationship Id="rId544" Type="http://schemas.openxmlformats.org/officeDocument/2006/relationships/image" Target="../media/image545.gif"/><Relationship Id="rId545" Type="http://schemas.openxmlformats.org/officeDocument/2006/relationships/image" Target="../media/image546.gif"/><Relationship Id="rId546" Type="http://schemas.openxmlformats.org/officeDocument/2006/relationships/image" Target="../media/image547.gif"/><Relationship Id="rId547" Type="http://schemas.openxmlformats.org/officeDocument/2006/relationships/image" Target="../media/image548.gif"/><Relationship Id="rId548" Type="http://schemas.openxmlformats.org/officeDocument/2006/relationships/image" Target="../media/image549.gif"/><Relationship Id="rId549" Type="http://schemas.openxmlformats.org/officeDocument/2006/relationships/image" Target="../media/image550.gif"/><Relationship Id="rId550" Type="http://schemas.openxmlformats.org/officeDocument/2006/relationships/image" Target="../media/image551.gif"/><Relationship Id="rId551" Type="http://schemas.openxmlformats.org/officeDocument/2006/relationships/image" Target="../media/image552.gif"/><Relationship Id="rId552" Type="http://schemas.openxmlformats.org/officeDocument/2006/relationships/image" Target="../media/image553.gif"/><Relationship Id="rId553" Type="http://schemas.openxmlformats.org/officeDocument/2006/relationships/image" Target="../media/image554.gif"/><Relationship Id="rId554" Type="http://schemas.openxmlformats.org/officeDocument/2006/relationships/image" Target="../media/image555.gif"/><Relationship Id="rId555" Type="http://schemas.openxmlformats.org/officeDocument/2006/relationships/image" Target="../media/image556.gif"/><Relationship Id="rId556" Type="http://schemas.openxmlformats.org/officeDocument/2006/relationships/image" Target="../media/image557.gif"/><Relationship Id="rId557" Type="http://schemas.openxmlformats.org/officeDocument/2006/relationships/image" Target="../media/image558.gif"/><Relationship Id="rId558" Type="http://schemas.openxmlformats.org/officeDocument/2006/relationships/image" Target="../media/image559.gif"/><Relationship Id="rId559" Type="http://schemas.openxmlformats.org/officeDocument/2006/relationships/image" Target="../media/image560.gif"/><Relationship Id="rId560" Type="http://schemas.openxmlformats.org/officeDocument/2006/relationships/image" Target="../media/image561.gif"/><Relationship Id="rId561" Type="http://schemas.openxmlformats.org/officeDocument/2006/relationships/image" Target="../media/image562.gif"/><Relationship Id="rId562" Type="http://schemas.openxmlformats.org/officeDocument/2006/relationships/image" Target="../media/image563.gif"/><Relationship Id="rId563" Type="http://schemas.openxmlformats.org/officeDocument/2006/relationships/image" Target="../media/image564.gif"/><Relationship Id="rId564" Type="http://schemas.openxmlformats.org/officeDocument/2006/relationships/image" Target="../media/image565.gif"/><Relationship Id="rId565" Type="http://schemas.openxmlformats.org/officeDocument/2006/relationships/image" Target="../media/image566.gif"/><Relationship Id="rId566" Type="http://schemas.openxmlformats.org/officeDocument/2006/relationships/image" Target="../media/image567.gif"/><Relationship Id="rId567" Type="http://schemas.openxmlformats.org/officeDocument/2006/relationships/image" Target="../media/image568.gif"/><Relationship Id="rId568" Type="http://schemas.openxmlformats.org/officeDocument/2006/relationships/image" Target="../media/image569.gif"/><Relationship Id="rId569" Type="http://schemas.openxmlformats.org/officeDocument/2006/relationships/image" Target="../media/image570.gif"/><Relationship Id="rId570" Type="http://schemas.openxmlformats.org/officeDocument/2006/relationships/image" Target="../media/image571.gif"/><Relationship Id="rId571" Type="http://schemas.openxmlformats.org/officeDocument/2006/relationships/image" Target="../media/image572.gif"/><Relationship Id="rId572" Type="http://schemas.openxmlformats.org/officeDocument/2006/relationships/image" Target="../media/image573.gif"/><Relationship Id="rId573" Type="http://schemas.openxmlformats.org/officeDocument/2006/relationships/image" Target="../media/image574.gif"/><Relationship Id="rId574" Type="http://schemas.openxmlformats.org/officeDocument/2006/relationships/image" Target="../media/image575.gif"/><Relationship Id="rId575" Type="http://schemas.openxmlformats.org/officeDocument/2006/relationships/image" Target="../media/image576.gif"/><Relationship Id="rId576" Type="http://schemas.openxmlformats.org/officeDocument/2006/relationships/image" Target="../media/image577.gif"/><Relationship Id="rId577" Type="http://schemas.openxmlformats.org/officeDocument/2006/relationships/image" Target="../media/image578.gif"/><Relationship Id="rId578" Type="http://schemas.openxmlformats.org/officeDocument/2006/relationships/image" Target="../media/image579.gif"/><Relationship Id="rId579" Type="http://schemas.openxmlformats.org/officeDocument/2006/relationships/image" Target="../media/image580.gif"/><Relationship Id="rId580" Type="http://schemas.openxmlformats.org/officeDocument/2006/relationships/image" Target="../media/image581.gif"/><Relationship Id="rId581" Type="http://schemas.openxmlformats.org/officeDocument/2006/relationships/image" Target="../media/image582.gif"/><Relationship Id="rId582" Type="http://schemas.openxmlformats.org/officeDocument/2006/relationships/image" Target="../media/image583.gif"/><Relationship Id="rId583" Type="http://schemas.openxmlformats.org/officeDocument/2006/relationships/image" Target="../media/image584.gif"/><Relationship Id="rId584" Type="http://schemas.openxmlformats.org/officeDocument/2006/relationships/image" Target="../media/image585.gif"/><Relationship Id="rId585" Type="http://schemas.openxmlformats.org/officeDocument/2006/relationships/image" Target="../media/image586.gif"/><Relationship Id="rId586" Type="http://schemas.openxmlformats.org/officeDocument/2006/relationships/image" Target="../media/image587.gif"/><Relationship Id="rId587" Type="http://schemas.openxmlformats.org/officeDocument/2006/relationships/image" Target="../media/image588.gif"/><Relationship Id="rId588" Type="http://schemas.openxmlformats.org/officeDocument/2006/relationships/image" Target="../media/image589.gif"/><Relationship Id="rId589" Type="http://schemas.openxmlformats.org/officeDocument/2006/relationships/image" Target="../media/image590.gif"/><Relationship Id="rId590" Type="http://schemas.openxmlformats.org/officeDocument/2006/relationships/image" Target="../media/image591.gif"/><Relationship Id="rId591" Type="http://schemas.openxmlformats.org/officeDocument/2006/relationships/image" Target="../media/image592.gif"/><Relationship Id="rId592" Type="http://schemas.openxmlformats.org/officeDocument/2006/relationships/image" Target="../media/image593.gif"/><Relationship Id="rId593" Type="http://schemas.openxmlformats.org/officeDocument/2006/relationships/image" Target="../media/image594.gif"/><Relationship Id="rId594" Type="http://schemas.openxmlformats.org/officeDocument/2006/relationships/image" Target="../media/image595.gif"/><Relationship Id="rId595" Type="http://schemas.openxmlformats.org/officeDocument/2006/relationships/image" Target="../media/image596.gif"/><Relationship Id="rId596" Type="http://schemas.openxmlformats.org/officeDocument/2006/relationships/image" Target="../media/image597.gif"/><Relationship Id="rId597" Type="http://schemas.openxmlformats.org/officeDocument/2006/relationships/image" Target="../media/image598.gif"/><Relationship Id="rId598" Type="http://schemas.openxmlformats.org/officeDocument/2006/relationships/image" Target="../media/image599.gif"/><Relationship Id="rId599" Type="http://schemas.openxmlformats.org/officeDocument/2006/relationships/image" Target="../media/image600.gif"/><Relationship Id="rId600" Type="http://schemas.openxmlformats.org/officeDocument/2006/relationships/image" Target="../media/image601.gif"/><Relationship Id="rId601" Type="http://schemas.openxmlformats.org/officeDocument/2006/relationships/image" Target="../media/image602.gif"/><Relationship Id="rId602" Type="http://schemas.openxmlformats.org/officeDocument/2006/relationships/image" Target="../media/image603.gif"/><Relationship Id="rId603" Type="http://schemas.openxmlformats.org/officeDocument/2006/relationships/image" Target="../media/image604.gif"/><Relationship Id="rId604" Type="http://schemas.openxmlformats.org/officeDocument/2006/relationships/image" Target="../media/image605.gif"/><Relationship Id="rId605" Type="http://schemas.openxmlformats.org/officeDocument/2006/relationships/image" Target="../media/image606.gif"/><Relationship Id="rId606" Type="http://schemas.openxmlformats.org/officeDocument/2006/relationships/image" Target="../media/image607.gif"/><Relationship Id="rId607" Type="http://schemas.openxmlformats.org/officeDocument/2006/relationships/image" Target="../media/image608.gif"/><Relationship Id="rId608" Type="http://schemas.openxmlformats.org/officeDocument/2006/relationships/image" Target="../media/image609.gif"/><Relationship Id="rId609" Type="http://schemas.openxmlformats.org/officeDocument/2006/relationships/image" Target="../media/image610.gif"/><Relationship Id="rId610" Type="http://schemas.openxmlformats.org/officeDocument/2006/relationships/image" Target="../media/image611.gif"/><Relationship Id="rId611" Type="http://schemas.openxmlformats.org/officeDocument/2006/relationships/image" Target="../media/image612.gif"/><Relationship Id="rId612" Type="http://schemas.openxmlformats.org/officeDocument/2006/relationships/image" Target="../media/image613.gif"/><Relationship Id="rId613" Type="http://schemas.openxmlformats.org/officeDocument/2006/relationships/image" Target="../media/image614.gif"/><Relationship Id="rId614" Type="http://schemas.openxmlformats.org/officeDocument/2006/relationships/image" Target="../media/image615.gif"/><Relationship Id="rId615" Type="http://schemas.openxmlformats.org/officeDocument/2006/relationships/image" Target="../media/image616.gif"/><Relationship Id="rId616" Type="http://schemas.openxmlformats.org/officeDocument/2006/relationships/image" Target="../media/image617.gif"/><Relationship Id="rId617" Type="http://schemas.openxmlformats.org/officeDocument/2006/relationships/image" Target="../media/image618.gif"/><Relationship Id="rId618" Type="http://schemas.openxmlformats.org/officeDocument/2006/relationships/image" Target="../media/image619.gif"/><Relationship Id="rId619" Type="http://schemas.openxmlformats.org/officeDocument/2006/relationships/image" Target="../media/image620.gif"/><Relationship Id="rId620" Type="http://schemas.openxmlformats.org/officeDocument/2006/relationships/image" Target="../media/image621.gif"/><Relationship Id="rId621" Type="http://schemas.openxmlformats.org/officeDocument/2006/relationships/image" Target="../media/image622.gif"/><Relationship Id="rId622" Type="http://schemas.openxmlformats.org/officeDocument/2006/relationships/image" Target="../media/image623.gif"/><Relationship Id="rId623" Type="http://schemas.openxmlformats.org/officeDocument/2006/relationships/image" Target="../media/image624.gif"/><Relationship Id="rId624" Type="http://schemas.openxmlformats.org/officeDocument/2006/relationships/image" Target="../media/image625.gif"/><Relationship Id="rId625" Type="http://schemas.openxmlformats.org/officeDocument/2006/relationships/image" Target="../media/image626.gif"/><Relationship Id="rId626" Type="http://schemas.openxmlformats.org/officeDocument/2006/relationships/image" Target="../media/image627.gif"/><Relationship Id="rId627" Type="http://schemas.openxmlformats.org/officeDocument/2006/relationships/image" Target="../media/image628.gif"/><Relationship Id="rId628" Type="http://schemas.openxmlformats.org/officeDocument/2006/relationships/image" Target="../media/image629.gif"/><Relationship Id="rId629" Type="http://schemas.openxmlformats.org/officeDocument/2006/relationships/image" Target="../media/image630.gif"/><Relationship Id="rId630" Type="http://schemas.openxmlformats.org/officeDocument/2006/relationships/image" Target="../media/image631.gif"/><Relationship Id="rId631" Type="http://schemas.openxmlformats.org/officeDocument/2006/relationships/image" Target="../media/image632.gif"/><Relationship Id="rId632" Type="http://schemas.openxmlformats.org/officeDocument/2006/relationships/image" Target="../media/image633.gif"/><Relationship Id="rId633" Type="http://schemas.openxmlformats.org/officeDocument/2006/relationships/image" Target="../media/image634.gif"/><Relationship Id="rId634" Type="http://schemas.openxmlformats.org/officeDocument/2006/relationships/image" Target="../media/image635.gif"/><Relationship Id="rId635" Type="http://schemas.openxmlformats.org/officeDocument/2006/relationships/image" Target="../media/image636.gif"/><Relationship Id="rId636" Type="http://schemas.openxmlformats.org/officeDocument/2006/relationships/image" Target="../media/image637.gif"/><Relationship Id="rId637" Type="http://schemas.openxmlformats.org/officeDocument/2006/relationships/image" Target="../media/image638.gif"/><Relationship Id="rId638" Type="http://schemas.openxmlformats.org/officeDocument/2006/relationships/image" Target="../media/image639.gif"/><Relationship Id="rId639" Type="http://schemas.openxmlformats.org/officeDocument/2006/relationships/image" Target="../media/image640.gif"/><Relationship Id="rId640" Type="http://schemas.openxmlformats.org/officeDocument/2006/relationships/image" Target="../media/image641.gif"/><Relationship Id="rId641" Type="http://schemas.openxmlformats.org/officeDocument/2006/relationships/image" Target="../media/image642.gif"/><Relationship Id="rId642" Type="http://schemas.openxmlformats.org/officeDocument/2006/relationships/image" Target="../media/image643.gif"/><Relationship Id="rId643" Type="http://schemas.openxmlformats.org/officeDocument/2006/relationships/image" Target="../media/image644.gif"/><Relationship Id="rId644" Type="http://schemas.openxmlformats.org/officeDocument/2006/relationships/image" Target="../media/image645.gif"/><Relationship Id="rId645" Type="http://schemas.openxmlformats.org/officeDocument/2006/relationships/image" Target="../media/image646.gif"/><Relationship Id="rId646" Type="http://schemas.openxmlformats.org/officeDocument/2006/relationships/image" Target="../media/image647.gif"/><Relationship Id="rId647" Type="http://schemas.openxmlformats.org/officeDocument/2006/relationships/image" Target="../media/image648.gif"/><Relationship Id="rId648" Type="http://schemas.openxmlformats.org/officeDocument/2006/relationships/image" Target="../media/image649.gif"/><Relationship Id="rId649" Type="http://schemas.openxmlformats.org/officeDocument/2006/relationships/image" Target="../media/image650.gif"/><Relationship Id="rId650" Type="http://schemas.openxmlformats.org/officeDocument/2006/relationships/image" Target="../media/image651.gif"/><Relationship Id="rId651" Type="http://schemas.openxmlformats.org/officeDocument/2006/relationships/image" Target="../media/image652.gif"/><Relationship Id="rId652" Type="http://schemas.openxmlformats.org/officeDocument/2006/relationships/image" Target="../media/image653.gif"/><Relationship Id="rId653" Type="http://schemas.openxmlformats.org/officeDocument/2006/relationships/image" Target="../media/image654.gif"/><Relationship Id="rId654" Type="http://schemas.openxmlformats.org/officeDocument/2006/relationships/image" Target="../media/image655.gif"/><Relationship Id="rId655" Type="http://schemas.openxmlformats.org/officeDocument/2006/relationships/image" Target="../media/image656.gif"/><Relationship Id="rId656" Type="http://schemas.openxmlformats.org/officeDocument/2006/relationships/image" Target="../media/image657.gif"/><Relationship Id="rId657" Type="http://schemas.openxmlformats.org/officeDocument/2006/relationships/image" Target="../media/image658.gif"/><Relationship Id="rId658" Type="http://schemas.openxmlformats.org/officeDocument/2006/relationships/image" Target="../media/image659.gif"/><Relationship Id="rId659" Type="http://schemas.openxmlformats.org/officeDocument/2006/relationships/image" Target="../media/image660.gif"/><Relationship Id="rId660" Type="http://schemas.openxmlformats.org/officeDocument/2006/relationships/image" Target="../media/image661.gif"/><Relationship Id="rId661" Type="http://schemas.openxmlformats.org/officeDocument/2006/relationships/image" Target="../media/image662.gif"/><Relationship Id="rId662" Type="http://schemas.openxmlformats.org/officeDocument/2006/relationships/image" Target="../media/image663.gif"/><Relationship Id="rId663" Type="http://schemas.openxmlformats.org/officeDocument/2006/relationships/image" Target="../media/image664.gif"/><Relationship Id="rId664" Type="http://schemas.openxmlformats.org/officeDocument/2006/relationships/image" Target="../media/image665.gif"/><Relationship Id="rId665" Type="http://schemas.openxmlformats.org/officeDocument/2006/relationships/image" Target="../media/image666.gif"/><Relationship Id="rId666" Type="http://schemas.openxmlformats.org/officeDocument/2006/relationships/image" Target="../media/image667.gif"/><Relationship Id="rId667" Type="http://schemas.openxmlformats.org/officeDocument/2006/relationships/image" Target="../media/image668.gif"/><Relationship Id="rId668" Type="http://schemas.openxmlformats.org/officeDocument/2006/relationships/image" Target="../media/image669.gif"/><Relationship Id="rId669" Type="http://schemas.openxmlformats.org/officeDocument/2006/relationships/image" Target="../media/image670.gif"/><Relationship Id="rId670" Type="http://schemas.openxmlformats.org/officeDocument/2006/relationships/image" Target="../media/image671.gif"/><Relationship Id="rId671" Type="http://schemas.openxmlformats.org/officeDocument/2006/relationships/image" Target="../media/image672.gif"/><Relationship Id="rId672" Type="http://schemas.openxmlformats.org/officeDocument/2006/relationships/image" Target="../media/image673.gif"/><Relationship Id="rId673" Type="http://schemas.openxmlformats.org/officeDocument/2006/relationships/image" Target="../media/image674.gif"/><Relationship Id="rId674" Type="http://schemas.openxmlformats.org/officeDocument/2006/relationships/image" Target="../media/image675.gif"/><Relationship Id="rId675" Type="http://schemas.openxmlformats.org/officeDocument/2006/relationships/image" Target="../media/image676.gif"/><Relationship Id="rId676" Type="http://schemas.openxmlformats.org/officeDocument/2006/relationships/image" Target="../media/image677.gif"/><Relationship Id="rId677" Type="http://schemas.openxmlformats.org/officeDocument/2006/relationships/image" Target="../media/image678.gif"/><Relationship Id="rId678" Type="http://schemas.openxmlformats.org/officeDocument/2006/relationships/image" Target="../media/image679.gif"/><Relationship Id="rId679" Type="http://schemas.openxmlformats.org/officeDocument/2006/relationships/image" Target="../media/image680.gif"/><Relationship Id="rId680" Type="http://schemas.openxmlformats.org/officeDocument/2006/relationships/image" Target="../media/image681.gif"/><Relationship Id="rId681" Type="http://schemas.openxmlformats.org/officeDocument/2006/relationships/image" Target="../media/image682.gif"/><Relationship Id="rId682" Type="http://schemas.openxmlformats.org/officeDocument/2006/relationships/image" Target="../media/image683.gif"/><Relationship Id="rId683" Type="http://schemas.openxmlformats.org/officeDocument/2006/relationships/image" Target="../media/image684.gif"/><Relationship Id="rId684" Type="http://schemas.openxmlformats.org/officeDocument/2006/relationships/image" Target="../media/image685.gif"/><Relationship Id="rId685" Type="http://schemas.openxmlformats.org/officeDocument/2006/relationships/image" Target="../media/image686.gif"/><Relationship Id="rId686" Type="http://schemas.openxmlformats.org/officeDocument/2006/relationships/image" Target="../media/image687.gif"/><Relationship Id="rId687" Type="http://schemas.openxmlformats.org/officeDocument/2006/relationships/image" Target="../media/image688.gif"/><Relationship Id="rId688" Type="http://schemas.openxmlformats.org/officeDocument/2006/relationships/image" Target="../media/image689.gif"/><Relationship Id="rId689" Type="http://schemas.openxmlformats.org/officeDocument/2006/relationships/image" Target="../media/image690.gif"/><Relationship Id="rId690" Type="http://schemas.openxmlformats.org/officeDocument/2006/relationships/image" Target="../media/image691.gif"/><Relationship Id="rId691" Type="http://schemas.openxmlformats.org/officeDocument/2006/relationships/image" Target="../media/image692.gif"/><Relationship Id="rId692" Type="http://schemas.openxmlformats.org/officeDocument/2006/relationships/image" Target="../media/image693.gif"/><Relationship Id="rId693" Type="http://schemas.openxmlformats.org/officeDocument/2006/relationships/image" Target="../media/image694.gif"/><Relationship Id="rId694" Type="http://schemas.openxmlformats.org/officeDocument/2006/relationships/image" Target="../media/image695.gif"/><Relationship Id="rId695" Type="http://schemas.openxmlformats.org/officeDocument/2006/relationships/image" Target="../media/image696.gif"/><Relationship Id="rId696" Type="http://schemas.openxmlformats.org/officeDocument/2006/relationships/image" Target="../media/image697.gif"/><Relationship Id="rId697" Type="http://schemas.openxmlformats.org/officeDocument/2006/relationships/image" Target="../media/image698.gi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712800</xdr:colOff>
      <xdr:row>1</xdr:row>
      <xdr:rowOff>48240</xdr:rowOff>
    </xdr:from>
    <xdr:to>
      <xdr:col>5</xdr:col>
      <xdr:colOff>569520</xdr:colOff>
      <xdr:row>1</xdr:row>
      <xdr:rowOff>621720</xdr:rowOff>
    </xdr:to>
    <xdr:pic>
      <xdr:nvPicPr>
        <xdr:cNvPr id="0" name="Imagem 1" descr=""/>
        <xdr:cNvPicPr/>
      </xdr:nvPicPr>
      <xdr:blipFill>
        <a:blip r:embed="rId1"/>
        <a:stretch/>
      </xdr:blipFill>
      <xdr:spPr>
        <a:xfrm>
          <a:off x="3977640" y="248040"/>
          <a:ext cx="612360" cy="573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108720</xdr:colOff>
      <xdr:row>342</xdr:row>
      <xdr:rowOff>18360</xdr:rowOff>
    </xdr:from>
    <xdr:to>
      <xdr:col>9</xdr:col>
      <xdr:colOff>947160</xdr:colOff>
      <xdr:row>354</xdr:row>
      <xdr:rowOff>167760</xdr:rowOff>
    </xdr:to>
    <xdr:sp>
      <xdr:nvSpPr>
        <xdr:cNvPr id="1" name="CustomShape 1"/>
        <xdr:cNvSpPr/>
      </xdr:nvSpPr>
      <xdr:spPr>
        <a:xfrm>
          <a:off x="108720" y="99983160"/>
          <a:ext cx="13680000" cy="233064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just">
            <a:lnSpc>
              <a:spcPct val="100000"/>
            </a:lnSpc>
          </a:pPr>
          <a:r>
            <a:rPr b="1" lang="pt-BR" sz="1000" strike="noStrike">
              <a:solidFill>
                <a:srgbClr val="000000"/>
              </a:solidFill>
              <a:latin typeface="Arial"/>
            </a:rPr>
            <a:t>NOTAS</a:t>
          </a:r>
          <a:endParaRPr/>
        </a:p>
        <a:p>
          <a:pPr algn="just">
            <a:lnSpc>
              <a:spcPct val="15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1 - O local deverá  ser vistoriado previamente, para a constatação de peculiaridades dos serviços e programação da execução dos mesmos, devendo esta, ser apresentada também previamente. </a:t>
          </a:r>
          <a:endParaRPr/>
        </a:p>
        <a:p>
          <a:pPr algn="just">
            <a:lnSpc>
              <a:spcPct val="15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2 - O local de execução dos serviços deverá ser suficientemente protegido (equipamentos, utensílios, mobiliários, etc.). Todas as partes afetadas deverão ser inteiramente recompostas. </a:t>
          </a:r>
          <a:endParaRPr/>
        </a:p>
        <a:p>
          <a:pPr algn="just">
            <a:lnSpc>
              <a:spcPct val="15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3 - Os quantitativos e os custos desta planilha orçamentária estão compatíveis com os quantitativos do Projeto Básico / Executivo</a:t>
          </a:r>
          <a:endParaRPr/>
        </a:p>
        <a:p>
          <a:pPr algn="just">
            <a:lnSpc>
              <a:spcPct val="15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4 - Prazo provável de execução de até </a:t>
          </a:r>
          <a:r>
            <a:rPr b="1" lang="pt-BR" sz="1000" strike="noStrike">
              <a:solidFill>
                <a:srgbClr val="000000"/>
              </a:solidFill>
              <a:latin typeface="Arial"/>
            </a:rPr>
            <a:t>90 (noventa) dias corridos</a:t>
          </a:r>
          <a:r>
            <a:rPr lang="pt-BR" sz="1000" strike="noStrike">
              <a:solidFill>
                <a:srgbClr val="000000"/>
              </a:solidFill>
              <a:latin typeface="Arial"/>
            </a:rPr>
            <a:t>. </a:t>
          </a:r>
          <a:endParaRPr/>
        </a:p>
        <a:p>
          <a:pPr algn="just">
            <a:lnSpc>
              <a:spcPct val="15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5 - O Sistema de Custos empregado atende ao Decreto 7983/13 e às recomendações TCU, CNJ e CSJT mais recentes e encontra-se descrito no Caderno Técnico, tópico "Sistema de Custos".</a:t>
          </a:r>
          <a:endParaRPr/>
        </a:p>
        <a:p>
          <a:pPr algn="just">
            <a:lnSpc>
              <a:spcPct val="10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6 - ENCARGOS SOCIAIS / DESONERAÇÃO</a:t>
          </a:r>
          <a:endParaRPr/>
        </a:p>
        <a:p>
          <a:pPr algn="just">
            <a:lnSpc>
              <a:spcPct val="10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                 </a:t>
          </a:r>
          <a:r>
            <a:rPr lang="pt-BR" sz="1000" strike="noStrike">
              <a:solidFill>
                <a:srgbClr val="000000"/>
              </a:solidFill>
              <a:latin typeface="Arial"/>
            </a:rPr>
            <a:t>88,90% (Horista - UTILIZADA PARA MÃO DE OBRA DIRETAMENTE LIGADA A EXECUÇÃO DE SERVIÇOS)</a:t>
          </a:r>
          <a:endParaRPr/>
        </a:p>
        <a:p>
          <a:pPr algn="just">
            <a:lnSpc>
              <a:spcPct val="10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                 </a:t>
          </a:r>
          <a:r>
            <a:rPr lang="pt-BR" sz="1000" strike="noStrike">
              <a:solidFill>
                <a:srgbClr val="000000"/>
              </a:solidFill>
              <a:latin typeface="Arial"/>
            </a:rPr>
            <a:t>51,19% (Mensalista - UTILIZADA PARA MÃO DE OBRA INDIRETA)</a:t>
          </a:r>
          <a:endParaRPr/>
        </a:p>
        <a:p>
          <a:pPr algn="just">
            <a:lnSpc>
              <a:spcPct val="100000"/>
            </a:lnSpc>
          </a:pPr>
          <a:r>
            <a:rPr lang="pt-BR" sz="1000" strike="noStrike">
              <a:solidFill>
                <a:srgbClr val="000000"/>
              </a:solidFill>
              <a:latin typeface="Arial"/>
            </a:rPr>
            <a:t>7 - Os materiais e serviços devem atender aos Projetos, Memoriais e Especificações Técnicas e, subsidiariamente, aos cadernos técnicos da Caixa Economica Federal, às Fichas Tecnicas publicadas no SINAPI,  fichas de fabricantes e às práticas da SEAP (Disponível para download no site Compras Governamentais).</a:t>
          </a:r>
          <a:endParaRPr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3</xdr:row>
      <xdr:rowOff>276840</xdr:rowOff>
    </xdr:from>
    <xdr:to>
      <xdr:col>0</xdr:col>
      <xdr:colOff>36000</xdr:colOff>
      <xdr:row>3</xdr:row>
      <xdr:rowOff>-12367440</xdr:rowOff>
    </xdr:to>
    <xdr:pic>
      <xdr:nvPicPr>
        <xdr:cNvPr id="2" name="Imagem 1" descr=""/>
        <xdr:cNvPicPr/>
      </xdr:nvPicPr>
      <xdr:blipFill>
        <a:blip r:embed="rId1"/>
        <a:stretch/>
      </xdr:blipFill>
      <xdr:spPr>
        <a:xfrm>
          <a:off x="27000" y="848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" name="Imagem 2" descr=""/>
        <xdr:cNvPicPr/>
      </xdr:nvPicPr>
      <xdr:blipFill>
        <a:blip r:embed="rId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" name="Imagem 3" descr=""/>
        <xdr:cNvPicPr/>
      </xdr:nvPicPr>
      <xdr:blipFill>
        <a:blip r:embed="rId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" name="Imagem 4" descr=""/>
        <xdr:cNvPicPr/>
      </xdr:nvPicPr>
      <xdr:blipFill>
        <a:blip r:embed="rId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" name="Imagem 5" descr=""/>
        <xdr:cNvPicPr/>
      </xdr:nvPicPr>
      <xdr:blipFill>
        <a:blip r:embed="rId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" name="Imagem 6" descr=""/>
        <xdr:cNvPicPr/>
      </xdr:nvPicPr>
      <xdr:blipFill>
        <a:blip r:embed="rId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" name="Imagem 7" descr=""/>
        <xdr:cNvPicPr/>
      </xdr:nvPicPr>
      <xdr:blipFill>
        <a:blip r:embed="rId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" name="Imagem 8" descr=""/>
        <xdr:cNvPicPr/>
      </xdr:nvPicPr>
      <xdr:blipFill>
        <a:blip r:embed="rId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" name="Imagem 9" descr=""/>
        <xdr:cNvPicPr/>
      </xdr:nvPicPr>
      <xdr:blipFill>
        <a:blip r:embed="rId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" name="Imagem 10" descr=""/>
        <xdr:cNvPicPr/>
      </xdr:nvPicPr>
      <xdr:blipFill>
        <a:blip r:embed="rId1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" name="Imagem 11" descr=""/>
        <xdr:cNvPicPr/>
      </xdr:nvPicPr>
      <xdr:blipFill>
        <a:blip r:embed="rId1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" name="Imagem 12" descr=""/>
        <xdr:cNvPicPr/>
      </xdr:nvPicPr>
      <xdr:blipFill>
        <a:blip r:embed="rId1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" name="Imagem 13" descr=""/>
        <xdr:cNvPicPr/>
      </xdr:nvPicPr>
      <xdr:blipFill>
        <a:blip r:embed="rId1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5" name="Imagem 14" descr=""/>
        <xdr:cNvPicPr/>
      </xdr:nvPicPr>
      <xdr:blipFill>
        <a:blip r:embed="rId1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6" name="Imagem 15" descr=""/>
        <xdr:cNvPicPr/>
      </xdr:nvPicPr>
      <xdr:blipFill>
        <a:blip r:embed="rId1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7" name="Imagem 16" descr=""/>
        <xdr:cNvPicPr/>
      </xdr:nvPicPr>
      <xdr:blipFill>
        <a:blip r:embed="rId1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8" name="Imagem 17" descr=""/>
        <xdr:cNvPicPr/>
      </xdr:nvPicPr>
      <xdr:blipFill>
        <a:blip r:embed="rId1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9" name="Imagem 18" descr=""/>
        <xdr:cNvPicPr/>
      </xdr:nvPicPr>
      <xdr:blipFill>
        <a:blip r:embed="rId1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0" name="Imagem 19" descr=""/>
        <xdr:cNvPicPr/>
      </xdr:nvPicPr>
      <xdr:blipFill>
        <a:blip r:embed="rId1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1" name="Imagem 20" descr=""/>
        <xdr:cNvPicPr/>
      </xdr:nvPicPr>
      <xdr:blipFill>
        <a:blip r:embed="rId2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2" name="Imagem 21" descr=""/>
        <xdr:cNvPicPr/>
      </xdr:nvPicPr>
      <xdr:blipFill>
        <a:blip r:embed="rId2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3" name="Imagem 22" descr=""/>
        <xdr:cNvPicPr/>
      </xdr:nvPicPr>
      <xdr:blipFill>
        <a:blip r:embed="rId2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4" name="Imagem 23" descr=""/>
        <xdr:cNvPicPr/>
      </xdr:nvPicPr>
      <xdr:blipFill>
        <a:blip r:embed="rId2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5" name="Imagem 24" descr=""/>
        <xdr:cNvPicPr/>
      </xdr:nvPicPr>
      <xdr:blipFill>
        <a:blip r:embed="rId2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6" name="Imagem 25" descr=""/>
        <xdr:cNvPicPr/>
      </xdr:nvPicPr>
      <xdr:blipFill>
        <a:blip r:embed="rId2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7" name="Imagem 26" descr=""/>
        <xdr:cNvPicPr/>
      </xdr:nvPicPr>
      <xdr:blipFill>
        <a:blip r:embed="rId2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8" name="Imagem 27" descr=""/>
        <xdr:cNvPicPr/>
      </xdr:nvPicPr>
      <xdr:blipFill>
        <a:blip r:embed="rId2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29" name="Imagem 28" descr=""/>
        <xdr:cNvPicPr/>
      </xdr:nvPicPr>
      <xdr:blipFill>
        <a:blip r:embed="rId2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0" name="Imagem 29" descr=""/>
        <xdr:cNvPicPr/>
      </xdr:nvPicPr>
      <xdr:blipFill>
        <a:blip r:embed="rId2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1" name="Imagem 30" descr=""/>
        <xdr:cNvPicPr/>
      </xdr:nvPicPr>
      <xdr:blipFill>
        <a:blip r:embed="rId3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2" name="Imagem 31" descr=""/>
        <xdr:cNvPicPr/>
      </xdr:nvPicPr>
      <xdr:blipFill>
        <a:blip r:embed="rId3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3" name="Imagem 32" descr=""/>
        <xdr:cNvPicPr/>
      </xdr:nvPicPr>
      <xdr:blipFill>
        <a:blip r:embed="rId3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4" name="Imagem 33" descr=""/>
        <xdr:cNvPicPr/>
      </xdr:nvPicPr>
      <xdr:blipFill>
        <a:blip r:embed="rId3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5" name="Imagem 34" descr=""/>
        <xdr:cNvPicPr/>
      </xdr:nvPicPr>
      <xdr:blipFill>
        <a:blip r:embed="rId3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6" name="Imagem 35" descr=""/>
        <xdr:cNvPicPr/>
      </xdr:nvPicPr>
      <xdr:blipFill>
        <a:blip r:embed="rId3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7" name="Imagem 36" descr=""/>
        <xdr:cNvPicPr/>
      </xdr:nvPicPr>
      <xdr:blipFill>
        <a:blip r:embed="rId3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8" name="Imagem 37" descr=""/>
        <xdr:cNvPicPr/>
      </xdr:nvPicPr>
      <xdr:blipFill>
        <a:blip r:embed="rId3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39" name="Imagem 38" descr=""/>
        <xdr:cNvPicPr/>
      </xdr:nvPicPr>
      <xdr:blipFill>
        <a:blip r:embed="rId3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0" name="Imagem 39" descr=""/>
        <xdr:cNvPicPr/>
      </xdr:nvPicPr>
      <xdr:blipFill>
        <a:blip r:embed="rId3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1" name="Imagem 40" descr=""/>
        <xdr:cNvPicPr/>
      </xdr:nvPicPr>
      <xdr:blipFill>
        <a:blip r:embed="rId4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2" name="Imagem 41" descr=""/>
        <xdr:cNvPicPr/>
      </xdr:nvPicPr>
      <xdr:blipFill>
        <a:blip r:embed="rId4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3" name="Imagem 42" descr=""/>
        <xdr:cNvPicPr/>
      </xdr:nvPicPr>
      <xdr:blipFill>
        <a:blip r:embed="rId4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4" name="Imagem 43" descr=""/>
        <xdr:cNvPicPr/>
      </xdr:nvPicPr>
      <xdr:blipFill>
        <a:blip r:embed="rId4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5" name="Imagem 44" descr=""/>
        <xdr:cNvPicPr/>
      </xdr:nvPicPr>
      <xdr:blipFill>
        <a:blip r:embed="rId4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6" name="Imagem 45" descr=""/>
        <xdr:cNvPicPr/>
      </xdr:nvPicPr>
      <xdr:blipFill>
        <a:blip r:embed="rId4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7" name="Imagem 46" descr=""/>
        <xdr:cNvPicPr/>
      </xdr:nvPicPr>
      <xdr:blipFill>
        <a:blip r:embed="rId4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8" name="Imagem 47" descr=""/>
        <xdr:cNvPicPr/>
      </xdr:nvPicPr>
      <xdr:blipFill>
        <a:blip r:embed="rId4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49" name="Imagem 48" descr=""/>
        <xdr:cNvPicPr/>
      </xdr:nvPicPr>
      <xdr:blipFill>
        <a:blip r:embed="rId4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0" name="Imagem 49" descr=""/>
        <xdr:cNvPicPr/>
      </xdr:nvPicPr>
      <xdr:blipFill>
        <a:blip r:embed="rId4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1" name="Imagem 50" descr=""/>
        <xdr:cNvPicPr/>
      </xdr:nvPicPr>
      <xdr:blipFill>
        <a:blip r:embed="rId5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2" name="Imagem 51" descr=""/>
        <xdr:cNvPicPr/>
      </xdr:nvPicPr>
      <xdr:blipFill>
        <a:blip r:embed="rId5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3" name="Imagem 52" descr=""/>
        <xdr:cNvPicPr/>
      </xdr:nvPicPr>
      <xdr:blipFill>
        <a:blip r:embed="rId5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4" name="Imagem 53" descr=""/>
        <xdr:cNvPicPr/>
      </xdr:nvPicPr>
      <xdr:blipFill>
        <a:blip r:embed="rId5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5" name="Imagem 54" descr=""/>
        <xdr:cNvPicPr/>
      </xdr:nvPicPr>
      <xdr:blipFill>
        <a:blip r:embed="rId5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6" name="Imagem 55" descr=""/>
        <xdr:cNvPicPr/>
      </xdr:nvPicPr>
      <xdr:blipFill>
        <a:blip r:embed="rId5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7" name="Imagem 56" descr=""/>
        <xdr:cNvPicPr/>
      </xdr:nvPicPr>
      <xdr:blipFill>
        <a:blip r:embed="rId5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8" name="Imagem 57" descr=""/>
        <xdr:cNvPicPr/>
      </xdr:nvPicPr>
      <xdr:blipFill>
        <a:blip r:embed="rId5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59" name="Imagem 58" descr=""/>
        <xdr:cNvPicPr/>
      </xdr:nvPicPr>
      <xdr:blipFill>
        <a:blip r:embed="rId5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0" name="Imagem 59" descr=""/>
        <xdr:cNvPicPr/>
      </xdr:nvPicPr>
      <xdr:blipFill>
        <a:blip r:embed="rId5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1" name="Imagem 60" descr=""/>
        <xdr:cNvPicPr/>
      </xdr:nvPicPr>
      <xdr:blipFill>
        <a:blip r:embed="rId6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2" name="Imagem 61" descr=""/>
        <xdr:cNvPicPr/>
      </xdr:nvPicPr>
      <xdr:blipFill>
        <a:blip r:embed="rId6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3" name="Imagem 62" descr=""/>
        <xdr:cNvPicPr/>
      </xdr:nvPicPr>
      <xdr:blipFill>
        <a:blip r:embed="rId6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4" name="Imagem 63" descr=""/>
        <xdr:cNvPicPr/>
      </xdr:nvPicPr>
      <xdr:blipFill>
        <a:blip r:embed="rId6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5" name="Imagem 64" descr=""/>
        <xdr:cNvPicPr/>
      </xdr:nvPicPr>
      <xdr:blipFill>
        <a:blip r:embed="rId6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6" name="Imagem 65" descr=""/>
        <xdr:cNvPicPr/>
      </xdr:nvPicPr>
      <xdr:blipFill>
        <a:blip r:embed="rId6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7" name="Imagem 66" descr=""/>
        <xdr:cNvPicPr/>
      </xdr:nvPicPr>
      <xdr:blipFill>
        <a:blip r:embed="rId6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8" name="Imagem 67" descr=""/>
        <xdr:cNvPicPr/>
      </xdr:nvPicPr>
      <xdr:blipFill>
        <a:blip r:embed="rId6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69" name="Imagem 68" descr=""/>
        <xdr:cNvPicPr/>
      </xdr:nvPicPr>
      <xdr:blipFill>
        <a:blip r:embed="rId6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0" name="Imagem 69" descr=""/>
        <xdr:cNvPicPr/>
      </xdr:nvPicPr>
      <xdr:blipFill>
        <a:blip r:embed="rId6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1" name="Imagem 70" descr=""/>
        <xdr:cNvPicPr/>
      </xdr:nvPicPr>
      <xdr:blipFill>
        <a:blip r:embed="rId7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2" name="Imagem 71" descr=""/>
        <xdr:cNvPicPr/>
      </xdr:nvPicPr>
      <xdr:blipFill>
        <a:blip r:embed="rId7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3" name="Imagem 72" descr=""/>
        <xdr:cNvPicPr/>
      </xdr:nvPicPr>
      <xdr:blipFill>
        <a:blip r:embed="rId7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4" name="Imagem 73" descr=""/>
        <xdr:cNvPicPr/>
      </xdr:nvPicPr>
      <xdr:blipFill>
        <a:blip r:embed="rId7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5" name="Imagem 74" descr=""/>
        <xdr:cNvPicPr/>
      </xdr:nvPicPr>
      <xdr:blipFill>
        <a:blip r:embed="rId7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6" name="Imagem 75" descr=""/>
        <xdr:cNvPicPr/>
      </xdr:nvPicPr>
      <xdr:blipFill>
        <a:blip r:embed="rId7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7" name="Imagem 76" descr=""/>
        <xdr:cNvPicPr/>
      </xdr:nvPicPr>
      <xdr:blipFill>
        <a:blip r:embed="rId7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8" name="Imagem 77" descr=""/>
        <xdr:cNvPicPr/>
      </xdr:nvPicPr>
      <xdr:blipFill>
        <a:blip r:embed="rId7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79" name="Imagem 78" descr=""/>
        <xdr:cNvPicPr/>
      </xdr:nvPicPr>
      <xdr:blipFill>
        <a:blip r:embed="rId7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0" name="Imagem 79" descr=""/>
        <xdr:cNvPicPr/>
      </xdr:nvPicPr>
      <xdr:blipFill>
        <a:blip r:embed="rId7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1" name="Imagem 80" descr=""/>
        <xdr:cNvPicPr/>
      </xdr:nvPicPr>
      <xdr:blipFill>
        <a:blip r:embed="rId8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2" name="Imagem 81" descr=""/>
        <xdr:cNvPicPr/>
      </xdr:nvPicPr>
      <xdr:blipFill>
        <a:blip r:embed="rId8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3" name="Imagem 82" descr=""/>
        <xdr:cNvPicPr/>
      </xdr:nvPicPr>
      <xdr:blipFill>
        <a:blip r:embed="rId8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4" name="Imagem 83" descr=""/>
        <xdr:cNvPicPr/>
      </xdr:nvPicPr>
      <xdr:blipFill>
        <a:blip r:embed="rId8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5" name="Imagem 84" descr=""/>
        <xdr:cNvPicPr/>
      </xdr:nvPicPr>
      <xdr:blipFill>
        <a:blip r:embed="rId8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6" name="Imagem 85" descr=""/>
        <xdr:cNvPicPr/>
      </xdr:nvPicPr>
      <xdr:blipFill>
        <a:blip r:embed="rId8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7" name="Imagem 86" descr=""/>
        <xdr:cNvPicPr/>
      </xdr:nvPicPr>
      <xdr:blipFill>
        <a:blip r:embed="rId8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8" name="Imagem 87" descr=""/>
        <xdr:cNvPicPr/>
      </xdr:nvPicPr>
      <xdr:blipFill>
        <a:blip r:embed="rId8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89" name="Imagem 88" descr=""/>
        <xdr:cNvPicPr/>
      </xdr:nvPicPr>
      <xdr:blipFill>
        <a:blip r:embed="rId8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0" name="Imagem 89" descr=""/>
        <xdr:cNvPicPr/>
      </xdr:nvPicPr>
      <xdr:blipFill>
        <a:blip r:embed="rId8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1" name="Imagem 90" descr=""/>
        <xdr:cNvPicPr/>
      </xdr:nvPicPr>
      <xdr:blipFill>
        <a:blip r:embed="rId9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2" name="Imagem 91" descr=""/>
        <xdr:cNvPicPr/>
      </xdr:nvPicPr>
      <xdr:blipFill>
        <a:blip r:embed="rId9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3" name="Imagem 92" descr=""/>
        <xdr:cNvPicPr/>
      </xdr:nvPicPr>
      <xdr:blipFill>
        <a:blip r:embed="rId9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4" name="Imagem 93" descr=""/>
        <xdr:cNvPicPr/>
      </xdr:nvPicPr>
      <xdr:blipFill>
        <a:blip r:embed="rId9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5" name="Imagem 94" descr=""/>
        <xdr:cNvPicPr/>
      </xdr:nvPicPr>
      <xdr:blipFill>
        <a:blip r:embed="rId9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6" name="Imagem 95" descr=""/>
        <xdr:cNvPicPr/>
      </xdr:nvPicPr>
      <xdr:blipFill>
        <a:blip r:embed="rId9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7" name="Imagem 96" descr=""/>
        <xdr:cNvPicPr/>
      </xdr:nvPicPr>
      <xdr:blipFill>
        <a:blip r:embed="rId9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8" name="Imagem 97" descr=""/>
        <xdr:cNvPicPr/>
      </xdr:nvPicPr>
      <xdr:blipFill>
        <a:blip r:embed="rId9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99" name="Imagem 98" descr=""/>
        <xdr:cNvPicPr/>
      </xdr:nvPicPr>
      <xdr:blipFill>
        <a:blip r:embed="rId9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0" name="Imagem 99" descr=""/>
        <xdr:cNvPicPr/>
      </xdr:nvPicPr>
      <xdr:blipFill>
        <a:blip r:embed="rId9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1" name="Imagem 100" descr=""/>
        <xdr:cNvPicPr/>
      </xdr:nvPicPr>
      <xdr:blipFill>
        <a:blip r:embed="rId10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2" name="Imagem 101" descr=""/>
        <xdr:cNvPicPr/>
      </xdr:nvPicPr>
      <xdr:blipFill>
        <a:blip r:embed="rId10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3" name="Imagem 102" descr=""/>
        <xdr:cNvPicPr/>
      </xdr:nvPicPr>
      <xdr:blipFill>
        <a:blip r:embed="rId10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4" name="Imagem 103" descr=""/>
        <xdr:cNvPicPr/>
      </xdr:nvPicPr>
      <xdr:blipFill>
        <a:blip r:embed="rId10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5" name="Imagem 104" descr=""/>
        <xdr:cNvPicPr/>
      </xdr:nvPicPr>
      <xdr:blipFill>
        <a:blip r:embed="rId10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6" name="Imagem 105" descr=""/>
        <xdr:cNvPicPr/>
      </xdr:nvPicPr>
      <xdr:blipFill>
        <a:blip r:embed="rId10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7" name="Imagem 106" descr=""/>
        <xdr:cNvPicPr/>
      </xdr:nvPicPr>
      <xdr:blipFill>
        <a:blip r:embed="rId10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8" name="Imagem 107" descr=""/>
        <xdr:cNvPicPr/>
      </xdr:nvPicPr>
      <xdr:blipFill>
        <a:blip r:embed="rId10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09" name="Imagem 108" descr=""/>
        <xdr:cNvPicPr/>
      </xdr:nvPicPr>
      <xdr:blipFill>
        <a:blip r:embed="rId10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0" name="Imagem 109" descr=""/>
        <xdr:cNvPicPr/>
      </xdr:nvPicPr>
      <xdr:blipFill>
        <a:blip r:embed="rId10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1" name="Imagem 110" descr=""/>
        <xdr:cNvPicPr/>
      </xdr:nvPicPr>
      <xdr:blipFill>
        <a:blip r:embed="rId11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2" name="Imagem 111" descr=""/>
        <xdr:cNvPicPr/>
      </xdr:nvPicPr>
      <xdr:blipFill>
        <a:blip r:embed="rId11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3" name="Imagem 112" descr=""/>
        <xdr:cNvPicPr/>
      </xdr:nvPicPr>
      <xdr:blipFill>
        <a:blip r:embed="rId11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4" name="Imagem 113" descr=""/>
        <xdr:cNvPicPr/>
      </xdr:nvPicPr>
      <xdr:blipFill>
        <a:blip r:embed="rId11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5" name="Imagem 114" descr=""/>
        <xdr:cNvPicPr/>
      </xdr:nvPicPr>
      <xdr:blipFill>
        <a:blip r:embed="rId11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6" name="Imagem 115" descr=""/>
        <xdr:cNvPicPr/>
      </xdr:nvPicPr>
      <xdr:blipFill>
        <a:blip r:embed="rId11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7" name="Imagem 116" descr=""/>
        <xdr:cNvPicPr/>
      </xdr:nvPicPr>
      <xdr:blipFill>
        <a:blip r:embed="rId11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8" name="Imagem 117" descr=""/>
        <xdr:cNvPicPr/>
      </xdr:nvPicPr>
      <xdr:blipFill>
        <a:blip r:embed="rId11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19" name="Imagem 118" descr=""/>
        <xdr:cNvPicPr/>
      </xdr:nvPicPr>
      <xdr:blipFill>
        <a:blip r:embed="rId11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0" name="Imagem 119" descr=""/>
        <xdr:cNvPicPr/>
      </xdr:nvPicPr>
      <xdr:blipFill>
        <a:blip r:embed="rId11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1" name="Imagem 120" descr=""/>
        <xdr:cNvPicPr/>
      </xdr:nvPicPr>
      <xdr:blipFill>
        <a:blip r:embed="rId12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2" name="Imagem 121" descr=""/>
        <xdr:cNvPicPr/>
      </xdr:nvPicPr>
      <xdr:blipFill>
        <a:blip r:embed="rId12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3" name="Imagem 122" descr=""/>
        <xdr:cNvPicPr/>
      </xdr:nvPicPr>
      <xdr:blipFill>
        <a:blip r:embed="rId12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4" name="Imagem 123" descr=""/>
        <xdr:cNvPicPr/>
      </xdr:nvPicPr>
      <xdr:blipFill>
        <a:blip r:embed="rId12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5" name="Imagem 124" descr=""/>
        <xdr:cNvPicPr/>
      </xdr:nvPicPr>
      <xdr:blipFill>
        <a:blip r:embed="rId12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6" name="Imagem 125" descr=""/>
        <xdr:cNvPicPr/>
      </xdr:nvPicPr>
      <xdr:blipFill>
        <a:blip r:embed="rId12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7" name="Imagem 126" descr=""/>
        <xdr:cNvPicPr/>
      </xdr:nvPicPr>
      <xdr:blipFill>
        <a:blip r:embed="rId12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8" name="Imagem 127" descr=""/>
        <xdr:cNvPicPr/>
      </xdr:nvPicPr>
      <xdr:blipFill>
        <a:blip r:embed="rId12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29" name="Imagem 128" descr=""/>
        <xdr:cNvPicPr/>
      </xdr:nvPicPr>
      <xdr:blipFill>
        <a:blip r:embed="rId12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0" name="Imagem 129" descr=""/>
        <xdr:cNvPicPr/>
      </xdr:nvPicPr>
      <xdr:blipFill>
        <a:blip r:embed="rId12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1" name="Imagem 130" descr=""/>
        <xdr:cNvPicPr/>
      </xdr:nvPicPr>
      <xdr:blipFill>
        <a:blip r:embed="rId13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2" name="Imagem 131" descr=""/>
        <xdr:cNvPicPr/>
      </xdr:nvPicPr>
      <xdr:blipFill>
        <a:blip r:embed="rId13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3" name="Imagem 132" descr=""/>
        <xdr:cNvPicPr/>
      </xdr:nvPicPr>
      <xdr:blipFill>
        <a:blip r:embed="rId13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4" name="Imagem 133" descr=""/>
        <xdr:cNvPicPr/>
      </xdr:nvPicPr>
      <xdr:blipFill>
        <a:blip r:embed="rId13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5" name="Imagem 134" descr=""/>
        <xdr:cNvPicPr/>
      </xdr:nvPicPr>
      <xdr:blipFill>
        <a:blip r:embed="rId13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6" name="Imagem 135" descr=""/>
        <xdr:cNvPicPr/>
      </xdr:nvPicPr>
      <xdr:blipFill>
        <a:blip r:embed="rId13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7" name="Imagem 136" descr=""/>
        <xdr:cNvPicPr/>
      </xdr:nvPicPr>
      <xdr:blipFill>
        <a:blip r:embed="rId13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8" name="Imagem 137" descr=""/>
        <xdr:cNvPicPr/>
      </xdr:nvPicPr>
      <xdr:blipFill>
        <a:blip r:embed="rId137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39" name="Imagem 138" descr=""/>
        <xdr:cNvPicPr/>
      </xdr:nvPicPr>
      <xdr:blipFill>
        <a:blip r:embed="rId138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0" name="Imagem 139" descr=""/>
        <xdr:cNvPicPr/>
      </xdr:nvPicPr>
      <xdr:blipFill>
        <a:blip r:embed="rId139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1" name="Imagem 140" descr=""/>
        <xdr:cNvPicPr/>
      </xdr:nvPicPr>
      <xdr:blipFill>
        <a:blip r:embed="rId140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2" name="Imagem 141" descr=""/>
        <xdr:cNvPicPr/>
      </xdr:nvPicPr>
      <xdr:blipFill>
        <a:blip r:embed="rId141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3" name="Imagem 142" descr=""/>
        <xdr:cNvPicPr/>
      </xdr:nvPicPr>
      <xdr:blipFill>
        <a:blip r:embed="rId142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4" name="Imagem 143" descr=""/>
        <xdr:cNvPicPr/>
      </xdr:nvPicPr>
      <xdr:blipFill>
        <a:blip r:embed="rId143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5" name="Imagem 144" descr=""/>
        <xdr:cNvPicPr/>
      </xdr:nvPicPr>
      <xdr:blipFill>
        <a:blip r:embed="rId144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6" name="Imagem 145" descr=""/>
        <xdr:cNvPicPr/>
      </xdr:nvPicPr>
      <xdr:blipFill>
        <a:blip r:embed="rId145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</xdr:row>
      <xdr:rowOff>181440</xdr:rowOff>
    </xdr:from>
    <xdr:to>
      <xdr:col>0</xdr:col>
      <xdr:colOff>36000</xdr:colOff>
      <xdr:row>4</xdr:row>
      <xdr:rowOff>-12653280</xdr:rowOff>
    </xdr:to>
    <xdr:pic>
      <xdr:nvPicPr>
        <xdr:cNvPr id="147" name="Imagem 146" descr=""/>
        <xdr:cNvPicPr/>
      </xdr:nvPicPr>
      <xdr:blipFill>
        <a:blip r:embed="rId146"/>
        <a:stretch/>
      </xdr:blipFill>
      <xdr:spPr>
        <a:xfrm>
          <a:off x="27000" y="103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</xdr:row>
      <xdr:rowOff>181440</xdr:rowOff>
    </xdr:from>
    <xdr:to>
      <xdr:col>0</xdr:col>
      <xdr:colOff>36000</xdr:colOff>
      <xdr:row>5</xdr:row>
      <xdr:rowOff>-12843720</xdr:rowOff>
    </xdr:to>
    <xdr:pic>
      <xdr:nvPicPr>
        <xdr:cNvPr id="148" name="Imagem 147" descr=""/>
        <xdr:cNvPicPr/>
      </xdr:nvPicPr>
      <xdr:blipFill>
        <a:blip r:embed="rId147"/>
        <a:stretch/>
      </xdr:blipFill>
      <xdr:spPr>
        <a:xfrm>
          <a:off x="27000" y="1229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181440</xdr:rowOff>
    </xdr:from>
    <xdr:to>
      <xdr:col>0</xdr:col>
      <xdr:colOff>36000</xdr:colOff>
      <xdr:row>17</xdr:row>
      <xdr:rowOff>-15434640</xdr:rowOff>
    </xdr:to>
    <xdr:pic>
      <xdr:nvPicPr>
        <xdr:cNvPr id="149" name="Imagem 148" descr=""/>
        <xdr:cNvPicPr/>
      </xdr:nvPicPr>
      <xdr:blipFill>
        <a:blip r:embed="rId148"/>
        <a:stretch/>
      </xdr:blipFill>
      <xdr:spPr>
        <a:xfrm>
          <a:off x="27000" y="3819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31</xdr:row>
      <xdr:rowOff>181440</xdr:rowOff>
    </xdr:from>
    <xdr:to>
      <xdr:col>0</xdr:col>
      <xdr:colOff>36000</xdr:colOff>
      <xdr:row>31</xdr:row>
      <xdr:rowOff>-18406440</xdr:rowOff>
    </xdr:to>
    <xdr:pic>
      <xdr:nvPicPr>
        <xdr:cNvPr id="150" name="Imagem 149" descr=""/>
        <xdr:cNvPicPr/>
      </xdr:nvPicPr>
      <xdr:blipFill>
        <a:blip r:embed="rId149"/>
        <a:stretch/>
      </xdr:blipFill>
      <xdr:spPr>
        <a:xfrm>
          <a:off x="27000" y="6791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34</xdr:row>
      <xdr:rowOff>181440</xdr:rowOff>
    </xdr:from>
    <xdr:to>
      <xdr:col>0</xdr:col>
      <xdr:colOff>36000</xdr:colOff>
      <xdr:row>34</xdr:row>
      <xdr:rowOff>-19054080</xdr:rowOff>
    </xdr:to>
    <xdr:pic>
      <xdr:nvPicPr>
        <xdr:cNvPr id="151" name="Imagem 150" descr=""/>
        <xdr:cNvPicPr/>
      </xdr:nvPicPr>
      <xdr:blipFill>
        <a:blip r:embed="rId150"/>
        <a:stretch/>
      </xdr:blipFill>
      <xdr:spPr>
        <a:xfrm>
          <a:off x="27000" y="7439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</xdr:row>
      <xdr:rowOff>257760</xdr:rowOff>
    </xdr:from>
    <xdr:to>
      <xdr:col>0</xdr:col>
      <xdr:colOff>36000</xdr:colOff>
      <xdr:row>46</xdr:row>
      <xdr:rowOff>-21568680</xdr:rowOff>
    </xdr:to>
    <xdr:pic>
      <xdr:nvPicPr>
        <xdr:cNvPr id="152" name="Imagem 151" descr=""/>
        <xdr:cNvPicPr/>
      </xdr:nvPicPr>
      <xdr:blipFill>
        <a:blip r:embed="rId151"/>
        <a:stretch/>
      </xdr:blipFill>
      <xdr:spPr>
        <a:xfrm>
          <a:off x="27000" y="10030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48</xdr:row>
      <xdr:rowOff>181440</xdr:rowOff>
    </xdr:from>
    <xdr:to>
      <xdr:col>0</xdr:col>
      <xdr:colOff>36000</xdr:colOff>
      <xdr:row>48</xdr:row>
      <xdr:rowOff>-22025880</xdr:rowOff>
    </xdr:to>
    <xdr:pic>
      <xdr:nvPicPr>
        <xdr:cNvPr id="153" name="Imagem 152" descr=""/>
        <xdr:cNvPicPr/>
      </xdr:nvPicPr>
      <xdr:blipFill>
        <a:blip r:embed="rId152"/>
        <a:stretch/>
      </xdr:blipFill>
      <xdr:spPr>
        <a:xfrm>
          <a:off x="27000" y="10411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50</xdr:row>
      <xdr:rowOff>257760</xdr:rowOff>
    </xdr:from>
    <xdr:to>
      <xdr:col>0</xdr:col>
      <xdr:colOff>36000</xdr:colOff>
      <xdr:row>50</xdr:row>
      <xdr:rowOff>-22406760</xdr:rowOff>
    </xdr:to>
    <xdr:pic>
      <xdr:nvPicPr>
        <xdr:cNvPr id="154" name="Imagem 153" descr=""/>
        <xdr:cNvPicPr/>
      </xdr:nvPicPr>
      <xdr:blipFill>
        <a:blip r:embed="rId153"/>
        <a:stretch/>
      </xdr:blipFill>
      <xdr:spPr>
        <a:xfrm>
          <a:off x="27000" y="10868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70</xdr:row>
      <xdr:rowOff>181440</xdr:rowOff>
    </xdr:from>
    <xdr:to>
      <xdr:col>0</xdr:col>
      <xdr:colOff>36000</xdr:colOff>
      <xdr:row>70</xdr:row>
      <xdr:rowOff>-26521560</xdr:rowOff>
    </xdr:to>
    <xdr:pic>
      <xdr:nvPicPr>
        <xdr:cNvPr id="155" name="Imagem 154" descr=""/>
        <xdr:cNvPicPr/>
      </xdr:nvPicPr>
      <xdr:blipFill>
        <a:blip r:embed="rId154"/>
        <a:stretch/>
      </xdr:blipFill>
      <xdr:spPr>
        <a:xfrm>
          <a:off x="27000" y="14906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98</xdr:row>
      <xdr:rowOff>181440</xdr:rowOff>
    </xdr:from>
    <xdr:to>
      <xdr:col>0</xdr:col>
      <xdr:colOff>36000</xdr:colOff>
      <xdr:row>98</xdr:row>
      <xdr:rowOff>-32312880</xdr:rowOff>
    </xdr:to>
    <xdr:pic>
      <xdr:nvPicPr>
        <xdr:cNvPr id="156" name="Imagem 155" descr=""/>
        <xdr:cNvPicPr/>
      </xdr:nvPicPr>
      <xdr:blipFill>
        <a:blip r:embed="rId155"/>
        <a:stretch/>
      </xdr:blipFill>
      <xdr:spPr>
        <a:xfrm>
          <a:off x="27000" y="20698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116</xdr:row>
      <xdr:rowOff>181440</xdr:rowOff>
    </xdr:from>
    <xdr:to>
      <xdr:col>0</xdr:col>
      <xdr:colOff>36000</xdr:colOff>
      <xdr:row>116</xdr:row>
      <xdr:rowOff>-35970480</xdr:rowOff>
    </xdr:to>
    <xdr:pic>
      <xdr:nvPicPr>
        <xdr:cNvPr id="157" name="Imagem 156" descr=""/>
        <xdr:cNvPicPr/>
      </xdr:nvPicPr>
      <xdr:blipFill>
        <a:blip r:embed="rId156"/>
        <a:stretch/>
      </xdr:blipFill>
      <xdr:spPr>
        <a:xfrm>
          <a:off x="27000" y="24355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179</xdr:row>
      <xdr:rowOff>257760</xdr:rowOff>
    </xdr:from>
    <xdr:to>
      <xdr:col>0</xdr:col>
      <xdr:colOff>36000</xdr:colOff>
      <xdr:row>179</xdr:row>
      <xdr:rowOff>-49419720</xdr:rowOff>
    </xdr:to>
    <xdr:pic>
      <xdr:nvPicPr>
        <xdr:cNvPr id="158" name="Imagem 157" descr=""/>
        <xdr:cNvPicPr/>
      </xdr:nvPicPr>
      <xdr:blipFill>
        <a:blip r:embed="rId157"/>
        <a:stretch/>
      </xdr:blipFill>
      <xdr:spPr>
        <a:xfrm>
          <a:off x="27000" y="37881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197</xdr:row>
      <xdr:rowOff>181440</xdr:rowOff>
    </xdr:from>
    <xdr:to>
      <xdr:col>0</xdr:col>
      <xdr:colOff>36000</xdr:colOff>
      <xdr:row>197</xdr:row>
      <xdr:rowOff>-53229600</xdr:rowOff>
    </xdr:to>
    <xdr:pic>
      <xdr:nvPicPr>
        <xdr:cNvPr id="159" name="Imagem 158" descr=""/>
        <xdr:cNvPicPr/>
      </xdr:nvPicPr>
      <xdr:blipFill>
        <a:blip r:embed="rId158"/>
        <a:stretch/>
      </xdr:blipFill>
      <xdr:spPr>
        <a:xfrm>
          <a:off x="27000" y="41614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199</xdr:row>
      <xdr:rowOff>181440</xdr:rowOff>
    </xdr:from>
    <xdr:to>
      <xdr:col>0</xdr:col>
      <xdr:colOff>36000</xdr:colOff>
      <xdr:row>199</xdr:row>
      <xdr:rowOff>-53610840</xdr:rowOff>
    </xdr:to>
    <xdr:pic>
      <xdr:nvPicPr>
        <xdr:cNvPr id="160" name="Imagem 159" descr=""/>
        <xdr:cNvPicPr/>
      </xdr:nvPicPr>
      <xdr:blipFill>
        <a:blip r:embed="rId159"/>
        <a:stretch/>
      </xdr:blipFill>
      <xdr:spPr>
        <a:xfrm>
          <a:off x="27000" y="41996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217</xdr:row>
      <xdr:rowOff>257400</xdr:rowOff>
    </xdr:from>
    <xdr:to>
      <xdr:col>0</xdr:col>
      <xdr:colOff>36000</xdr:colOff>
      <xdr:row>217</xdr:row>
      <xdr:rowOff>-57268440</xdr:rowOff>
    </xdr:to>
    <xdr:pic>
      <xdr:nvPicPr>
        <xdr:cNvPr id="161" name="Imagem 160" descr=""/>
        <xdr:cNvPicPr/>
      </xdr:nvPicPr>
      <xdr:blipFill>
        <a:blip r:embed="rId160"/>
        <a:stretch/>
      </xdr:blipFill>
      <xdr:spPr>
        <a:xfrm>
          <a:off x="27000" y="45729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234</xdr:row>
      <xdr:rowOff>181440</xdr:rowOff>
    </xdr:from>
    <xdr:to>
      <xdr:col>0</xdr:col>
      <xdr:colOff>36000</xdr:colOff>
      <xdr:row>234</xdr:row>
      <xdr:rowOff>-60811560</xdr:rowOff>
    </xdr:to>
    <xdr:pic>
      <xdr:nvPicPr>
        <xdr:cNvPr id="162" name="Imagem 161" descr=""/>
        <xdr:cNvPicPr/>
      </xdr:nvPicPr>
      <xdr:blipFill>
        <a:blip r:embed="rId161"/>
        <a:stretch/>
      </xdr:blipFill>
      <xdr:spPr>
        <a:xfrm>
          <a:off x="27000" y="49196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251</xdr:row>
      <xdr:rowOff>181440</xdr:rowOff>
    </xdr:from>
    <xdr:to>
      <xdr:col>0</xdr:col>
      <xdr:colOff>36000</xdr:colOff>
      <xdr:row>251</xdr:row>
      <xdr:rowOff>-64278720</xdr:rowOff>
    </xdr:to>
    <xdr:pic>
      <xdr:nvPicPr>
        <xdr:cNvPr id="163" name="Imagem 162" descr=""/>
        <xdr:cNvPicPr/>
      </xdr:nvPicPr>
      <xdr:blipFill>
        <a:blip r:embed="rId162"/>
        <a:stretch/>
      </xdr:blipFill>
      <xdr:spPr>
        <a:xfrm>
          <a:off x="27000" y="52664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269</xdr:row>
      <xdr:rowOff>181440</xdr:rowOff>
    </xdr:from>
    <xdr:to>
      <xdr:col>0</xdr:col>
      <xdr:colOff>36000</xdr:colOff>
      <xdr:row>269</xdr:row>
      <xdr:rowOff>-67936320</xdr:rowOff>
    </xdr:to>
    <xdr:pic>
      <xdr:nvPicPr>
        <xdr:cNvPr id="164" name="Imagem 163" descr=""/>
        <xdr:cNvPicPr/>
      </xdr:nvPicPr>
      <xdr:blipFill>
        <a:blip r:embed="rId163"/>
        <a:stretch/>
      </xdr:blipFill>
      <xdr:spPr>
        <a:xfrm>
          <a:off x="27000" y="56321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287</xdr:row>
      <xdr:rowOff>181440</xdr:rowOff>
    </xdr:from>
    <xdr:to>
      <xdr:col>0</xdr:col>
      <xdr:colOff>36000</xdr:colOff>
      <xdr:row>287</xdr:row>
      <xdr:rowOff>-71670240</xdr:rowOff>
    </xdr:to>
    <xdr:pic>
      <xdr:nvPicPr>
        <xdr:cNvPr id="165" name="Imagem 164" descr=""/>
        <xdr:cNvPicPr/>
      </xdr:nvPicPr>
      <xdr:blipFill>
        <a:blip r:embed="rId164"/>
        <a:stretch/>
      </xdr:blipFill>
      <xdr:spPr>
        <a:xfrm>
          <a:off x="27000" y="600555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304</xdr:row>
      <xdr:rowOff>181800</xdr:rowOff>
    </xdr:from>
    <xdr:to>
      <xdr:col>0</xdr:col>
      <xdr:colOff>36000</xdr:colOff>
      <xdr:row>304</xdr:row>
      <xdr:rowOff>-75137040</xdr:rowOff>
    </xdr:to>
    <xdr:pic>
      <xdr:nvPicPr>
        <xdr:cNvPr id="166" name="Imagem 165" descr=""/>
        <xdr:cNvPicPr/>
      </xdr:nvPicPr>
      <xdr:blipFill>
        <a:blip r:embed="rId165"/>
        <a:stretch/>
      </xdr:blipFill>
      <xdr:spPr>
        <a:xfrm>
          <a:off x="27000" y="63522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322</xdr:row>
      <xdr:rowOff>181800</xdr:rowOff>
    </xdr:from>
    <xdr:to>
      <xdr:col>0</xdr:col>
      <xdr:colOff>36000</xdr:colOff>
      <xdr:row>322</xdr:row>
      <xdr:rowOff>-78794640</xdr:rowOff>
    </xdr:to>
    <xdr:pic>
      <xdr:nvPicPr>
        <xdr:cNvPr id="167" name="Imagem 166" descr=""/>
        <xdr:cNvPicPr/>
      </xdr:nvPicPr>
      <xdr:blipFill>
        <a:blip r:embed="rId166"/>
        <a:stretch/>
      </xdr:blipFill>
      <xdr:spPr>
        <a:xfrm>
          <a:off x="27000" y="67180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339</xdr:row>
      <xdr:rowOff>181440</xdr:rowOff>
    </xdr:from>
    <xdr:to>
      <xdr:col>0</xdr:col>
      <xdr:colOff>36000</xdr:colOff>
      <xdr:row>339</xdr:row>
      <xdr:rowOff>-82261800</xdr:rowOff>
    </xdr:to>
    <xdr:pic>
      <xdr:nvPicPr>
        <xdr:cNvPr id="168" name="Imagem 167" descr=""/>
        <xdr:cNvPicPr/>
      </xdr:nvPicPr>
      <xdr:blipFill>
        <a:blip r:embed="rId167"/>
        <a:stretch/>
      </xdr:blipFill>
      <xdr:spPr>
        <a:xfrm>
          <a:off x="27000" y="70647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356</xdr:row>
      <xdr:rowOff>181440</xdr:rowOff>
    </xdr:from>
    <xdr:to>
      <xdr:col>0</xdr:col>
      <xdr:colOff>36000</xdr:colOff>
      <xdr:row>356</xdr:row>
      <xdr:rowOff>-85728960</xdr:rowOff>
    </xdr:to>
    <xdr:pic>
      <xdr:nvPicPr>
        <xdr:cNvPr id="169" name="Imagem 168" descr=""/>
        <xdr:cNvPicPr/>
      </xdr:nvPicPr>
      <xdr:blipFill>
        <a:blip r:embed="rId168"/>
        <a:stretch/>
      </xdr:blipFill>
      <xdr:spPr>
        <a:xfrm>
          <a:off x="27000" y="741142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373</xdr:row>
      <xdr:rowOff>181440</xdr:rowOff>
    </xdr:from>
    <xdr:to>
      <xdr:col>0</xdr:col>
      <xdr:colOff>36000</xdr:colOff>
      <xdr:row>373</xdr:row>
      <xdr:rowOff>-89272440</xdr:rowOff>
    </xdr:to>
    <xdr:pic>
      <xdr:nvPicPr>
        <xdr:cNvPr id="170" name="Imagem 169" descr=""/>
        <xdr:cNvPicPr/>
      </xdr:nvPicPr>
      <xdr:blipFill>
        <a:blip r:embed="rId169"/>
        <a:stretch/>
      </xdr:blipFill>
      <xdr:spPr>
        <a:xfrm>
          <a:off x="27000" y="77657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382</xdr:row>
      <xdr:rowOff>181440</xdr:rowOff>
    </xdr:from>
    <xdr:to>
      <xdr:col>0</xdr:col>
      <xdr:colOff>36000</xdr:colOff>
      <xdr:row>382</xdr:row>
      <xdr:rowOff>-91405800</xdr:rowOff>
    </xdr:to>
    <xdr:pic>
      <xdr:nvPicPr>
        <xdr:cNvPr id="171" name="Imagem 170" descr=""/>
        <xdr:cNvPicPr/>
      </xdr:nvPicPr>
      <xdr:blipFill>
        <a:blip r:embed="rId170"/>
        <a:stretch/>
      </xdr:blipFill>
      <xdr:spPr>
        <a:xfrm>
          <a:off x="27000" y="79791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384</xdr:row>
      <xdr:rowOff>181440</xdr:rowOff>
    </xdr:from>
    <xdr:to>
      <xdr:col>0</xdr:col>
      <xdr:colOff>36000</xdr:colOff>
      <xdr:row>384</xdr:row>
      <xdr:rowOff>-91787040</xdr:rowOff>
    </xdr:to>
    <xdr:pic>
      <xdr:nvPicPr>
        <xdr:cNvPr id="172" name="Imagem 171" descr=""/>
        <xdr:cNvPicPr/>
      </xdr:nvPicPr>
      <xdr:blipFill>
        <a:blip r:embed="rId171"/>
        <a:stretch/>
      </xdr:blipFill>
      <xdr:spPr>
        <a:xfrm>
          <a:off x="27000" y="80172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405</xdr:row>
      <xdr:rowOff>181440</xdr:rowOff>
    </xdr:from>
    <xdr:to>
      <xdr:col>0</xdr:col>
      <xdr:colOff>36000</xdr:colOff>
      <xdr:row>405</xdr:row>
      <xdr:rowOff>-96092280</xdr:rowOff>
    </xdr:to>
    <xdr:pic>
      <xdr:nvPicPr>
        <xdr:cNvPr id="173" name="Imagem 172" descr=""/>
        <xdr:cNvPicPr/>
      </xdr:nvPicPr>
      <xdr:blipFill>
        <a:blip r:embed="rId172"/>
        <a:stretch/>
      </xdr:blipFill>
      <xdr:spPr>
        <a:xfrm>
          <a:off x="27000" y="84477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423</xdr:row>
      <xdr:rowOff>181440</xdr:rowOff>
    </xdr:from>
    <xdr:to>
      <xdr:col>0</xdr:col>
      <xdr:colOff>36000</xdr:colOff>
      <xdr:row>423</xdr:row>
      <xdr:rowOff>-99749880</xdr:rowOff>
    </xdr:to>
    <xdr:pic>
      <xdr:nvPicPr>
        <xdr:cNvPr id="174" name="Imagem 173" descr=""/>
        <xdr:cNvPicPr/>
      </xdr:nvPicPr>
      <xdr:blipFill>
        <a:blip r:embed="rId173"/>
        <a:stretch/>
      </xdr:blipFill>
      <xdr:spPr>
        <a:xfrm>
          <a:off x="27000" y="88135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447</xdr:row>
      <xdr:rowOff>181440</xdr:rowOff>
    </xdr:from>
    <xdr:to>
      <xdr:col>0</xdr:col>
      <xdr:colOff>36000</xdr:colOff>
      <xdr:row>447</xdr:row>
      <xdr:rowOff>-104702760</xdr:rowOff>
    </xdr:to>
    <xdr:pic>
      <xdr:nvPicPr>
        <xdr:cNvPr id="175" name="Imagem 174" descr=""/>
        <xdr:cNvPicPr/>
      </xdr:nvPicPr>
      <xdr:blipFill>
        <a:blip r:embed="rId174"/>
        <a:stretch/>
      </xdr:blipFill>
      <xdr:spPr>
        <a:xfrm>
          <a:off x="27000" y="93088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479</xdr:row>
      <xdr:rowOff>181440</xdr:rowOff>
    </xdr:from>
    <xdr:to>
      <xdr:col>0</xdr:col>
      <xdr:colOff>36000</xdr:colOff>
      <xdr:row>479</xdr:row>
      <xdr:rowOff>-111465720</xdr:rowOff>
    </xdr:to>
    <xdr:pic>
      <xdr:nvPicPr>
        <xdr:cNvPr id="176" name="Imagem 175" descr=""/>
        <xdr:cNvPicPr/>
      </xdr:nvPicPr>
      <xdr:blipFill>
        <a:blip r:embed="rId175"/>
        <a:stretch/>
      </xdr:blipFill>
      <xdr:spPr>
        <a:xfrm>
          <a:off x="27000" y="99851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500</xdr:row>
      <xdr:rowOff>181440</xdr:rowOff>
    </xdr:from>
    <xdr:to>
      <xdr:col>0</xdr:col>
      <xdr:colOff>36000</xdr:colOff>
      <xdr:row>500</xdr:row>
      <xdr:rowOff>-115694640</xdr:rowOff>
    </xdr:to>
    <xdr:pic>
      <xdr:nvPicPr>
        <xdr:cNvPr id="177" name="Imagem 176" descr=""/>
        <xdr:cNvPicPr/>
      </xdr:nvPicPr>
      <xdr:blipFill>
        <a:blip r:embed="rId176"/>
        <a:stretch/>
      </xdr:blipFill>
      <xdr:spPr>
        <a:xfrm>
          <a:off x="27000" y="104079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527</xdr:row>
      <xdr:rowOff>181440</xdr:rowOff>
    </xdr:from>
    <xdr:to>
      <xdr:col>0</xdr:col>
      <xdr:colOff>36000</xdr:colOff>
      <xdr:row>527</xdr:row>
      <xdr:rowOff>-121428720</xdr:rowOff>
    </xdr:to>
    <xdr:pic>
      <xdr:nvPicPr>
        <xdr:cNvPr id="178" name="Imagem 177" descr=""/>
        <xdr:cNvPicPr/>
      </xdr:nvPicPr>
      <xdr:blipFill>
        <a:blip r:embed="rId177"/>
        <a:stretch/>
      </xdr:blipFill>
      <xdr:spPr>
        <a:xfrm>
          <a:off x="27000" y="109814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552</xdr:row>
      <xdr:rowOff>181440</xdr:rowOff>
    </xdr:from>
    <xdr:to>
      <xdr:col>0</xdr:col>
      <xdr:colOff>36000</xdr:colOff>
      <xdr:row>552</xdr:row>
      <xdr:rowOff>-126648360</xdr:rowOff>
    </xdr:to>
    <xdr:pic>
      <xdr:nvPicPr>
        <xdr:cNvPr id="179" name="Imagem 178" descr=""/>
        <xdr:cNvPicPr/>
      </xdr:nvPicPr>
      <xdr:blipFill>
        <a:blip r:embed="rId178"/>
        <a:stretch/>
      </xdr:blipFill>
      <xdr:spPr>
        <a:xfrm>
          <a:off x="27000" y="115033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574</xdr:row>
      <xdr:rowOff>181440</xdr:rowOff>
    </xdr:from>
    <xdr:to>
      <xdr:col>0</xdr:col>
      <xdr:colOff>36000</xdr:colOff>
      <xdr:row>574</xdr:row>
      <xdr:rowOff>-131429880</xdr:rowOff>
    </xdr:to>
    <xdr:pic>
      <xdr:nvPicPr>
        <xdr:cNvPr id="180" name="Imagem 179" descr=""/>
        <xdr:cNvPicPr/>
      </xdr:nvPicPr>
      <xdr:blipFill>
        <a:blip r:embed="rId179"/>
        <a:stretch/>
      </xdr:blipFill>
      <xdr:spPr>
        <a:xfrm>
          <a:off x="27000" y="119815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596</xdr:row>
      <xdr:rowOff>181440</xdr:rowOff>
    </xdr:from>
    <xdr:to>
      <xdr:col>0</xdr:col>
      <xdr:colOff>36000</xdr:colOff>
      <xdr:row>596</xdr:row>
      <xdr:rowOff>-136211400</xdr:rowOff>
    </xdr:to>
    <xdr:pic>
      <xdr:nvPicPr>
        <xdr:cNvPr id="181" name="Imagem 180" descr=""/>
        <xdr:cNvPicPr/>
      </xdr:nvPicPr>
      <xdr:blipFill>
        <a:blip r:embed="rId180"/>
        <a:stretch/>
      </xdr:blipFill>
      <xdr:spPr>
        <a:xfrm>
          <a:off x="27000" y="124596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617</xdr:row>
      <xdr:rowOff>181440</xdr:rowOff>
    </xdr:from>
    <xdr:to>
      <xdr:col>0</xdr:col>
      <xdr:colOff>36000</xdr:colOff>
      <xdr:row>617</xdr:row>
      <xdr:rowOff>-140726520</xdr:rowOff>
    </xdr:to>
    <xdr:pic>
      <xdr:nvPicPr>
        <xdr:cNvPr id="182" name="Imagem 181" descr=""/>
        <xdr:cNvPicPr/>
      </xdr:nvPicPr>
      <xdr:blipFill>
        <a:blip r:embed="rId181"/>
        <a:stretch/>
      </xdr:blipFill>
      <xdr:spPr>
        <a:xfrm>
          <a:off x="27000" y="129111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654</xdr:row>
      <xdr:rowOff>181440</xdr:rowOff>
    </xdr:from>
    <xdr:to>
      <xdr:col>0</xdr:col>
      <xdr:colOff>36000</xdr:colOff>
      <xdr:row>654</xdr:row>
      <xdr:rowOff>-148384440</xdr:rowOff>
    </xdr:to>
    <xdr:pic>
      <xdr:nvPicPr>
        <xdr:cNvPr id="183" name="Imagem 182" descr=""/>
        <xdr:cNvPicPr/>
      </xdr:nvPicPr>
      <xdr:blipFill>
        <a:blip r:embed="rId182"/>
        <a:stretch/>
      </xdr:blipFill>
      <xdr:spPr>
        <a:xfrm>
          <a:off x="27000" y="136769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671</xdr:row>
      <xdr:rowOff>181440</xdr:rowOff>
    </xdr:from>
    <xdr:to>
      <xdr:col>0</xdr:col>
      <xdr:colOff>36000</xdr:colOff>
      <xdr:row>671</xdr:row>
      <xdr:rowOff>-151851600</xdr:rowOff>
    </xdr:to>
    <xdr:pic>
      <xdr:nvPicPr>
        <xdr:cNvPr id="184" name="Imagem 183" descr=""/>
        <xdr:cNvPicPr/>
      </xdr:nvPicPr>
      <xdr:blipFill>
        <a:blip r:embed="rId183"/>
        <a:stretch/>
      </xdr:blipFill>
      <xdr:spPr>
        <a:xfrm>
          <a:off x="27000" y="140236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695</xdr:row>
      <xdr:rowOff>181440</xdr:rowOff>
    </xdr:from>
    <xdr:to>
      <xdr:col>0</xdr:col>
      <xdr:colOff>36000</xdr:colOff>
      <xdr:row>695</xdr:row>
      <xdr:rowOff>-157147560</xdr:rowOff>
    </xdr:to>
    <xdr:pic>
      <xdr:nvPicPr>
        <xdr:cNvPr id="185" name="Imagem 184" descr=""/>
        <xdr:cNvPicPr/>
      </xdr:nvPicPr>
      <xdr:blipFill>
        <a:blip r:embed="rId184"/>
        <a:stretch/>
      </xdr:blipFill>
      <xdr:spPr>
        <a:xfrm>
          <a:off x="27000" y="145532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718</xdr:row>
      <xdr:rowOff>181440</xdr:rowOff>
    </xdr:from>
    <xdr:to>
      <xdr:col>0</xdr:col>
      <xdr:colOff>36000</xdr:colOff>
      <xdr:row>718</xdr:row>
      <xdr:rowOff>-161967240</xdr:rowOff>
    </xdr:to>
    <xdr:pic>
      <xdr:nvPicPr>
        <xdr:cNvPr id="186" name="Imagem 185" descr=""/>
        <xdr:cNvPicPr/>
      </xdr:nvPicPr>
      <xdr:blipFill>
        <a:blip r:embed="rId185"/>
        <a:stretch/>
      </xdr:blipFill>
      <xdr:spPr>
        <a:xfrm>
          <a:off x="27000" y="1503525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745</xdr:row>
      <xdr:rowOff>181440</xdr:rowOff>
    </xdr:from>
    <xdr:to>
      <xdr:col>0</xdr:col>
      <xdr:colOff>36000</xdr:colOff>
      <xdr:row>745</xdr:row>
      <xdr:rowOff>-167625000</xdr:rowOff>
    </xdr:to>
    <xdr:pic>
      <xdr:nvPicPr>
        <xdr:cNvPr id="187" name="Imagem 186" descr=""/>
        <xdr:cNvPicPr/>
      </xdr:nvPicPr>
      <xdr:blipFill>
        <a:blip r:embed="rId186"/>
        <a:stretch/>
      </xdr:blipFill>
      <xdr:spPr>
        <a:xfrm>
          <a:off x="27000" y="156010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747</xdr:row>
      <xdr:rowOff>181440</xdr:rowOff>
    </xdr:from>
    <xdr:to>
      <xdr:col>0</xdr:col>
      <xdr:colOff>36000</xdr:colOff>
      <xdr:row>747</xdr:row>
      <xdr:rowOff>-168005880</xdr:rowOff>
    </xdr:to>
    <xdr:pic>
      <xdr:nvPicPr>
        <xdr:cNvPr id="188" name="Imagem 187" descr=""/>
        <xdr:cNvPicPr/>
      </xdr:nvPicPr>
      <xdr:blipFill>
        <a:blip r:embed="rId187"/>
        <a:stretch/>
      </xdr:blipFill>
      <xdr:spPr>
        <a:xfrm>
          <a:off x="27000" y="156391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768</xdr:row>
      <xdr:rowOff>181800</xdr:rowOff>
    </xdr:from>
    <xdr:to>
      <xdr:col>0</xdr:col>
      <xdr:colOff>36000</xdr:colOff>
      <xdr:row>768</xdr:row>
      <xdr:rowOff>-172311120</xdr:rowOff>
    </xdr:to>
    <xdr:pic>
      <xdr:nvPicPr>
        <xdr:cNvPr id="189" name="Imagem 188" descr=""/>
        <xdr:cNvPicPr/>
      </xdr:nvPicPr>
      <xdr:blipFill>
        <a:blip r:embed="rId188"/>
        <a:stretch/>
      </xdr:blipFill>
      <xdr:spPr>
        <a:xfrm>
          <a:off x="27000" y="160696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785</xdr:row>
      <xdr:rowOff>181440</xdr:rowOff>
    </xdr:from>
    <xdr:to>
      <xdr:col>0</xdr:col>
      <xdr:colOff>36000</xdr:colOff>
      <xdr:row>785</xdr:row>
      <xdr:rowOff>-175778280</xdr:rowOff>
    </xdr:to>
    <xdr:pic>
      <xdr:nvPicPr>
        <xdr:cNvPr id="190" name="Imagem 189" descr=""/>
        <xdr:cNvPicPr/>
      </xdr:nvPicPr>
      <xdr:blipFill>
        <a:blip r:embed="rId189"/>
        <a:stretch/>
      </xdr:blipFill>
      <xdr:spPr>
        <a:xfrm>
          <a:off x="27000" y="164163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820</xdr:row>
      <xdr:rowOff>181440</xdr:rowOff>
    </xdr:from>
    <xdr:to>
      <xdr:col>0</xdr:col>
      <xdr:colOff>36000</xdr:colOff>
      <xdr:row>820</xdr:row>
      <xdr:rowOff>-183246120</xdr:rowOff>
    </xdr:to>
    <xdr:pic>
      <xdr:nvPicPr>
        <xdr:cNvPr id="191" name="Imagem 190" descr=""/>
        <xdr:cNvPicPr/>
      </xdr:nvPicPr>
      <xdr:blipFill>
        <a:blip r:embed="rId190"/>
        <a:stretch/>
      </xdr:blipFill>
      <xdr:spPr>
        <a:xfrm>
          <a:off x="27000" y="1716314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850</xdr:row>
      <xdr:rowOff>181440</xdr:rowOff>
    </xdr:from>
    <xdr:to>
      <xdr:col>0</xdr:col>
      <xdr:colOff>36000</xdr:colOff>
      <xdr:row>850</xdr:row>
      <xdr:rowOff>-189494280</xdr:rowOff>
    </xdr:to>
    <xdr:pic>
      <xdr:nvPicPr>
        <xdr:cNvPr id="192" name="Imagem 191" descr=""/>
        <xdr:cNvPicPr/>
      </xdr:nvPicPr>
      <xdr:blipFill>
        <a:blip r:embed="rId191"/>
        <a:stretch/>
      </xdr:blipFill>
      <xdr:spPr>
        <a:xfrm>
          <a:off x="27000" y="177879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870</xdr:row>
      <xdr:rowOff>181440</xdr:rowOff>
    </xdr:from>
    <xdr:to>
      <xdr:col>0</xdr:col>
      <xdr:colOff>36000</xdr:colOff>
      <xdr:row>870</xdr:row>
      <xdr:rowOff>-193609080</xdr:rowOff>
    </xdr:to>
    <xdr:pic>
      <xdr:nvPicPr>
        <xdr:cNvPr id="193" name="Imagem 192" descr=""/>
        <xdr:cNvPicPr/>
      </xdr:nvPicPr>
      <xdr:blipFill>
        <a:blip r:embed="rId192"/>
        <a:stretch/>
      </xdr:blipFill>
      <xdr:spPr>
        <a:xfrm>
          <a:off x="27000" y="181994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890</xdr:row>
      <xdr:rowOff>181440</xdr:rowOff>
    </xdr:from>
    <xdr:to>
      <xdr:col>0</xdr:col>
      <xdr:colOff>36000</xdr:colOff>
      <xdr:row>890</xdr:row>
      <xdr:rowOff>-197723880</xdr:rowOff>
    </xdr:to>
    <xdr:pic>
      <xdr:nvPicPr>
        <xdr:cNvPr id="194" name="Imagem 193" descr=""/>
        <xdr:cNvPicPr/>
      </xdr:nvPicPr>
      <xdr:blipFill>
        <a:blip r:embed="rId193"/>
        <a:stretch/>
      </xdr:blipFill>
      <xdr:spPr>
        <a:xfrm>
          <a:off x="27000" y="186109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910</xdr:row>
      <xdr:rowOff>181440</xdr:rowOff>
    </xdr:from>
    <xdr:to>
      <xdr:col>0</xdr:col>
      <xdr:colOff>36000</xdr:colOff>
      <xdr:row>910</xdr:row>
      <xdr:rowOff>-201838680</xdr:rowOff>
    </xdr:to>
    <xdr:pic>
      <xdr:nvPicPr>
        <xdr:cNvPr id="195" name="Imagem 194" descr=""/>
        <xdr:cNvPicPr/>
      </xdr:nvPicPr>
      <xdr:blipFill>
        <a:blip r:embed="rId194"/>
        <a:stretch/>
      </xdr:blipFill>
      <xdr:spPr>
        <a:xfrm>
          <a:off x="27000" y="190224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930</xdr:row>
      <xdr:rowOff>181440</xdr:rowOff>
    </xdr:from>
    <xdr:to>
      <xdr:col>0</xdr:col>
      <xdr:colOff>36000</xdr:colOff>
      <xdr:row>930</xdr:row>
      <xdr:rowOff>-205953480</xdr:rowOff>
    </xdr:to>
    <xdr:pic>
      <xdr:nvPicPr>
        <xdr:cNvPr id="196" name="Imagem 195" descr=""/>
        <xdr:cNvPicPr/>
      </xdr:nvPicPr>
      <xdr:blipFill>
        <a:blip r:embed="rId195"/>
        <a:stretch/>
      </xdr:blipFill>
      <xdr:spPr>
        <a:xfrm>
          <a:off x="27000" y="194338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952</xdr:row>
      <xdr:rowOff>181440</xdr:rowOff>
    </xdr:from>
    <xdr:to>
      <xdr:col>0</xdr:col>
      <xdr:colOff>36000</xdr:colOff>
      <xdr:row>952</xdr:row>
      <xdr:rowOff>-210449520</xdr:rowOff>
    </xdr:to>
    <xdr:pic>
      <xdr:nvPicPr>
        <xdr:cNvPr id="197" name="Imagem 196" descr=""/>
        <xdr:cNvPicPr/>
      </xdr:nvPicPr>
      <xdr:blipFill>
        <a:blip r:embed="rId196"/>
        <a:stretch/>
      </xdr:blipFill>
      <xdr:spPr>
        <a:xfrm>
          <a:off x="27000" y="198834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974</xdr:row>
      <xdr:rowOff>181440</xdr:rowOff>
    </xdr:from>
    <xdr:to>
      <xdr:col>0</xdr:col>
      <xdr:colOff>36000</xdr:colOff>
      <xdr:row>974</xdr:row>
      <xdr:rowOff>-214945200</xdr:rowOff>
    </xdr:to>
    <xdr:pic>
      <xdr:nvPicPr>
        <xdr:cNvPr id="198" name="Imagem 197" descr=""/>
        <xdr:cNvPicPr/>
      </xdr:nvPicPr>
      <xdr:blipFill>
        <a:blip r:embed="rId197"/>
        <a:stretch/>
      </xdr:blipFill>
      <xdr:spPr>
        <a:xfrm>
          <a:off x="27000" y="2033305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996</xdr:row>
      <xdr:rowOff>181440</xdr:rowOff>
    </xdr:from>
    <xdr:to>
      <xdr:col>0</xdr:col>
      <xdr:colOff>36000</xdr:colOff>
      <xdr:row>996</xdr:row>
      <xdr:rowOff>-219574440</xdr:rowOff>
    </xdr:to>
    <xdr:pic>
      <xdr:nvPicPr>
        <xdr:cNvPr id="199" name="Imagem 198" descr=""/>
        <xdr:cNvPicPr/>
      </xdr:nvPicPr>
      <xdr:blipFill>
        <a:blip r:embed="rId198"/>
        <a:stretch/>
      </xdr:blipFill>
      <xdr:spPr>
        <a:xfrm>
          <a:off x="27000" y="207959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1018</xdr:row>
      <xdr:rowOff>181800</xdr:rowOff>
    </xdr:from>
    <xdr:to>
      <xdr:col>0</xdr:col>
      <xdr:colOff>36000</xdr:colOff>
      <xdr:row>1018</xdr:row>
      <xdr:rowOff>-224203320</xdr:rowOff>
    </xdr:to>
    <xdr:pic>
      <xdr:nvPicPr>
        <xdr:cNvPr id="200" name="Imagem 199" descr=""/>
        <xdr:cNvPicPr/>
      </xdr:nvPicPr>
      <xdr:blipFill>
        <a:blip r:embed="rId199"/>
        <a:stretch/>
      </xdr:blipFill>
      <xdr:spPr>
        <a:xfrm>
          <a:off x="27000" y="212589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1040</xdr:row>
      <xdr:rowOff>181800</xdr:rowOff>
    </xdr:from>
    <xdr:to>
      <xdr:col>0</xdr:col>
      <xdr:colOff>36000</xdr:colOff>
      <xdr:row>1040</xdr:row>
      <xdr:rowOff>-228775320</xdr:rowOff>
    </xdr:to>
    <xdr:pic>
      <xdr:nvPicPr>
        <xdr:cNvPr id="201" name="Imagem 200" descr=""/>
        <xdr:cNvPicPr/>
      </xdr:nvPicPr>
      <xdr:blipFill>
        <a:blip r:embed="rId200"/>
        <a:stretch/>
      </xdr:blipFill>
      <xdr:spPr>
        <a:xfrm>
          <a:off x="27000" y="217161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1057</xdr:row>
      <xdr:rowOff>181440</xdr:rowOff>
    </xdr:from>
    <xdr:to>
      <xdr:col>0</xdr:col>
      <xdr:colOff>36000</xdr:colOff>
      <xdr:row>1057</xdr:row>
      <xdr:rowOff>-232242480</xdr:rowOff>
    </xdr:to>
    <xdr:pic>
      <xdr:nvPicPr>
        <xdr:cNvPr id="202" name="Imagem 201" descr=""/>
        <xdr:cNvPicPr/>
      </xdr:nvPicPr>
      <xdr:blipFill>
        <a:blip r:embed="rId201"/>
        <a:stretch/>
      </xdr:blipFill>
      <xdr:spPr>
        <a:xfrm>
          <a:off x="27000" y="220627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1079</xdr:row>
      <xdr:rowOff>181440</xdr:rowOff>
    </xdr:from>
    <xdr:to>
      <xdr:col>0</xdr:col>
      <xdr:colOff>36000</xdr:colOff>
      <xdr:row>1079</xdr:row>
      <xdr:rowOff>-236871720</xdr:rowOff>
    </xdr:to>
    <xdr:pic>
      <xdr:nvPicPr>
        <xdr:cNvPr id="203" name="Imagem 202" descr=""/>
        <xdr:cNvPicPr/>
      </xdr:nvPicPr>
      <xdr:blipFill>
        <a:blip r:embed="rId202"/>
        <a:stretch/>
      </xdr:blipFill>
      <xdr:spPr>
        <a:xfrm>
          <a:off x="27000" y="225257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1081</xdr:row>
      <xdr:rowOff>181440</xdr:rowOff>
    </xdr:from>
    <xdr:to>
      <xdr:col>0</xdr:col>
      <xdr:colOff>36000</xdr:colOff>
      <xdr:row>1081</xdr:row>
      <xdr:rowOff>-237252600</xdr:rowOff>
    </xdr:to>
    <xdr:pic>
      <xdr:nvPicPr>
        <xdr:cNvPr id="204" name="Imagem 203" descr=""/>
        <xdr:cNvPicPr/>
      </xdr:nvPicPr>
      <xdr:blipFill>
        <a:blip r:embed="rId203"/>
        <a:stretch/>
      </xdr:blipFill>
      <xdr:spPr>
        <a:xfrm>
          <a:off x="27000" y="225637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1102</xdr:row>
      <xdr:rowOff>181440</xdr:rowOff>
    </xdr:from>
    <xdr:to>
      <xdr:col>0</xdr:col>
      <xdr:colOff>36000</xdr:colOff>
      <xdr:row>1102</xdr:row>
      <xdr:rowOff>-241634160</xdr:rowOff>
    </xdr:to>
    <xdr:pic>
      <xdr:nvPicPr>
        <xdr:cNvPr id="205" name="Imagem 204" descr=""/>
        <xdr:cNvPicPr/>
      </xdr:nvPicPr>
      <xdr:blipFill>
        <a:blip r:embed="rId204"/>
        <a:stretch/>
      </xdr:blipFill>
      <xdr:spPr>
        <a:xfrm>
          <a:off x="27000" y="2300194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1105</xdr:row>
      <xdr:rowOff>257760</xdr:rowOff>
    </xdr:from>
    <xdr:to>
      <xdr:col>0</xdr:col>
      <xdr:colOff>36000</xdr:colOff>
      <xdr:row>1105</xdr:row>
      <xdr:rowOff>-242281800</xdr:rowOff>
    </xdr:to>
    <xdr:pic>
      <xdr:nvPicPr>
        <xdr:cNvPr id="206" name="Imagem 205" descr=""/>
        <xdr:cNvPicPr/>
      </xdr:nvPicPr>
      <xdr:blipFill>
        <a:blip r:embed="rId205"/>
        <a:stretch/>
      </xdr:blipFill>
      <xdr:spPr>
        <a:xfrm>
          <a:off x="27000" y="2307434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1127</xdr:row>
      <xdr:rowOff>181440</xdr:rowOff>
    </xdr:from>
    <xdr:to>
      <xdr:col>0</xdr:col>
      <xdr:colOff>36000</xdr:colOff>
      <xdr:row>1127</xdr:row>
      <xdr:rowOff>-247082400</xdr:rowOff>
    </xdr:to>
    <xdr:pic>
      <xdr:nvPicPr>
        <xdr:cNvPr id="207" name="Imagem 206" descr=""/>
        <xdr:cNvPicPr/>
      </xdr:nvPicPr>
      <xdr:blipFill>
        <a:blip r:embed="rId206"/>
        <a:stretch/>
      </xdr:blipFill>
      <xdr:spPr>
        <a:xfrm>
          <a:off x="27000" y="235467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1129</xdr:row>
      <xdr:rowOff>181440</xdr:rowOff>
    </xdr:from>
    <xdr:to>
      <xdr:col>0</xdr:col>
      <xdr:colOff>36000</xdr:colOff>
      <xdr:row>1129</xdr:row>
      <xdr:rowOff>-247463640</xdr:rowOff>
    </xdr:to>
    <xdr:pic>
      <xdr:nvPicPr>
        <xdr:cNvPr id="208" name="Imagem 207" descr=""/>
        <xdr:cNvPicPr/>
      </xdr:nvPicPr>
      <xdr:blipFill>
        <a:blip r:embed="rId207"/>
        <a:stretch/>
      </xdr:blipFill>
      <xdr:spPr>
        <a:xfrm>
          <a:off x="27000" y="235848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1150</xdr:row>
      <xdr:rowOff>181800</xdr:rowOff>
    </xdr:from>
    <xdr:to>
      <xdr:col>0</xdr:col>
      <xdr:colOff>36000</xdr:colOff>
      <xdr:row>1150</xdr:row>
      <xdr:rowOff>-251844840</xdr:rowOff>
    </xdr:to>
    <xdr:pic>
      <xdr:nvPicPr>
        <xdr:cNvPr id="209" name="Imagem 208" descr=""/>
        <xdr:cNvPicPr/>
      </xdr:nvPicPr>
      <xdr:blipFill>
        <a:blip r:embed="rId208"/>
        <a:stretch/>
      </xdr:blipFill>
      <xdr:spPr>
        <a:xfrm>
          <a:off x="27000" y="2402305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1175</xdr:row>
      <xdr:rowOff>181440</xdr:rowOff>
    </xdr:from>
    <xdr:to>
      <xdr:col>0</xdr:col>
      <xdr:colOff>36000</xdr:colOff>
      <xdr:row>1175</xdr:row>
      <xdr:rowOff>-257064840</xdr:rowOff>
    </xdr:to>
    <xdr:pic>
      <xdr:nvPicPr>
        <xdr:cNvPr id="210" name="Imagem 209" descr=""/>
        <xdr:cNvPicPr/>
      </xdr:nvPicPr>
      <xdr:blipFill>
        <a:blip r:embed="rId209"/>
        <a:stretch/>
      </xdr:blipFill>
      <xdr:spPr>
        <a:xfrm>
          <a:off x="27000" y="245450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1196</xdr:row>
      <xdr:rowOff>181800</xdr:rowOff>
    </xdr:from>
    <xdr:to>
      <xdr:col>0</xdr:col>
      <xdr:colOff>36000</xdr:colOff>
      <xdr:row>1196</xdr:row>
      <xdr:rowOff>-261446040</xdr:rowOff>
    </xdr:to>
    <xdr:pic>
      <xdr:nvPicPr>
        <xdr:cNvPr id="211" name="Imagem 210" descr=""/>
        <xdr:cNvPicPr/>
      </xdr:nvPicPr>
      <xdr:blipFill>
        <a:blip r:embed="rId210"/>
        <a:stretch/>
      </xdr:blipFill>
      <xdr:spPr>
        <a:xfrm>
          <a:off x="27000" y="249831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1217</xdr:row>
      <xdr:rowOff>181440</xdr:rowOff>
    </xdr:from>
    <xdr:to>
      <xdr:col>0</xdr:col>
      <xdr:colOff>36000</xdr:colOff>
      <xdr:row>1217</xdr:row>
      <xdr:rowOff>-265961160</xdr:rowOff>
    </xdr:to>
    <xdr:pic>
      <xdr:nvPicPr>
        <xdr:cNvPr id="212" name="Imagem 211" descr=""/>
        <xdr:cNvPicPr/>
      </xdr:nvPicPr>
      <xdr:blipFill>
        <a:blip r:embed="rId211"/>
        <a:stretch/>
      </xdr:blipFill>
      <xdr:spPr>
        <a:xfrm>
          <a:off x="27000" y="2543464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1241</xdr:row>
      <xdr:rowOff>181440</xdr:rowOff>
    </xdr:from>
    <xdr:to>
      <xdr:col>0</xdr:col>
      <xdr:colOff>36000</xdr:colOff>
      <xdr:row>1241</xdr:row>
      <xdr:rowOff>-271180800</xdr:rowOff>
    </xdr:to>
    <xdr:pic>
      <xdr:nvPicPr>
        <xdr:cNvPr id="213" name="Imagem 212" descr=""/>
        <xdr:cNvPicPr/>
      </xdr:nvPicPr>
      <xdr:blipFill>
        <a:blip r:embed="rId212"/>
        <a:stretch/>
      </xdr:blipFill>
      <xdr:spPr>
        <a:xfrm>
          <a:off x="27000" y="259566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1265</xdr:row>
      <xdr:rowOff>181440</xdr:rowOff>
    </xdr:from>
    <xdr:to>
      <xdr:col>0</xdr:col>
      <xdr:colOff>36000</xdr:colOff>
      <xdr:row>1265</xdr:row>
      <xdr:rowOff>-276267240</xdr:rowOff>
    </xdr:to>
    <xdr:pic>
      <xdr:nvPicPr>
        <xdr:cNvPr id="214" name="Imagem 213" descr=""/>
        <xdr:cNvPicPr/>
      </xdr:nvPicPr>
      <xdr:blipFill>
        <a:blip r:embed="rId213"/>
        <a:stretch/>
      </xdr:blipFill>
      <xdr:spPr>
        <a:xfrm>
          <a:off x="27000" y="2646525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1288</xdr:row>
      <xdr:rowOff>181440</xdr:rowOff>
    </xdr:from>
    <xdr:to>
      <xdr:col>0</xdr:col>
      <xdr:colOff>36000</xdr:colOff>
      <xdr:row>1288</xdr:row>
      <xdr:rowOff>-281162880</xdr:rowOff>
    </xdr:to>
    <xdr:pic>
      <xdr:nvPicPr>
        <xdr:cNvPr id="215" name="Imagem 214" descr=""/>
        <xdr:cNvPicPr/>
      </xdr:nvPicPr>
      <xdr:blipFill>
        <a:blip r:embed="rId214"/>
        <a:stretch/>
      </xdr:blipFill>
      <xdr:spPr>
        <a:xfrm>
          <a:off x="27000" y="269548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1306</xdr:row>
      <xdr:rowOff>181440</xdr:rowOff>
    </xdr:from>
    <xdr:to>
      <xdr:col>0</xdr:col>
      <xdr:colOff>36000</xdr:colOff>
      <xdr:row>1306</xdr:row>
      <xdr:rowOff>-284896800</xdr:rowOff>
    </xdr:to>
    <xdr:pic>
      <xdr:nvPicPr>
        <xdr:cNvPr id="216" name="Imagem 215" descr=""/>
        <xdr:cNvPicPr/>
      </xdr:nvPicPr>
      <xdr:blipFill>
        <a:blip r:embed="rId215"/>
        <a:stretch/>
      </xdr:blipFill>
      <xdr:spPr>
        <a:xfrm>
          <a:off x="27000" y="273282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1327</xdr:row>
      <xdr:rowOff>181440</xdr:rowOff>
    </xdr:from>
    <xdr:to>
      <xdr:col>0</xdr:col>
      <xdr:colOff>36000</xdr:colOff>
      <xdr:row>1327</xdr:row>
      <xdr:rowOff>-289202040</xdr:rowOff>
    </xdr:to>
    <xdr:pic>
      <xdr:nvPicPr>
        <xdr:cNvPr id="217" name="Imagem 216" descr=""/>
        <xdr:cNvPicPr/>
      </xdr:nvPicPr>
      <xdr:blipFill>
        <a:blip r:embed="rId216"/>
        <a:stretch/>
      </xdr:blipFill>
      <xdr:spPr>
        <a:xfrm>
          <a:off x="27000" y="277587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1347</xdr:row>
      <xdr:rowOff>181440</xdr:rowOff>
    </xdr:from>
    <xdr:to>
      <xdr:col>0</xdr:col>
      <xdr:colOff>36000</xdr:colOff>
      <xdr:row>1347</xdr:row>
      <xdr:rowOff>-293316840</xdr:rowOff>
    </xdr:to>
    <xdr:pic>
      <xdr:nvPicPr>
        <xdr:cNvPr id="218" name="Imagem 217" descr=""/>
        <xdr:cNvPicPr/>
      </xdr:nvPicPr>
      <xdr:blipFill>
        <a:blip r:embed="rId217"/>
        <a:stretch/>
      </xdr:blipFill>
      <xdr:spPr>
        <a:xfrm>
          <a:off x="27000" y="281702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1365</xdr:row>
      <xdr:rowOff>257760</xdr:rowOff>
    </xdr:from>
    <xdr:to>
      <xdr:col>0</xdr:col>
      <xdr:colOff>36000</xdr:colOff>
      <xdr:row>1365</xdr:row>
      <xdr:rowOff>-296974440</xdr:rowOff>
    </xdr:to>
    <xdr:pic>
      <xdr:nvPicPr>
        <xdr:cNvPr id="219" name="Imagem 218" descr=""/>
        <xdr:cNvPicPr/>
      </xdr:nvPicPr>
      <xdr:blipFill>
        <a:blip r:embed="rId218"/>
        <a:stretch/>
      </xdr:blipFill>
      <xdr:spPr>
        <a:xfrm>
          <a:off x="27000" y="285436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1390</xdr:row>
      <xdr:rowOff>181440</xdr:rowOff>
    </xdr:from>
    <xdr:to>
      <xdr:col>0</xdr:col>
      <xdr:colOff>36000</xdr:colOff>
      <xdr:row>1390</xdr:row>
      <xdr:rowOff>-302194080</xdr:rowOff>
    </xdr:to>
    <xdr:pic>
      <xdr:nvPicPr>
        <xdr:cNvPr id="220" name="Imagem 219" descr=""/>
        <xdr:cNvPicPr/>
      </xdr:nvPicPr>
      <xdr:blipFill>
        <a:blip r:embed="rId219"/>
        <a:stretch/>
      </xdr:blipFill>
      <xdr:spPr>
        <a:xfrm>
          <a:off x="27000" y="290579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1392</xdr:row>
      <xdr:rowOff>181440</xdr:rowOff>
    </xdr:from>
    <xdr:to>
      <xdr:col>0</xdr:col>
      <xdr:colOff>36000</xdr:colOff>
      <xdr:row>1392</xdr:row>
      <xdr:rowOff>-302575320</xdr:rowOff>
    </xdr:to>
    <xdr:pic>
      <xdr:nvPicPr>
        <xdr:cNvPr id="221" name="Imagem 220" descr=""/>
        <xdr:cNvPicPr/>
      </xdr:nvPicPr>
      <xdr:blipFill>
        <a:blip r:embed="rId220"/>
        <a:stretch/>
      </xdr:blipFill>
      <xdr:spPr>
        <a:xfrm>
          <a:off x="27000" y="290960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1417</xdr:row>
      <xdr:rowOff>181440</xdr:rowOff>
    </xdr:from>
    <xdr:to>
      <xdr:col>0</xdr:col>
      <xdr:colOff>36000</xdr:colOff>
      <xdr:row>1417</xdr:row>
      <xdr:rowOff>-307718640</xdr:rowOff>
    </xdr:to>
    <xdr:pic>
      <xdr:nvPicPr>
        <xdr:cNvPr id="222" name="Imagem 221" descr=""/>
        <xdr:cNvPicPr/>
      </xdr:nvPicPr>
      <xdr:blipFill>
        <a:blip r:embed="rId221"/>
        <a:stretch/>
      </xdr:blipFill>
      <xdr:spPr>
        <a:xfrm>
          <a:off x="27000" y="296103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1440</xdr:row>
      <xdr:rowOff>257400</xdr:rowOff>
    </xdr:from>
    <xdr:to>
      <xdr:col>0</xdr:col>
      <xdr:colOff>36000</xdr:colOff>
      <xdr:row>1440</xdr:row>
      <xdr:rowOff>-312614640</xdr:rowOff>
    </xdr:to>
    <xdr:pic>
      <xdr:nvPicPr>
        <xdr:cNvPr id="223" name="Imagem 222" descr=""/>
        <xdr:cNvPicPr/>
      </xdr:nvPicPr>
      <xdr:blipFill>
        <a:blip r:embed="rId222"/>
        <a:stretch/>
      </xdr:blipFill>
      <xdr:spPr>
        <a:xfrm>
          <a:off x="27000" y="301075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1460</xdr:row>
      <xdr:rowOff>181440</xdr:rowOff>
    </xdr:from>
    <xdr:to>
      <xdr:col>0</xdr:col>
      <xdr:colOff>36000</xdr:colOff>
      <xdr:row>1460</xdr:row>
      <xdr:rowOff>-316805400</xdr:rowOff>
    </xdr:to>
    <xdr:pic>
      <xdr:nvPicPr>
        <xdr:cNvPr id="224" name="Imagem 223" descr=""/>
        <xdr:cNvPicPr/>
      </xdr:nvPicPr>
      <xdr:blipFill>
        <a:blip r:embed="rId223"/>
        <a:stretch/>
      </xdr:blipFill>
      <xdr:spPr>
        <a:xfrm>
          <a:off x="27000" y="305190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1484</xdr:row>
      <xdr:rowOff>181440</xdr:rowOff>
    </xdr:from>
    <xdr:to>
      <xdr:col>0</xdr:col>
      <xdr:colOff>36000</xdr:colOff>
      <xdr:row>1484</xdr:row>
      <xdr:rowOff>-321891840</xdr:rowOff>
    </xdr:to>
    <xdr:pic>
      <xdr:nvPicPr>
        <xdr:cNvPr id="225" name="Imagem 224" descr=""/>
        <xdr:cNvPicPr/>
      </xdr:nvPicPr>
      <xdr:blipFill>
        <a:blip r:embed="rId224"/>
        <a:stretch/>
      </xdr:blipFill>
      <xdr:spPr>
        <a:xfrm>
          <a:off x="27000" y="310277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1514</xdr:row>
      <xdr:rowOff>257400</xdr:rowOff>
    </xdr:from>
    <xdr:to>
      <xdr:col>0</xdr:col>
      <xdr:colOff>36000</xdr:colOff>
      <xdr:row>1514</xdr:row>
      <xdr:rowOff>-328407120</xdr:rowOff>
    </xdr:to>
    <xdr:pic>
      <xdr:nvPicPr>
        <xdr:cNvPr id="226" name="Imagem 225" descr=""/>
        <xdr:cNvPicPr/>
      </xdr:nvPicPr>
      <xdr:blipFill>
        <a:blip r:embed="rId225"/>
        <a:stretch/>
      </xdr:blipFill>
      <xdr:spPr>
        <a:xfrm>
          <a:off x="27000" y="316868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1537</xdr:row>
      <xdr:rowOff>257760</xdr:rowOff>
    </xdr:from>
    <xdr:to>
      <xdr:col>0</xdr:col>
      <xdr:colOff>36000</xdr:colOff>
      <xdr:row>1537</xdr:row>
      <xdr:rowOff>-333455040</xdr:rowOff>
    </xdr:to>
    <xdr:pic>
      <xdr:nvPicPr>
        <xdr:cNvPr id="227" name="Imagem 226" descr=""/>
        <xdr:cNvPicPr/>
      </xdr:nvPicPr>
      <xdr:blipFill>
        <a:blip r:embed="rId226"/>
        <a:stretch/>
      </xdr:blipFill>
      <xdr:spPr>
        <a:xfrm>
          <a:off x="27000" y="321916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1564</xdr:row>
      <xdr:rowOff>181440</xdr:rowOff>
    </xdr:from>
    <xdr:to>
      <xdr:col>0</xdr:col>
      <xdr:colOff>36000</xdr:colOff>
      <xdr:row>1564</xdr:row>
      <xdr:rowOff>-339055920</xdr:rowOff>
    </xdr:to>
    <xdr:pic>
      <xdr:nvPicPr>
        <xdr:cNvPr id="228" name="Imagem 227" descr=""/>
        <xdr:cNvPicPr/>
      </xdr:nvPicPr>
      <xdr:blipFill>
        <a:blip r:embed="rId227"/>
        <a:stretch/>
      </xdr:blipFill>
      <xdr:spPr>
        <a:xfrm>
          <a:off x="27000" y="327441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1566</xdr:row>
      <xdr:rowOff>181440</xdr:rowOff>
    </xdr:from>
    <xdr:to>
      <xdr:col>0</xdr:col>
      <xdr:colOff>36000</xdr:colOff>
      <xdr:row>1566</xdr:row>
      <xdr:rowOff>-339436800</xdr:rowOff>
    </xdr:to>
    <xdr:pic>
      <xdr:nvPicPr>
        <xdr:cNvPr id="229" name="Imagem 228" descr=""/>
        <xdr:cNvPicPr/>
      </xdr:nvPicPr>
      <xdr:blipFill>
        <a:blip r:embed="rId228"/>
        <a:stretch/>
      </xdr:blipFill>
      <xdr:spPr>
        <a:xfrm>
          <a:off x="27000" y="327822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1585</xdr:row>
      <xdr:rowOff>181440</xdr:rowOff>
    </xdr:from>
    <xdr:to>
      <xdr:col>0</xdr:col>
      <xdr:colOff>36000</xdr:colOff>
      <xdr:row>1585</xdr:row>
      <xdr:rowOff>-343361160</xdr:rowOff>
    </xdr:to>
    <xdr:pic>
      <xdr:nvPicPr>
        <xdr:cNvPr id="230" name="Imagem 229" descr=""/>
        <xdr:cNvPicPr/>
      </xdr:nvPicPr>
      <xdr:blipFill>
        <a:blip r:embed="rId229"/>
        <a:stretch/>
      </xdr:blipFill>
      <xdr:spPr>
        <a:xfrm>
          <a:off x="27000" y="3317464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1604</xdr:row>
      <xdr:rowOff>181440</xdr:rowOff>
    </xdr:from>
    <xdr:to>
      <xdr:col>0</xdr:col>
      <xdr:colOff>36000</xdr:colOff>
      <xdr:row>1604</xdr:row>
      <xdr:rowOff>-347209200</xdr:rowOff>
    </xdr:to>
    <xdr:pic>
      <xdr:nvPicPr>
        <xdr:cNvPr id="231" name="Imagem 230" descr=""/>
        <xdr:cNvPicPr/>
      </xdr:nvPicPr>
      <xdr:blipFill>
        <a:blip r:embed="rId230"/>
        <a:stretch/>
      </xdr:blipFill>
      <xdr:spPr>
        <a:xfrm>
          <a:off x="27000" y="3355945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1623</xdr:row>
      <xdr:rowOff>181440</xdr:rowOff>
    </xdr:from>
    <xdr:to>
      <xdr:col>0</xdr:col>
      <xdr:colOff>36000</xdr:colOff>
      <xdr:row>1623</xdr:row>
      <xdr:rowOff>-351133560</xdr:rowOff>
    </xdr:to>
    <xdr:pic>
      <xdr:nvPicPr>
        <xdr:cNvPr id="232" name="Imagem 231" descr=""/>
        <xdr:cNvPicPr/>
      </xdr:nvPicPr>
      <xdr:blipFill>
        <a:blip r:embed="rId231"/>
        <a:stretch/>
      </xdr:blipFill>
      <xdr:spPr>
        <a:xfrm>
          <a:off x="27000" y="339518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1642</xdr:row>
      <xdr:rowOff>181440</xdr:rowOff>
    </xdr:from>
    <xdr:to>
      <xdr:col>0</xdr:col>
      <xdr:colOff>36000</xdr:colOff>
      <xdr:row>1642</xdr:row>
      <xdr:rowOff>-355057920</xdr:rowOff>
    </xdr:to>
    <xdr:pic>
      <xdr:nvPicPr>
        <xdr:cNvPr id="233" name="Imagem 232" descr=""/>
        <xdr:cNvPicPr/>
      </xdr:nvPicPr>
      <xdr:blipFill>
        <a:blip r:embed="rId232"/>
        <a:stretch/>
      </xdr:blipFill>
      <xdr:spPr>
        <a:xfrm>
          <a:off x="27000" y="343443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1668</xdr:row>
      <xdr:rowOff>181440</xdr:rowOff>
    </xdr:from>
    <xdr:to>
      <xdr:col>0</xdr:col>
      <xdr:colOff>36000</xdr:colOff>
      <xdr:row>1668</xdr:row>
      <xdr:rowOff>-360315720</xdr:rowOff>
    </xdr:to>
    <xdr:pic>
      <xdr:nvPicPr>
        <xdr:cNvPr id="234" name="Imagem 233" descr=""/>
        <xdr:cNvPicPr/>
      </xdr:nvPicPr>
      <xdr:blipFill>
        <a:blip r:embed="rId233"/>
        <a:stretch/>
      </xdr:blipFill>
      <xdr:spPr>
        <a:xfrm>
          <a:off x="27000" y="348701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1695</xdr:row>
      <xdr:rowOff>181440</xdr:rowOff>
    </xdr:from>
    <xdr:to>
      <xdr:col>0</xdr:col>
      <xdr:colOff>36000</xdr:colOff>
      <xdr:row>1695</xdr:row>
      <xdr:rowOff>-365763960</xdr:rowOff>
    </xdr:to>
    <xdr:pic>
      <xdr:nvPicPr>
        <xdr:cNvPr id="235" name="Imagem 234" descr=""/>
        <xdr:cNvPicPr/>
      </xdr:nvPicPr>
      <xdr:blipFill>
        <a:blip r:embed="rId234"/>
        <a:stretch/>
      </xdr:blipFill>
      <xdr:spPr>
        <a:xfrm>
          <a:off x="27000" y="3541492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1715</xdr:row>
      <xdr:rowOff>181440</xdr:rowOff>
    </xdr:from>
    <xdr:to>
      <xdr:col>0</xdr:col>
      <xdr:colOff>36000</xdr:colOff>
      <xdr:row>1715</xdr:row>
      <xdr:rowOff>-370088280</xdr:rowOff>
    </xdr:to>
    <xdr:pic>
      <xdr:nvPicPr>
        <xdr:cNvPr id="236" name="Imagem 235" descr=""/>
        <xdr:cNvPicPr/>
      </xdr:nvPicPr>
      <xdr:blipFill>
        <a:blip r:embed="rId235"/>
        <a:stretch/>
      </xdr:blipFill>
      <xdr:spPr>
        <a:xfrm>
          <a:off x="27000" y="358473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1735</xdr:row>
      <xdr:rowOff>390960</xdr:rowOff>
    </xdr:from>
    <xdr:to>
      <xdr:col>0</xdr:col>
      <xdr:colOff>36000</xdr:colOff>
      <xdr:row>1735</xdr:row>
      <xdr:rowOff>-374203080</xdr:rowOff>
    </xdr:to>
    <xdr:pic>
      <xdr:nvPicPr>
        <xdr:cNvPr id="237" name="Imagem 236" descr=""/>
        <xdr:cNvPicPr/>
      </xdr:nvPicPr>
      <xdr:blipFill>
        <a:blip r:embed="rId236"/>
        <a:stretch/>
      </xdr:blipFill>
      <xdr:spPr>
        <a:xfrm>
          <a:off x="27000" y="362797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1755</xdr:row>
      <xdr:rowOff>391320</xdr:rowOff>
    </xdr:from>
    <xdr:to>
      <xdr:col>0</xdr:col>
      <xdr:colOff>36000</xdr:colOff>
      <xdr:row>1755</xdr:row>
      <xdr:rowOff>-378527400</xdr:rowOff>
    </xdr:to>
    <xdr:pic>
      <xdr:nvPicPr>
        <xdr:cNvPr id="238" name="Imagem 237" descr=""/>
        <xdr:cNvPicPr/>
      </xdr:nvPicPr>
      <xdr:blipFill>
        <a:blip r:embed="rId237"/>
        <a:stretch/>
      </xdr:blipFill>
      <xdr:spPr>
        <a:xfrm>
          <a:off x="27000" y="367122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1774</xdr:row>
      <xdr:rowOff>181440</xdr:rowOff>
    </xdr:from>
    <xdr:to>
      <xdr:col>0</xdr:col>
      <xdr:colOff>36000</xdr:colOff>
      <xdr:row>1774</xdr:row>
      <xdr:rowOff>-382661280</xdr:rowOff>
    </xdr:to>
    <xdr:pic>
      <xdr:nvPicPr>
        <xdr:cNvPr id="239" name="Imagem 238" descr=""/>
        <xdr:cNvPicPr/>
      </xdr:nvPicPr>
      <xdr:blipFill>
        <a:blip r:embed="rId238"/>
        <a:stretch/>
      </xdr:blipFill>
      <xdr:spPr>
        <a:xfrm>
          <a:off x="27000" y="371046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1794</xdr:row>
      <xdr:rowOff>181440</xdr:rowOff>
    </xdr:from>
    <xdr:to>
      <xdr:col>0</xdr:col>
      <xdr:colOff>36000</xdr:colOff>
      <xdr:row>1794</xdr:row>
      <xdr:rowOff>-386852400</xdr:rowOff>
    </xdr:to>
    <xdr:pic>
      <xdr:nvPicPr>
        <xdr:cNvPr id="240" name="Imagem 239" descr=""/>
        <xdr:cNvPicPr/>
      </xdr:nvPicPr>
      <xdr:blipFill>
        <a:blip r:embed="rId239"/>
        <a:stretch/>
      </xdr:blipFill>
      <xdr:spPr>
        <a:xfrm>
          <a:off x="27000" y="375237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1813</xdr:row>
      <xdr:rowOff>181440</xdr:rowOff>
    </xdr:from>
    <xdr:to>
      <xdr:col>0</xdr:col>
      <xdr:colOff>36000</xdr:colOff>
      <xdr:row>1813</xdr:row>
      <xdr:rowOff>-390776760</xdr:rowOff>
    </xdr:to>
    <xdr:pic>
      <xdr:nvPicPr>
        <xdr:cNvPr id="241" name="Imagem 240" descr=""/>
        <xdr:cNvPicPr/>
      </xdr:nvPicPr>
      <xdr:blipFill>
        <a:blip r:embed="rId240"/>
        <a:stretch/>
      </xdr:blipFill>
      <xdr:spPr>
        <a:xfrm>
          <a:off x="27000" y="379162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1832</xdr:row>
      <xdr:rowOff>181440</xdr:rowOff>
    </xdr:from>
    <xdr:to>
      <xdr:col>0</xdr:col>
      <xdr:colOff>36000</xdr:colOff>
      <xdr:row>1832</xdr:row>
      <xdr:rowOff>-394624800</xdr:rowOff>
    </xdr:to>
    <xdr:pic>
      <xdr:nvPicPr>
        <xdr:cNvPr id="242" name="Imagem 241" descr=""/>
        <xdr:cNvPicPr/>
      </xdr:nvPicPr>
      <xdr:blipFill>
        <a:blip r:embed="rId241"/>
        <a:stretch/>
      </xdr:blipFill>
      <xdr:spPr>
        <a:xfrm>
          <a:off x="27000" y="383010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1851</xdr:row>
      <xdr:rowOff>181440</xdr:rowOff>
    </xdr:from>
    <xdr:to>
      <xdr:col>0</xdr:col>
      <xdr:colOff>36000</xdr:colOff>
      <xdr:row>1851</xdr:row>
      <xdr:rowOff>-398472840</xdr:rowOff>
    </xdr:to>
    <xdr:pic>
      <xdr:nvPicPr>
        <xdr:cNvPr id="243" name="Imagem 242" descr=""/>
        <xdr:cNvPicPr/>
      </xdr:nvPicPr>
      <xdr:blipFill>
        <a:blip r:embed="rId242"/>
        <a:stretch/>
      </xdr:blipFill>
      <xdr:spPr>
        <a:xfrm>
          <a:off x="27000" y="386858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1870</xdr:row>
      <xdr:rowOff>181440</xdr:rowOff>
    </xdr:from>
    <xdr:to>
      <xdr:col>0</xdr:col>
      <xdr:colOff>36000</xdr:colOff>
      <xdr:row>1870</xdr:row>
      <xdr:rowOff>-402320880</xdr:rowOff>
    </xdr:to>
    <xdr:pic>
      <xdr:nvPicPr>
        <xdr:cNvPr id="244" name="Imagem 243" descr=""/>
        <xdr:cNvPicPr/>
      </xdr:nvPicPr>
      <xdr:blipFill>
        <a:blip r:embed="rId243"/>
        <a:stretch/>
      </xdr:blipFill>
      <xdr:spPr>
        <a:xfrm>
          <a:off x="27000" y="390706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1889</xdr:row>
      <xdr:rowOff>181800</xdr:rowOff>
    </xdr:from>
    <xdr:to>
      <xdr:col>0</xdr:col>
      <xdr:colOff>36000</xdr:colOff>
      <xdr:row>1889</xdr:row>
      <xdr:rowOff>-406168920</xdr:rowOff>
    </xdr:to>
    <xdr:pic>
      <xdr:nvPicPr>
        <xdr:cNvPr id="245" name="Imagem 244" descr=""/>
        <xdr:cNvPicPr/>
      </xdr:nvPicPr>
      <xdr:blipFill>
        <a:blip r:embed="rId244"/>
        <a:stretch/>
      </xdr:blipFill>
      <xdr:spPr>
        <a:xfrm>
          <a:off x="27000" y="394554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1908</xdr:row>
      <xdr:rowOff>181440</xdr:rowOff>
    </xdr:from>
    <xdr:to>
      <xdr:col>0</xdr:col>
      <xdr:colOff>36000</xdr:colOff>
      <xdr:row>1908</xdr:row>
      <xdr:rowOff>-410017320</xdr:rowOff>
    </xdr:to>
    <xdr:pic>
      <xdr:nvPicPr>
        <xdr:cNvPr id="246" name="Imagem 245" descr=""/>
        <xdr:cNvPicPr/>
      </xdr:nvPicPr>
      <xdr:blipFill>
        <a:blip r:embed="rId245"/>
        <a:stretch/>
      </xdr:blipFill>
      <xdr:spPr>
        <a:xfrm>
          <a:off x="27000" y="398402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1932</xdr:row>
      <xdr:rowOff>181440</xdr:rowOff>
    </xdr:from>
    <xdr:to>
      <xdr:col>0</xdr:col>
      <xdr:colOff>36000</xdr:colOff>
      <xdr:row>1932</xdr:row>
      <xdr:rowOff>-414817920</xdr:rowOff>
    </xdr:to>
    <xdr:pic>
      <xdr:nvPicPr>
        <xdr:cNvPr id="247" name="Imagem 246" descr=""/>
        <xdr:cNvPicPr/>
      </xdr:nvPicPr>
      <xdr:blipFill>
        <a:blip r:embed="rId246"/>
        <a:stretch/>
      </xdr:blipFill>
      <xdr:spPr>
        <a:xfrm>
          <a:off x="27000" y="403203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1951</xdr:row>
      <xdr:rowOff>181440</xdr:rowOff>
    </xdr:from>
    <xdr:to>
      <xdr:col>0</xdr:col>
      <xdr:colOff>36000</xdr:colOff>
      <xdr:row>1951</xdr:row>
      <xdr:rowOff>-418665960</xdr:rowOff>
    </xdr:to>
    <xdr:pic>
      <xdr:nvPicPr>
        <xdr:cNvPr id="248" name="Imagem 247" descr=""/>
        <xdr:cNvPicPr/>
      </xdr:nvPicPr>
      <xdr:blipFill>
        <a:blip r:embed="rId247"/>
        <a:stretch/>
      </xdr:blipFill>
      <xdr:spPr>
        <a:xfrm>
          <a:off x="27000" y="4070512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1970</xdr:row>
      <xdr:rowOff>181440</xdr:rowOff>
    </xdr:from>
    <xdr:to>
      <xdr:col>0</xdr:col>
      <xdr:colOff>36000</xdr:colOff>
      <xdr:row>1970</xdr:row>
      <xdr:rowOff>-422514000</xdr:rowOff>
    </xdr:to>
    <xdr:pic>
      <xdr:nvPicPr>
        <xdr:cNvPr id="249" name="Imagem 248" descr=""/>
        <xdr:cNvPicPr/>
      </xdr:nvPicPr>
      <xdr:blipFill>
        <a:blip r:embed="rId248"/>
        <a:stretch/>
      </xdr:blipFill>
      <xdr:spPr>
        <a:xfrm>
          <a:off x="27000" y="410899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1989</xdr:row>
      <xdr:rowOff>181440</xdr:rowOff>
    </xdr:from>
    <xdr:to>
      <xdr:col>0</xdr:col>
      <xdr:colOff>36000</xdr:colOff>
      <xdr:row>1989</xdr:row>
      <xdr:rowOff>-426362040</xdr:rowOff>
    </xdr:to>
    <xdr:pic>
      <xdr:nvPicPr>
        <xdr:cNvPr id="250" name="Imagem 249" descr=""/>
        <xdr:cNvPicPr/>
      </xdr:nvPicPr>
      <xdr:blipFill>
        <a:blip r:embed="rId249"/>
        <a:stretch/>
      </xdr:blipFill>
      <xdr:spPr>
        <a:xfrm>
          <a:off x="27000" y="414747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2008</xdr:row>
      <xdr:rowOff>181440</xdr:rowOff>
    </xdr:from>
    <xdr:to>
      <xdr:col>0</xdr:col>
      <xdr:colOff>36000</xdr:colOff>
      <xdr:row>2008</xdr:row>
      <xdr:rowOff>-430210080</xdr:rowOff>
    </xdr:to>
    <xdr:pic>
      <xdr:nvPicPr>
        <xdr:cNvPr id="251" name="Imagem 250" descr=""/>
        <xdr:cNvPicPr/>
      </xdr:nvPicPr>
      <xdr:blipFill>
        <a:blip r:embed="rId250"/>
        <a:stretch/>
      </xdr:blipFill>
      <xdr:spPr>
        <a:xfrm>
          <a:off x="27000" y="418595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2027</xdr:row>
      <xdr:rowOff>181800</xdr:rowOff>
    </xdr:from>
    <xdr:to>
      <xdr:col>0</xdr:col>
      <xdr:colOff>36000</xdr:colOff>
      <xdr:row>2027</xdr:row>
      <xdr:rowOff>-434058120</xdr:rowOff>
    </xdr:to>
    <xdr:pic>
      <xdr:nvPicPr>
        <xdr:cNvPr id="252" name="Imagem 251" descr=""/>
        <xdr:cNvPicPr/>
      </xdr:nvPicPr>
      <xdr:blipFill>
        <a:blip r:embed="rId251"/>
        <a:stretch/>
      </xdr:blipFill>
      <xdr:spPr>
        <a:xfrm>
          <a:off x="27000" y="422443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2046</xdr:row>
      <xdr:rowOff>181440</xdr:rowOff>
    </xdr:from>
    <xdr:to>
      <xdr:col>0</xdr:col>
      <xdr:colOff>36000</xdr:colOff>
      <xdr:row>2046</xdr:row>
      <xdr:rowOff>-437906520</xdr:rowOff>
    </xdr:to>
    <xdr:pic>
      <xdr:nvPicPr>
        <xdr:cNvPr id="253" name="Imagem 252" descr=""/>
        <xdr:cNvPicPr/>
      </xdr:nvPicPr>
      <xdr:blipFill>
        <a:blip r:embed="rId252"/>
        <a:stretch/>
      </xdr:blipFill>
      <xdr:spPr>
        <a:xfrm>
          <a:off x="27000" y="426291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2065</xdr:row>
      <xdr:rowOff>181440</xdr:rowOff>
    </xdr:from>
    <xdr:to>
      <xdr:col>0</xdr:col>
      <xdr:colOff>36000</xdr:colOff>
      <xdr:row>2065</xdr:row>
      <xdr:rowOff>-441754560</xdr:rowOff>
    </xdr:to>
    <xdr:pic>
      <xdr:nvPicPr>
        <xdr:cNvPr id="254" name="Imagem 253" descr=""/>
        <xdr:cNvPicPr/>
      </xdr:nvPicPr>
      <xdr:blipFill>
        <a:blip r:embed="rId253"/>
        <a:stretch/>
      </xdr:blipFill>
      <xdr:spPr>
        <a:xfrm>
          <a:off x="27000" y="430139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2084</xdr:row>
      <xdr:rowOff>181440</xdr:rowOff>
    </xdr:from>
    <xdr:to>
      <xdr:col>0</xdr:col>
      <xdr:colOff>36000</xdr:colOff>
      <xdr:row>2084</xdr:row>
      <xdr:rowOff>-445602600</xdr:rowOff>
    </xdr:to>
    <xdr:pic>
      <xdr:nvPicPr>
        <xdr:cNvPr id="255" name="Imagem 254" descr=""/>
        <xdr:cNvPicPr/>
      </xdr:nvPicPr>
      <xdr:blipFill>
        <a:blip r:embed="rId254"/>
        <a:stretch/>
      </xdr:blipFill>
      <xdr:spPr>
        <a:xfrm>
          <a:off x="27000" y="433987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2109</xdr:row>
      <xdr:rowOff>181440</xdr:rowOff>
    </xdr:from>
    <xdr:to>
      <xdr:col>0</xdr:col>
      <xdr:colOff>36000</xdr:colOff>
      <xdr:row>2109</xdr:row>
      <xdr:rowOff>-450593640</xdr:rowOff>
    </xdr:to>
    <xdr:pic>
      <xdr:nvPicPr>
        <xdr:cNvPr id="256" name="Imagem 255" descr=""/>
        <xdr:cNvPicPr/>
      </xdr:nvPicPr>
      <xdr:blipFill>
        <a:blip r:embed="rId255"/>
        <a:stretch/>
      </xdr:blipFill>
      <xdr:spPr>
        <a:xfrm>
          <a:off x="27000" y="438978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2111</xdr:row>
      <xdr:rowOff>257760</xdr:rowOff>
    </xdr:from>
    <xdr:to>
      <xdr:col>0</xdr:col>
      <xdr:colOff>36000</xdr:colOff>
      <xdr:row>2111</xdr:row>
      <xdr:rowOff>-450974520</xdr:rowOff>
    </xdr:to>
    <xdr:pic>
      <xdr:nvPicPr>
        <xdr:cNvPr id="257" name="Imagem 256" descr=""/>
        <xdr:cNvPicPr/>
      </xdr:nvPicPr>
      <xdr:blipFill>
        <a:blip r:embed="rId256"/>
        <a:stretch/>
      </xdr:blipFill>
      <xdr:spPr>
        <a:xfrm>
          <a:off x="27000" y="439436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2130</xdr:row>
      <xdr:rowOff>181440</xdr:rowOff>
    </xdr:from>
    <xdr:to>
      <xdr:col>0</xdr:col>
      <xdr:colOff>36000</xdr:colOff>
      <xdr:row>2130</xdr:row>
      <xdr:rowOff>-454975200</xdr:rowOff>
    </xdr:to>
    <xdr:pic>
      <xdr:nvPicPr>
        <xdr:cNvPr id="258" name="Imagem 257" descr=""/>
        <xdr:cNvPicPr/>
      </xdr:nvPicPr>
      <xdr:blipFill>
        <a:blip r:embed="rId257"/>
        <a:stretch/>
      </xdr:blipFill>
      <xdr:spPr>
        <a:xfrm>
          <a:off x="27000" y="4433605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2152</xdr:row>
      <xdr:rowOff>257760</xdr:rowOff>
    </xdr:from>
    <xdr:to>
      <xdr:col>0</xdr:col>
      <xdr:colOff>36000</xdr:colOff>
      <xdr:row>2152</xdr:row>
      <xdr:rowOff>-459547200</xdr:rowOff>
    </xdr:to>
    <xdr:pic>
      <xdr:nvPicPr>
        <xdr:cNvPr id="259" name="Imagem 258" descr=""/>
        <xdr:cNvPicPr/>
      </xdr:nvPicPr>
      <xdr:blipFill>
        <a:blip r:embed="rId258"/>
        <a:stretch/>
      </xdr:blipFill>
      <xdr:spPr>
        <a:xfrm>
          <a:off x="27000" y="448008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2171</xdr:row>
      <xdr:rowOff>257760</xdr:rowOff>
    </xdr:from>
    <xdr:to>
      <xdr:col>0</xdr:col>
      <xdr:colOff>36000</xdr:colOff>
      <xdr:row>2171</xdr:row>
      <xdr:rowOff>-463547520</xdr:rowOff>
    </xdr:to>
    <xdr:pic>
      <xdr:nvPicPr>
        <xdr:cNvPr id="260" name="Imagem 259" descr=""/>
        <xdr:cNvPicPr/>
      </xdr:nvPicPr>
      <xdr:blipFill>
        <a:blip r:embed="rId259"/>
        <a:stretch/>
      </xdr:blipFill>
      <xdr:spPr>
        <a:xfrm>
          <a:off x="27000" y="452009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2190</xdr:row>
      <xdr:rowOff>181440</xdr:rowOff>
    </xdr:from>
    <xdr:to>
      <xdr:col>0</xdr:col>
      <xdr:colOff>36000</xdr:colOff>
      <xdr:row>2190</xdr:row>
      <xdr:rowOff>-467471880</xdr:rowOff>
    </xdr:to>
    <xdr:pic>
      <xdr:nvPicPr>
        <xdr:cNvPr id="261" name="Imagem 260" descr=""/>
        <xdr:cNvPicPr/>
      </xdr:nvPicPr>
      <xdr:blipFill>
        <a:blip r:embed="rId260"/>
        <a:stretch/>
      </xdr:blipFill>
      <xdr:spPr>
        <a:xfrm>
          <a:off x="27000" y="455857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2208</xdr:row>
      <xdr:rowOff>181440</xdr:rowOff>
    </xdr:from>
    <xdr:to>
      <xdr:col>0</xdr:col>
      <xdr:colOff>36000</xdr:colOff>
      <xdr:row>2208</xdr:row>
      <xdr:rowOff>-471129480</xdr:rowOff>
    </xdr:to>
    <xdr:pic>
      <xdr:nvPicPr>
        <xdr:cNvPr id="262" name="Imagem 261" descr=""/>
        <xdr:cNvPicPr/>
      </xdr:nvPicPr>
      <xdr:blipFill>
        <a:blip r:embed="rId261"/>
        <a:stretch/>
      </xdr:blipFill>
      <xdr:spPr>
        <a:xfrm>
          <a:off x="27000" y="459514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2227</xdr:row>
      <xdr:rowOff>181800</xdr:rowOff>
    </xdr:from>
    <xdr:to>
      <xdr:col>0</xdr:col>
      <xdr:colOff>36000</xdr:colOff>
      <xdr:row>2227</xdr:row>
      <xdr:rowOff>-474977520</xdr:rowOff>
    </xdr:to>
    <xdr:pic>
      <xdr:nvPicPr>
        <xdr:cNvPr id="263" name="Imagem 262" descr=""/>
        <xdr:cNvPicPr/>
      </xdr:nvPicPr>
      <xdr:blipFill>
        <a:blip r:embed="rId262"/>
        <a:stretch/>
      </xdr:blipFill>
      <xdr:spPr>
        <a:xfrm>
          <a:off x="27000" y="463363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2246</xdr:row>
      <xdr:rowOff>181440</xdr:rowOff>
    </xdr:from>
    <xdr:to>
      <xdr:col>0</xdr:col>
      <xdr:colOff>36000</xdr:colOff>
      <xdr:row>2246</xdr:row>
      <xdr:rowOff>-478825920</xdr:rowOff>
    </xdr:to>
    <xdr:pic>
      <xdr:nvPicPr>
        <xdr:cNvPr id="264" name="Imagem 263" descr=""/>
        <xdr:cNvPicPr/>
      </xdr:nvPicPr>
      <xdr:blipFill>
        <a:blip r:embed="rId263"/>
        <a:stretch/>
      </xdr:blipFill>
      <xdr:spPr>
        <a:xfrm>
          <a:off x="27000" y="467211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2265</xdr:row>
      <xdr:rowOff>181440</xdr:rowOff>
    </xdr:from>
    <xdr:to>
      <xdr:col>0</xdr:col>
      <xdr:colOff>36000</xdr:colOff>
      <xdr:row>2265</xdr:row>
      <xdr:rowOff>-482673960</xdr:rowOff>
    </xdr:to>
    <xdr:pic>
      <xdr:nvPicPr>
        <xdr:cNvPr id="265" name="Imagem 264" descr=""/>
        <xdr:cNvPicPr/>
      </xdr:nvPicPr>
      <xdr:blipFill>
        <a:blip r:embed="rId264"/>
        <a:stretch/>
      </xdr:blipFill>
      <xdr:spPr>
        <a:xfrm>
          <a:off x="27000" y="4710592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2283</xdr:row>
      <xdr:rowOff>181440</xdr:rowOff>
    </xdr:from>
    <xdr:to>
      <xdr:col>0</xdr:col>
      <xdr:colOff>36000</xdr:colOff>
      <xdr:row>2283</xdr:row>
      <xdr:rowOff>-486331560</xdr:rowOff>
    </xdr:to>
    <xdr:pic>
      <xdr:nvPicPr>
        <xdr:cNvPr id="266" name="Imagem 265" descr=""/>
        <xdr:cNvPicPr/>
      </xdr:nvPicPr>
      <xdr:blipFill>
        <a:blip r:embed="rId265"/>
        <a:stretch/>
      </xdr:blipFill>
      <xdr:spPr>
        <a:xfrm>
          <a:off x="27000" y="474716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2302</xdr:row>
      <xdr:rowOff>181440</xdr:rowOff>
    </xdr:from>
    <xdr:to>
      <xdr:col>0</xdr:col>
      <xdr:colOff>36000</xdr:colOff>
      <xdr:row>2302</xdr:row>
      <xdr:rowOff>-490179600</xdr:rowOff>
    </xdr:to>
    <xdr:pic>
      <xdr:nvPicPr>
        <xdr:cNvPr id="267" name="Imagem 266" descr=""/>
        <xdr:cNvPicPr/>
      </xdr:nvPicPr>
      <xdr:blipFill>
        <a:blip r:embed="rId266"/>
        <a:stretch/>
      </xdr:blipFill>
      <xdr:spPr>
        <a:xfrm>
          <a:off x="27000" y="478564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2321</xdr:row>
      <xdr:rowOff>181440</xdr:rowOff>
    </xdr:from>
    <xdr:to>
      <xdr:col>0</xdr:col>
      <xdr:colOff>36000</xdr:colOff>
      <xdr:row>2321</xdr:row>
      <xdr:rowOff>-494027640</xdr:rowOff>
    </xdr:to>
    <xdr:pic>
      <xdr:nvPicPr>
        <xdr:cNvPr id="268" name="Imagem 267" descr=""/>
        <xdr:cNvPicPr/>
      </xdr:nvPicPr>
      <xdr:blipFill>
        <a:blip r:embed="rId267"/>
        <a:stretch/>
      </xdr:blipFill>
      <xdr:spPr>
        <a:xfrm>
          <a:off x="27000" y="482412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2340</xdr:row>
      <xdr:rowOff>181440</xdr:rowOff>
    </xdr:from>
    <xdr:to>
      <xdr:col>0</xdr:col>
      <xdr:colOff>36000</xdr:colOff>
      <xdr:row>2340</xdr:row>
      <xdr:rowOff>-497875680</xdr:rowOff>
    </xdr:to>
    <xdr:pic>
      <xdr:nvPicPr>
        <xdr:cNvPr id="269" name="Imagem 268" descr=""/>
        <xdr:cNvPicPr/>
      </xdr:nvPicPr>
      <xdr:blipFill>
        <a:blip r:embed="rId268"/>
        <a:stretch/>
      </xdr:blipFill>
      <xdr:spPr>
        <a:xfrm>
          <a:off x="27000" y="486261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2359</xdr:row>
      <xdr:rowOff>181800</xdr:rowOff>
    </xdr:from>
    <xdr:to>
      <xdr:col>0</xdr:col>
      <xdr:colOff>36000</xdr:colOff>
      <xdr:row>2359</xdr:row>
      <xdr:rowOff>-501723720</xdr:rowOff>
    </xdr:to>
    <xdr:pic>
      <xdr:nvPicPr>
        <xdr:cNvPr id="270" name="Imagem 269" descr=""/>
        <xdr:cNvPicPr/>
      </xdr:nvPicPr>
      <xdr:blipFill>
        <a:blip r:embed="rId269"/>
        <a:stretch/>
      </xdr:blipFill>
      <xdr:spPr>
        <a:xfrm>
          <a:off x="27000" y="490109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2378</xdr:row>
      <xdr:rowOff>181440</xdr:rowOff>
    </xdr:from>
    <xdr:to>
      <xdr:col>0</xdr:col>
      <xdr:colOff>36000</xdr:colOff>
      <xdr:row>2378</xdr:row>
      <xdr:rowOff>-505572120</xdr:rowOff>
    </xdr:to>
    <xdr:pic>
      <xdr:nvPicPr>
        <xdr:cNvPr id="271" name="Imagem 270" descr=""/>
        <xdr:cNvPicPr/>
      </xdr:nvPicPr>
      <xdr:blipFill>
        <a:blip r:embed="rId270"/>
        <a:stretch/>
      </xdr:blipFill>
      <xdr:spPr>
        <a:xfrm>
          <a:off x="27000" y="4939574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2397</xdr:row>
      <xdr:rowOff>181440</xdr:rowOff>
    </xdr:from>
    <xdr:to>
      <xdr:col>0</xdr:col>
      <xdr:colOff>36000</xdr:colOff>
      <xdr:row>2397</xdr:row>
      <xdr:rowOff>-509420160</xdr:rowOff>
    </xdr:to>
    <xdr:pic>
      <xdr:nvPicPr>
        <xdr:cNvPr id="272" name="Imagem 271" descr=""/>
        <xdr:cNvPicPr/>
      </xdr:nvPicPr>
      <xdr:blipFill>
        <a:blip r:embed="rId271"/>
        <a:stretch/>
      </xdr:blipFill>
      <xdr:spPr>
        <a:xfrm>
          <a:off x="27000" y="4978054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2399</xdr:row>
      <xdr:rowOff>181440</xdr:rowOff>
    </xdr:from>
    <xdr:to>
      <xdr:col>0</xdr:col>
      <xdr:colOff>36000</xdr:colOff>
      <xdr:row>2399</xdr:row>
      <xdr:rowOff>-509801040</xdr:rowOff>
    </xdr:to>
    <xdr:pic>
      <xdr:nvPicPr>
        <xdr:cNvPr id="273" name="Imagem 272" descr=""/>
        <xdr:cNvPicPr/>
      </xdr:nvPicPr>
      <xdr:blipFill>
        <a:blip r:embed="rId272"/>
        <a:stretch/>
      </xdr:blipFill>
      <xdr:spPr>
        <a:xfrm>
          <a:off x="27000" y="498186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2418</xdr:row>
      <xdr:rowOff>181440</xdr:rowOff>
    </xdr:from>
    <xdr:to>
      <xdr:col>0</xdr:col>
      <xdr:colOff>36000</xdr:colOff>
      <xdr:row>2418</xdr:row>
      <xdr:rowOff>-513725400</xdr:rowOff>
    </xdr:to>
    <xdr:pic>
      <xdr:nvPicPr>
        <xdr:cNvPr id="274" name="Imagem 273" descr=""/>
        <xdr:cNvPicPr/>
      </xdr:nvPicPr>
      <xdr:blipFill>
        <a:blip r:embed="rId273"/>
        <a:stretch/>
      </xdr:blipFill>
      <xdr:spPr>
        <a:xfrm>
          <a:off x="27000" y="502110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2440</xdr:row>
      <xdr:rowOff>257760</xdr:rowOff>
    </xdr:from>
    <xdr:to>
      <xdr:col>0</xdr:col>
      <xdr:colOff>36000</xdr:colOff>
      <xdr:row>2440</xdr:row>
      <xdr:rowOff>-518297400</xdr:rowOff>
    </xdr:to>
    <xdr:pic>
      <xdr:nvPicPr>
        <xdr:cNvPr id="275" name="Imagem 274" descr=""/>
        <xdr:cNvPicPr/>
      </xdr:nvPicPr>
      <xdr:blipFill>
        <a:blip r:embed="rId274"/>
        <a:stretch/>
      </xdr:blipFill>
      <xdr:spPr>
        <a:xfrm>
          <a:off x="27000" y="506759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2459</xdr:row>
      <xdr:rowOff>181440</xdr:rowOff>
    </xdr:from>
    <xdr:to>
      <xdr:col>0</xdr:col>
      <xdr:colOff>36000</xdr:colOff>
      <xdr:row>2459</xdr:row>
      <xdr:rowOff>-522221760</xdr:rowOff>
    </xdr:to>
    <xdr:pic>
      <xdr:nvPicPr>
        <xdr:cNvPr id="276" name="Imagem 275" descr=""/>
        <xdr:cNvPicPr/>
      </xdr:nvPicPr>
      <xdr:blipFill>
        <a:blip r:embed="rId275"/>
        <a:stretch/>
      </xdr:blipFill>
      <xdr:spPr>
        <a:xfrm>
          <a:off x="27000" y="510607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2477</xdr:row>
      <xdr:rowOff>181440</xdr:rowOff>
    </xdr:from>
    <xdr:to>
      <xdr:col>0</xdr:col>
      <xdr:colOff>36000</xdr:colOff>
      <xdr:row>2477</xdr:row>
      <xdr:rowOff>-525879360</xdr:rowOff>
    </xdr:to>
    <xdr:pic>
      <xdr:nvPicPr>
        <xdr:cNvPr id="277" name="Imagem 276" descr=""/>
        <xdr:cNvPicPr/>
      </xdr:nvPicPr>
      <xdr:blipFill>
        <a:blip r:embed="rId276"/>
        <a:stretch/>
      </xdr:blipFill>
      <xdr:spPr>
        <a:xfrm>
          <a:off x="27000" y="514264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2496</xdr:row>
      <xdr:rowOff>181440</xdr:rowOff>
    </xdr:from>
    <xdr:to>
      <xdr:col>0</xdr:col>
      <xdr:colOff>36000</xdr:colOff>
      <xdr:row>2496</xdr:row>
      <xdr:rowOff>-529727400</xdr:rowOff>
    </xdr:to>
    <xdr:pic>
      <xdr:nvPicPr>
        <xdr:cNvPr id="278" name="Imagem 277" descr=""/>
        <xdr:cNvPicPr/>
      </xdr:nvPicPr>
      <xdr:blipFill>
        <a:blip r:embed="rId277"/>
        <a:stretch/>
      </xdr:blipFill>
      <xdr:spPr>
        <a:xfrm>
          <a:off x="27000" y="518112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2515</xdr:row>
      <xdr:rowOff>181440</xdr:rowOff>
    </xdr:from>
    <xdr:to>
      <xdr:col>0</xdr:col>
      <xdr:colOff>36000</xdr:colOff>
      <xdr:row>2515</xdr:row>
      <xdr:rowOff>-533575440</xdr:rowOff>
    </xdr:to>
    <xdr:pic>
      <xdr:nvPicPr>
        <xdr:cNvPr id="279" name="Imagem 278" descr=""/>
        <xdr:cNvPicPr/>
      </xdr:nvPicPr>
      <xdr:blipFill>
        <a:blip r:embed="rId278"/>
        <a:stretch/>
      </xdr:blipFill>
      <xdr:spPr>
        <a:xfrm>
          <a:off x="27000" y="521960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2534</xdr:row>
      <xdr:rowOff>181440</xdr:rowOff>
    </xdr:from>
    <xdr:to>
      <xdr:col>0</xdr:col>
      <xdr:colOff>36000</xdr:colOff>
      <xdr:row>2534</xdr:row>
      <xdr:rowOff>-537423480</xdr:rowOff>
    </xdr:to>
    <xdr:pic>
      <xdr:nvPicPr>
        <xdr:cNvPr id="280" name="Imagem 279" descr=""/>
        <xdr:cNvPicPr/>
      </xdr:nvPicPr>
      <xdr:blipFill>
        <a:blip r:embed="rId279"/>
        <a:stretch/>
      </xdr:blipFill>
      <xdr:spPr>
        <a:xfrm>
          <a:off x="27000" y="525808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2552</xdr:row>
      <xdr:rowOff>181440</xdr:rowOff>
    </xdr:from>
    <xdr:to>
      <xdr:col>0</xdr:col>
      <xdr:colOff>36000</xdr:colOff>
      <xdr:row>2552</xdr:row>
      <xdr:rowOff>-541081080</xdr:rowOff>
    </xdr:to>
    <xdr:pic>
      <xdr:nvPicPr>
        <xdr:cNvPr id="281" name="Imagem 280" descr=""/>
        <xdr:cNvPicPr/>
      </xdr:nvPicPr>
      <xdr:blipFill>
        <a:blip r:embed="rId280"/>
        <a:stretch/>
      </xdr:blipFill>
      <xdr:spPr>
        <a:xfrm>
          <a:off x="27000" y="529466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2571</xdr:row>
      <xdr:rowOff>181800</xdr:rowOff>
    </xdr:from>
    <xdr:to>
      <xdr:col>0</xdr:col>
      <xdr:colOff>36000</xdr:colOff>
      <xdr:row>2571</xdr:row>
      <xdr:rowOff>-544929120</xdr:rowOff>
    </xdr:to>
    <xdr:pic>
      <xdr:nvPicPr>
        <xdr:cNvPr id="282" name="Imagem 281" descr=""/>
        <xdr:cNvPicPr/>
      </xdr:nvPicPr>
      <xdr:blipFill>
        <a:blip r:embed="rId281"/>
        <a:stretch/>
      </xdr:blipFill>
      <xdr:spPr>
        <a:xfrm>
          <a:off x="27000" y="533314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2590</xdr:row>
      <xdr:rowOff>181440</xdr:rowOff>
    </xdr:from>
    <xdr:to>
      <xdr:col>0</xdr:col>
      <xdr:colOff>36000</xdr:colOff>
      <xdr:row>2590</xdr:row>
      <xdr:rowOff>-548777520</xdr:rowOff>
    </xdr:to>
    <xdr:pic>
      <xdr:nvPicPr>
        <xdr:cNvPr id="283" name="Imagem 282" descr=""/>
        <xdr:cNvPicPr/>
      </xdr:nvPicPr>
      <xdr:blipFill>
        <a:blip r:embed="rId282"/>
        <a:stretch/>
      </xdr:blipFill>
      <xdr:spPr>
        <a:xfrm>
          <a:off x="27000" y="537162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2609</xdr:row>
      <xdr:rowOff>181440</xdr:rowOff>
    </xdr:from>
    <xdr:to>
      <xdr:col>0</xdr:col>
      <xdr:colOff>36000</xdr:colOff>
      <xdr:row>2609</xdr:row>
      <xdr:rowOff>-552625560</xdr:rowOff>
    </xdr:to>
    <xdr:pic>
      <xdr:nvPicPr>
        <xdr:cNvPr id="284" name="Imagem 283" descr=""/>
        <xdr:cNvPicPr/>
      </xdr:nvPicPr>
      <xdr:blipFill>
        <a:blip r:embed="rId283"/>
        <a:stretch/>
      </xdr:blipFill>
      <xdr:spPr>
        <a:xfrm>
          <a:off x="27000" y="541010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2628</xdr:row>
      <xdr:rowOff>181440</xdr:rowOff>
    </xdr:from>
    <xdr:to>
      <xdr:col>0</xdr:col>
      <xdr:colOff>36000</xdr:colOff>
      <xdr:row>2628</xdr:row>
      <xdr:rowOff>-556473600</xdr:rowOff>
    </xdr:to>
    <xdr:pic>
      <xdr:nvPicPr>
        <xdr:cNvPr id="285" name="Imagem 284" descr=""/>
        <xdr:cNvPicPr/>
      </xdr:nvPicPr>
      <xdr:blipFill>
        <a:blip r:embed="rId284"/>
        <a:stretch/>
      </xdr:blipFill>
      <xdr:spPr>
        <a:xfrm>
          <a:off x="27000" y="544858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2647</xdr:row>
      <xdr:rowOff>181440</xdr:rowOff>
    </xdr:from>
    <xdr:to>
      <xdr:col>0</xdr:col>
      <xdr:colOff>36000</xdr:colOff>
      <xdr:row>2647</xdr:row>
      <xdr:rowOff>-560321640</xdr:rowOff>
    </xdr:to>
    <xdr:pic>
      <xdr:nvPicPr>
        <xdr:cNvPr id="286" name="Imagem 285" descr=""/>
        <xdr:cNvPicPr/>
      </xdr:nvPicPr>
      <xdr:blipFill>
        <a:blip r:embed="rId285"/>
        <a:stretch/>
      </xdr:blipFill>
      <xdr:spPr>
        <a:xfrm>
          <a:off x="27000" y="548706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2666</xdr:row>
      <xdr:rowOff>181440</xdr:rowOff>
    </xdr:from>
    <xdr:to>
      <xdr:col>0</xdr:col>
      <xdr:colOff>36000</xdr:colOff>
      <xdr:row>2666</xdr:row>
      <xdr:rowOff>-564169680</xdr:rowOff>
    </xdr:to>
    <xdr:pic>
      <xdr:nvPicPr>
        <xdr:cNvPr id="287" name="Imagem 286" descr=""/>
        <xdr:cNvPicPr/>
      </xdr:nvPicPr>
      <xdr:blipFill>
        <a:blip r:embed="rId286"/>
        <a:stretch/>
      </xdr:blipFill>
      <xdr:spPr>
        <a:xfrm>
          <a:off x="27000" y="552555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2668</xdr:row>
      <xdr:rowOff>181440</xdr:rowOff>
    </xdr:from>
    <xdr:to>
      <xdr:col>0</xdr:col>
      <xdr:colOff>36000</xdr:colOff>
      <xdr:row>2668</xdr:row>
      <xdr:rowOff>-564550920</xdr:rowOff>
    </xdr:to>
    <xdr:pic>
      <xdr:nvPicPr>
        <xdr:cNvPr id="288" name="Imagem 287" descr=""/>
        <xdr:cNvPicPr/>
      </xdr:nvPicPr>
      <xdr:blipFill>
        <a:blip r:embed="rId287"/>
        <a:stretch/>
      </xdr:blipFill>
      <xdr:spPr>
        <a:xfrm>
          <a:off x="27000" y="552936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2690</xdr:row>
      <xdr:rowOff>257760</xdr:rowOff>
    </xdr:from>
    <xdr:to>
      <xdr:col>0</xdr:col>
      <xdr:colOff>36000</xdr:colOff>
      <xdr:row>2690</xdr:row>
      <xdr:rowOff>-569046600</xdr:rowOff>
    </xdr:to>
    <xdr:pic>
      <xdr:nvPicPr>
        <xdr:cNvPr id="289" name="Imagem 288" descr=""/>
        <xdr:cNvPicPr/>
      </xdr:nvPicPr>
      <xdr:blipFill>
        <a:blip r:embed="rId288"/>
        <a:stretch/>
      </xdr:blipFill>
      <xdr:spPr>
        <a:xfrm>
          <a:off x="27000" y="557508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2709</xdr:row>
      <xdr:rowOff>181800</xdr:rowOff>
    </xdr:from>
    <xdr:to>
      <xdr:col>0</xdr:col>
      <xdr:colOff>36000</xdr:colOff>
      <xdr:row>2709</xdr:row>
      <xdr:rowOff>-573046920</xdr:rowOff>
    </xdr:to>
    <xdr:pic>
      <xdr:nvPicPr>
        <xdr:cNvPr id="290" name="Imagem 289" descr=""/>
        <xdr:cNvPicPr/>
      </xdr:nvPicPr>
      <xdr:blipFill>
        <a:blip r:embed="rId289"/>
        <a:stretch/>
      </xdr:blipFill>
      <xdr:spPr>
        <a:xfrm>
          <a:off x="27000" y="561432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2731</xdr:row>
      <xdr:rowOff>257760</xdr:rowOff>
    </xdr:from>
    <xdr:to>
      <xdr:col>0</xdr:col>
      <xdr:colOff>36000</xdr:colOff>
      <xdr:row>2731</xdr:row>
      <xdr:rowOff>-577618920</xdr:rowOff>
    </xdr:to>
    <xdr:pic>
      <xdr:nvPicPr>
        <xdr:cNvPr id="291" name="Imagem 290" descr=""/>
        <xdr:cNvPicPr/>
      </xdr:nvPicPr>
      <xdr:blipFill>
        <a:blip r:embed="rId290"/>
        <a:stretch/>
      </xdr:blipFill>
      <xdr:spPr>
        <a:xfrm>
          <a:off x="27000" y="5660805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2750</xdr:row>
      <xdr:rowOff>257760</xdr:rowOff>
    </xdr:from>
    <xdr:to>
      <xdr:col>0</xdr:col>
      <xdr:colOff>36000</xdr:colOff>
      <xdr:row>2750</xdr:row>
      <xdr:rowOff>-581619600</xdr:rowOff>
    </xdr:to>
    <xdr:pic>
      <xdr:nvPicPr>
        <xdr:cNvPr id="292" name="Imagem 291" descr=""/>
        <xdr:cNvPicPr/>
      </xdr:nvPicPr>
      <xdr:blipFill>
        <a:blip r:embed="rId291"/>
        <a:stretch/>
      </xdr:blipFill>
      <xdr:spPr>
        <a:xfrm>
          <a:off x="27000" y="570081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2769</xdr:row>
      <xdr:rowOff>181440</xdr:rowOff>
    </xdr:from>
    <xdr:to>
      <xdr:col>0</xdr:col>
      <xdr:colOff>36000</xdr:colOff>
      <xdr:row>2769</xdr:row>
      <xdr:rowOff>-585543960</xdr:rowOff>
    </xdr:to>
    <xdr:pic>
      <xdr:nvPicPr>
        <xdr:cNvPr id="293" name="Imagem 292" descr=""/>
        <xdr:cNvPicPr/>
      </xdr:nvPicPr>
      <xdr:blipFill>
        <a:blip r:embed="rId292"/>
        <a:stretch/>
      </xdr:blipFill>
      <xdr:spPr>
        <a:xfrm>
          <a:off x="27000" y="5739292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2787</xdr:row>
      <xdr:rowOff>181440</xdr:rowOff>
    </xdr:from>
    <xdr:to>
      <xdr:col>0</xdr:col>
      <xdr:colOff>36000</xdr:colOff>
      <xdr:row>2787</xdr:row>
      <xdr:rowOff>-589201560</xdr:rowOff>
    </xdr:to>
    <xdr:pic>
      <xdr:nvPicPr>
        <xdr:cNvPr id="294" name="Imagem 293" descr=""/>
        <xdr:cNvPicPr/>
      </xdr:nvPicPr>
      <xdr:blipFill>
        <a:blip r:embed="rId293"/>
        <a:stretch/>
      </xdr:blipFill>
      <xdr:spPr>
        <a:xfrm>
          <a:off x="27000" y="577586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2806</xdr:row>
      <xdr:rowOff>181440</xdr:rowOff>
    </xdr:from>
    <xdr:to>
      <xdr:col>0</xdr:col>
      <xdr:colOff>36000</xdr:colOff>
      <xdr:row>2806</xdr:row>
      <xdr:rowOff>-593049600</xdr:rowOff>
    </xdr:to>
    <xdr:pic>
      <xdr:nvPicPr>
        <xdr:cNvPr id="295" name="Imagem 294" descr=""/>
        <xdr:cNvPicPr/>
      </xdr:nvPicPr>
      <xdr:blipFill>
        <a:blip r:embed="rId294"/>
        <a:stretch/>
      </xdr:blipFill>
      <xdr:spPr>
        <a:xfrm>
          <a:off x="27000" y="581434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2825</xdr:row>
      <xdr:rowOff>181440</xdr:rowOff>
    </xdr:from>
    <xdr:to>
      <xdr:col>0</xdr:col>
      <xdr:colOff>36000</xdr:colOff>
      <xdr:row>2825</xdr:row>
      <xdr:rowOff>-596897640</xdr:rowOff>
    </xdr:to>
    <xdr:pic>
      <xdr:nvPicPr>
        <xdr:cNvPr id="296" name="Imagem 295" descr=""/>
        <xdr:cNvPicPr/>
      </xdr:nvPicPr>
      <xdr:blipFill>
        <a:blip r:embed="rId295"/>
        <a:stretch/>
      </xdr:blipFill>
      <xdr:spPr>
        <a:xfrm>
          <a:off x="27000" y="585282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2844</xdr:row>
      <xdr:rowOff>181440</xdr:rowOff>
    </xdr:from>
    <xdr:to>
      <xdr:col>0</xdr:col>
      <xdr:colOff>36000</xdr:colOff>
      <xdr:row>2844</xdr:row>
      <xdr:rowOff>-600745680</xdr:rowOff>
    </xdr:to>
    <xdr:pic>
      <xdr:nvPicPr>
        <xdr:cNvPr id="297" name="Imagem 296" descr=""/>
        <xdr:cNvPicPr/>
      </xdr:nvPicPr>
      <xdr:blipFill>
        <a:blip r:embed="rId296"/>
        <a:stretch/>
      </xdr:blipFill>
      <xdr:spPr>
        <a:xfrm>
          <a:off x="27000" y="589131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2862</xdr:row>
      <xdr:rowOff>181440</xdr:rowOff>
    </xdr:from>
    <xdr:to>
      <xdr:col>0</xdr:col>
      <xdr:colOff>36000</xdr:colOff>
      <xdr:row>2862</xdr:row>
      <xdr:rowOff>-604403280</xdr:rowOff>
    </xdr:to>
    <xdr:pic>
      <xdr:nvPicPr>
        <xdr:cNvPr id="298" name="Imagem 297" descr=""/>
        <xdr:cNvPicPr/>
      </xdr:nvPicPr>
      <xdr:blipFill>
        <a:blip r:embed="rId297"/>
        <a:stretch/>
      </xdr:blipFill>
      <xdr:spPr>
        <a:xfrm>
          <a:off x="27000" y="59278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2881</xdr:row>
      <xdr:rowOff>181800</xdr:rowOff>
    </xdr:from>
    <xdr:to>
      <xdr:col>0</xdr:col>
      <xdr:colOff>36000</xdr:colOff>
      <xdr:row>2881</xdr:row>
      <xdr:rowOff>-608251320</xdr:rowOff>
    </xdr:to>
    <xdr:pic>
      <xdr:nvPicPr>
        <xdr:cNvPr id="299" name="Imagem 298" descr=""/>
        <xdr:cNvPicPr/>
      </xdr:nvPicPr>
      <xdr:blipFill>
        <a:blip r:embed="rId298"/>
        <a:stretch/>
      </xdr:blipFill>
      <xdr:spPr>
        <a:xfrm>
          <a:off x="27000" y="596637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2900</xdr:row>
      <xdr:rowOff>181440</xdr:rowOff>
    </xdr:from>
    <xdr:to>
      <xdr:col>0</xdr:col>
      <xdr:colOff>36000</xdr:colOff>
      <xdr:row>2900</xdr:row>
      <xdr:rowOff>-612099720</xdr:rowOff>
    </xdr:to>
    <xdr:pic>
      <xdr:nvPicPr>
        <xdr:cNvPr id="300" name="Imagem 299" descr=""/>
        <xdr:cNvPicPr/>
      </xdr:nvPicPr>
      <xdr:blipFill>
        <a:blip r:embed="rId299"/>
        <a:stretch/>
      </xdr:blipFill>
      <xdr:spPr>
        <a:xfrm>
          <a:off x="27000" y="600485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2919</xdr:row>
      <xdr:rowOff>181440</xdr:rowOff>
    </xdr:from>
    <xdr:to>
      <xdr:col>0</xdr:col>
      <xdr:colOff>36000</xdr:colOff>
      <xdr:row>2919</xdr:row>
      <xdr:rowOff>-615947760</xdr:rowOff>
    </xdr:to>
    <xdr:pic>
      <xdr:nvPicPr>
        <xdr:cNvPr id="301" name="Imagem 300" descr=""/>
        <xdr:cNvPicPr/>
      </xdr:nvPicPr>
      <xdr:blipFill>
        <a:blip r:embed="rId300"/>
        <a:stretch/>
      </xdr:blipFill>
      <xdr:spPr>
        <a:xfrm>
          <a:off x="27000" y="604333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2938</xdr:row>
      <xdr:rowOff>181440</xdr:rowOff>
    </xdr:from>
    <xdr:to>
      <xdr:col>0</xdr:col>
      <xdr:colOff>36000</xdr:colOff>
      <xdr:row>2938</xdr:row>
      <xdr:rowOff>-619795800</xdr:rowOff>
    </xdr:to>
    <xdr:pic>
      <xdr:nvPicPr>
        <xdr:cNvPr id="302" name="Imagem 301" descr=""/>
        <xdr:cNvPicPr/>
      </xdr:nvPicPr>
      <xdr:blipFill>
        <a:blip r:embed="rId301"/>
        <a:stretch/>
      </xdr:blipFill>
      <xdr:spPr>
        <a:xfrm>
          <a:off x="27000" y="608181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2957</xdr:row>
      <xdr:rowOff>181440</xdr:rowOff>
    </xdr:from>
    <xdr:to>
      <xdr:col>0</xdr:col>
      <xdr:colOff>36000</xdr:colOff>
      <xdr:row>2957</xdr:row>
      <xdr:rowOff>-623643840</xdr:rowOff>
    </xdr:to>
    <xdr:pic>
      <xdr:nvPicPr>
        <xdr:cNvPr id="303" name="Imagem 302" descr=""/>
        <xdr:cNvPicPr/>
      </xdr:nvPicPr>
      <xdr:blipFill>
        <a:blip r:embed="rId302"/>
        <a:stretch/>
      </xdr:blipFill>
      <xdr:spPr>
        <a:xfrm>
          <a:off x="27000" y="612029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2976</xdr:row>
      <xdr:rowOff>181440</xdr:rowOff>
    </xdr:from>
    <xdr:to>
      <xdr:col>0</xdr:col>
      <xdr:colOff>36000</xdr:colOff>
      <xdr:row>2976</xdr:row>
      <xdr:rowOff>-627491880</xdr:rowOff>
    </xdr:to>
    <xdr:pic>
      <xdr:nvPicPr>
        <xdr:cNvPr id="304" name="Imagem 303" descr=""/>
        <xdr:cNvPicPr/>
      </xdr:nvPicPr>
      <xdr:blipFill>
        <a:blip r:embed="rId303"/>
        <a:stretch/>
      </xdr:blipFill>
      <xdr:spPr>
        <a:xfrm>
          <a:off x="27000" y="615877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2978</xdr:row>
      <xdr:rowOff>181440</xdr:rowOff>
    </xdr:from>
    <xdr:to>
      <xdr:col>0</xdr:col>
      <xdr:colOff>36000</xdr:colOff>
      <xdr:row>2978</xdr:row>
      <xdr:rowOff>-627873120</xdr:rowOff>
    </xdr:to>
    <xdr:pic>
      <xdr:nvPicPr>
        <xdr:cNvPr id="305" name="Imagem 304" descr=""/>
        <xdr:cNvPicPr/>
      </xdr:nvPicPr>
      <xdr:blipFill>
        <a:blip r:embed="rId304"/>
        <a:stretch/>
      </xdr:blipFill>
      <xdr:spPr>
        <a:xfrm>
          <a:off x="27000" y="6162584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2997</xdr:row>
      <xdr:rowOff>181800</xdr:rowOff>
    </xdr:from>
    <xdr:to>
      <xdr:col>0</xdr:col>
      <xdr:colOff>36000</xdr:colOff>
      <xdr:row>2997</xdr:row>
      <xdr:rowOff>-631797120</xdr:rowOff>
    </xdr:to>
    <xdr:pic>
      <xdr:nvPicPr>
        <xdr:cNvPr id="306" name="Imagem 305" descr=""/>
        <xdr:cNvPicPr/>
      </xdr:nvPicPr>
      <xdr:blipFill>
        <a:blip r:embed="rId305"/>
        <a:stretch/>
      </xdr:blipFill>
      <xdr:spPr>
        <a:xfrm>
          <a:off x="27000" y="620182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3016</xdr:row>
      <xdr:rowOff>181440</xdr:rowOff>
    </xdr:from>
    <xdr:to>
      <xdr:col>0</xdr:col>
      <xdr:colOff>36000</xdr:colOff>
      <xdr:row>3016</xdr:row>
      <xdr:rowOff>-635931000</xdr:rowOff>
    </xdr:to>
    <xdr:pic>
      <xdr:nvPicPr>
        <xdr:cNvPr id="307" name="Imagem 306" descr=""/>
        <xdr:cNvPicPr/>
      </xdr:nvPicPr>
      <xdr:blipFill>
        <a:blip r:embed="rId306"/>
        <a:stretch/>
      </xdr:blipFill>
      <xdr:spPr>
        <a:xfrm>
          <a:off x="27000" y="624316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3036</xdr:row>
      <xdr:rowOff>257760</xdr:rowOff>
    </xdr:from>
    <xdr:to>
      <xdr:col>0</xdr:col>
      <xdr:colOff>36000</xdr:colOff>
      <xdr:row>3036</xdr:row>
      <xdr:rowOff>-640045800</xdr:rowOff>
    </xdr:to>
    <xdr:pic>
      <xdr:nvPicPr>
        <xdr:cNvPr id="308" name="Imagem 307" descr=""/>
        <xdr:cNvPicPr/>
      </xdr:nvPicPr>
      <xdr:blipFill>
        <a:blip r:embed="rId307"/>
        <a:stretch/>
      </xdr:blipFill>
      <xdr:spPr>
        <a:xfrm>
          <a:off x="27000" y="6285074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3056</xdr:row>
      <xdr:rowOff>181440</xdr:rowOff>
    </xdr:from>
    <xdr:to>
      <xdr:col>0</xdr:col>
      <xdr:colOff>36000</xdr:colOff>
      <xdr:row>3056</xdr:row>
      <xdr:rowOff>-644446440</xdr:rowOff>
    </xdr:to>
    <xdr:pic>
      <xdr:nvPicPr>
        <xdr:cNvPr id="309" name="Imagem 308" descr=""/>
        <xdr:cNvPicPr/>
      </xdr:nvPicPr>
      <xdr:blipFill>
        <a:blip r:embed="rId308"/>
        <a:stretch/>
      </xdr:blipFill>
      <xdr:spPr>
        <a:xfrm>
          <a:off x="27000" y="632831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3078</xdr:row>
      <xdr:rowOff>181800</xdr:rowOff>
    </xdr:from>
    <xdr:to>
      <xdr:col>0</xdr:col>
      <xdr:colOff>36000</xdr:colOff>
      <xdr:row>3078</xdr:row>
      <xdr:rowOff>-648942120</xdr:rowOff>
    </xdr:to>
    <xdr:pic>
      <xdr:nvPicPr>
        <xdr:cNvPr id="310" name="Imagem 309" descr=""/>
        <xdr:cNvPicPr/>
      </xdr:nvPicPr>
      <xdr:blipFill>
        <a:blip r:embed="rId309"/>
        <a:stretch/>
      </xdr:blipFill>
      <xdr:spPr>
        <a:xfrm>
          <a:off x="27000" y="637327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3099</xdr:row>
      <xdr:rowOff>181440</xdr:rowOff>
    </xdr:from>
    <xdr:to>
      <xdr:col>0</xdr:col>
      <xdr:colOff>36000</xdr:colOff>
      <xdr:row>3099</xdr:row>
      <xdr:rowOff>-653400000</xdr:rowOff>
    </xdr:to>
    <xdr:pic>
      <xdr:nvPicPr>
        <xdr:cNvPr id="311" name="Imagem 310" descr=""/>
        <xdr:cNvPicPr/>
      </xdr:nvPicPr>
      <xdr:blipFill>
        <a:blip r:embed="rId310"/>
        <a:stretch/>
      </xdr:blipFill>
      <xdr:spPr>
        <a:xfrm>
          <a:off x="27000" y="641785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3119</xdr:row>
      <xdr:rowOff>181440</xdr:rowOff>
    </xdr:from>
    <xdr:to>
      <xdr:col>0</xdr:col>
      <xdr:colOff>36000</xdr:colOff>
      <xdr:row>3119</xdr:row>
      <xdr:rowOff>-657591120</xdr:rowOff>
    </xdr:to>
    <xdr:pic>
      <xdr:nvPicPr>
        <xdr:cNvPr id="312" name="Imagem 311" descr=""/>
        <xdr:cNvPicPr/>
      </xdr:nvPicPr>
      <xdr:blipFill>
        <a:blip r:embed="rId311"/>
        <a:stretch/>
      </xdr:blipFill>
      <xdr:spPr>
        <a:xfrm>
          <a:off x="27000" y="6459764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3139</xdr:row>
      <xdr:rowOff>181440</xdr:rowOff>
    </xdr:from>
    <xdr:to>
      <xdr:col>0</xdr:col>
      <xdr:colOff>36000</xdr:colOff>
      <xdr:row>3139</xdr:row>
      <xdr:rowOff>-661781880</xdr:rowOff>
    </xdr:to>
    <xdr:pic>
      <xdr:nvPicPr>
        <xdr:cNvPr id="313" name="Imagem 312" descr=""/>
        <xdr:cNvPicPr/>
      </xdr:nvPicPr>
      <xdr:blipFill>
        <a:blip r:embed="rId312"/>
        <a:stretch/>
      </xdr:blipFill>
      <xdr:spPr>
        <a:xfrm>
          <a:off x="27000" y="650167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3158</xdr:row>
      <xdr:rowOff>181800</xdr:rowOff>
    </xdr:from>
    <xdr:to>
      <xdr:col>0</xdr:col>
      <xdr:colOff>36000</xdr:colOff>
      <xdr:row>3158</xdr:row>
      <xdr:rowOff>-665629920</xdr:rowOff>
    </xdr:to>
    <xdr:pic>
      <xdr:nvPicPr>
        <xdr:cNvPr id="314" name="Imagem 313" descr=""/>
        <xdr:cNvPicPr/>
      </xdr:nvPicPr>
      <xdr:blipFill>
        <a:blip r:embed="rId313"/>
        <a:stretch/>
      </xdr:blipFill>
      <xdr:spPr>
        <a:xfrm>
          <a:off x="27000" y="654015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3177</xdr:row>
      <xdr:rowOff>181440</xdr:rowOff>
    </xdr:from>
    <xdr:to>
      <xdr:col>0</xdr:col>
      <xdr:colOff>36000</xdr:colOff>
      <xdr:row>3177</xdr:row>
      <xdr:rowOff>-669478320</xdr:rowOff>
    </xdr:to>
    <xdr:pic>
      <xdr:nvPicPr>
        <xdr:cNvPr id="315" name="Imagem 314" descr=""/>
        <xdr:cNvPicPr/>
      </xdr:nvPicPr>
      <xdr:blipFill>
        <a:blip r:embed="rId314"/>
        <a:stretch/>
      </xdr:blipFill>
      <xdr:spPr>
        <a:xfrm>
          <a:off x="27000" y="657863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3196</xdr:row>
      <xdr:rowOff>181440</xdr:rowOff>
    </xdr:from>
    <xdr:to>
      <xdr:col>0</xdr:col>
      <xdr:colOff>36000</xdr:colOff>
      <xdr:row>3196</xdr:row>
      <xdr:rowOff>-673326360</xdr:rowOff>
    </xdr:to>
    <xdr:pic>
      <xdr:nvPicPr>
        <xdr:cNvPr id="316" name="Imagem 315" descr=""/>
        <xdr:cNvPicPr/>
      </xdr:nvPicPr>
      <xdr:blipFill>
        <a:blip r:embed="rId315"/>
        <a:stretch/>
      </xdr:blipFill>
      <xdr:spPr>
        <a:xfrm>
          <a:off x="27000" y="661711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3215</xdr:row>
      <xdr:rowOff>181440</xdr:rowOff>
    </xdr:from>
    <xdr:to>
      <xdr:col>0</xdr:col>
      <xdr:colOff>36000</xdr:colOff>
      <xdr:row>3215</xdr:row>
      <xdr:rowOff>-677174400</xdr:rowOff>
    </xdr:to>
    <xdr:pic>
      <xdr:nvPicPr>
        <xdr:cNvPr id="317" name="Imagem 316" descr=""/>
        <xdr:cNvPicPr/>
      </xdr:nvPicPr>
      <xdr:blipFill>
        <a:blip r:embed="rId316"/>
        <a:stretch/>
      </xdr:blipFill>
      <xdr:spPr>
        <a:xfrm>
          <a:off x="27000" y="665559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3218</xdr:row>
      <xdr:rowOff>181800</xdr:rowOff>
    </xdr:from>
    <xdr:to>
      <xdr:col>0</xdr:col>
      <xdr:colOff>36000</xdr:colOff>
      <xdr:row>3218</xdr:row>
      <xdr:rowOff>-677745720</xdr:rowOff>
    </xdr:to>
    <xdr:pic>
      <xdr:nvPicPr>
        <xdr:cNvPr id="318" name="Imagem 317" descr=""/>
        <xdr:cNvPicPr/>
      </xdr:nvPicPr>
      <xdr:blipFill>
        <a:blip r:embed="rId317"/>
        <a:stretch/>
      </xdr:blipFill>
      <xdr:spPr>
        <a:xfrm>
          <a:off x="27000" y="666131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3236</xdr:row>
      <xdr:rowOff>181800</xdr:rowOff>
    </xdr:from>
    <xdr:to>
      <xdr:col>0</xdr:col>
      <xdr:colOff>36000</xdr:colOff>
      <xdr:row>3236</xdr:row>
      <xdr:rowOff>-681403320</xdr:rowOff>
    </xdr:to>
    <xdr:pic>
      <xdr:nvPicPr>
        <xdr:cNvPr id="319" name="Imagem 318" descr=""/>
        <xdr:cNvPicPr/>
      </xdr:nvPicPr>
      <xdr:blipFill>
        <a:blip r:embed="rId318"/>
        <a:stretch/>
      </xdr:blipFill>
      <xdr:spPr>
        <a:xfrm>
          <a:off x="27000" y="669789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3255</xdr:row>
      <xdr:rowOff>181440</xdr:rowOff>
    </xdr:from>
    <xdr:to>
      <xdr:col>0</xdr:col>
      <xdr:colOff>36000</xdr:colOff>
      <xdr:row>3255</xdr:row>
      <xdr:rowOff>-685251720</xdr:rowOff>
    </xdr:to>
    <xdr:pic>
      <xdr:nvPicPr>
        <xdr:cNvPr id="320" name="Imagem 319" descr=""/>
        <xdr:cNvPicPr/>
      </xdr:nvPicPr>
      <xdr:blipFill>
        <a:blip r:embed="rId319"/>
        <a:stretch/>
      </xdr:blipFill>
      <xdr:spPr>
        <a:xfrm>
          <a:off x="27000" y="673637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3274</xdr:row>
      <xdr:rowOff>181440</xdr:rowOff>
    </xdr:from>
    <xdr:to>
      <xdr:col>0</xdr:col>
      <xdr:colOff>36000</xdr:colOff>
      <xdr:row>3274</xdr:row>
      <xdr:rowOff>-689099760</xdr:rowOff>
    </xdr:to>
    <xdr:pic>
      <xdr:nvPicPr>
        <xdr:cNvPr id="321" name="Imagem 320" descr=""/>
        <xdr:cNvPicPr/>
      </xdr:nvPicPr>
      <xdr:blipFill>
        <a:blip r:embed="rId320"/>
        <a:stretch/>
      </xdr:blipFill>
      <xdr:spPr>
        <a:xfrm>
          <a:off x="27000" y="677485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3293</xdr:row>
      <xdr:rowOff>181440</xdr:rowOff>
    </xdr:from>
    <xdr:to>
      <xdr:col>0</xdr:col>
      <xdr:colOff>36000</xdr:colOff>
      <xdr:row>3293</xdr:row>
      <xdr:rowOff>-692947800</xdr:rowOff>
    </xdr:to>
    <xdr:pic>
      <xdr:nvPicPr>
        <xdr:cNvPr id="322" name="Imagem 321" descr=""/>
        <xdr:cNvPicPr/>
      </xdr:nvPicPr>
      <xdr:blipFill>
        <a:blip r:embed="rId321"/>
        <a:stretch/>
      </xdr:blipFill>
      <xdr:spPr>
        <a:xfrm>
          <a:off x="27000" y="681333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3295</xdr:row>
      <xdr:rowOff>181440</xdr:rowOff>
    </xdr:from>
    <xdr:to>
      <xdr:col>0</xdr:col>
      <xdr:colOff>36000</xdr:colOff>
      <xdr:row>3295</xdr:row>
      <xdr:rowOff>-693328680</xdr:rowOff>
    </xdr:to>
    <xdr:pic>
      <xdr:nvPicPr>
        <xdr:cNvPr id="323" name="Imagem 322" descr=""/>
        <xdr:cNvPicPr/>
      </xdr:nvPicPr>
      <xdr:blipFill>
        <a:blip r:embed="rId322"/>
        <a:stretch/>
      </xdr:blipFill>
      <xdr:spPr>
        <a:xfrm>
          <a:off x="27000" y="681714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3314</xdr:row>
      <xdr:rowOff>181440</xdr:rowOff>
    </xdr:from>
    <xdr:to>
      <xdr:col>0</xdr:col>
      <xdr:colOff>36000</xdr:colOff>
      <xdr:row>3314</xdr:row>
      <xdr:rowOff>-697253040</xdr:rowOff>
    </xdr:to>
    <xdr:pic>
      <xdr:nvPicPr>
        <xdr:cNvPr id="324" name="Imagem 323" descr=""/>
        <xdr:cNvPicPr/>
      </xdr:nvPicPr>
      <xdr:blipFill>
        <a:blip r:embed="rId323"/>
        <a:stretch/>
      </xdr:blipFill>
      <xdr:spPr>
        <a:xfrm>
          <a:off x="27000" y="685638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3333</xdr:row>
      <xdr:rowOff>181440</xdr:rowOff>
    </xdr:from>
    <xdr:to>
      <xdr:col>0</xdr:col>
      <xdr:colOff>36000</xdr:colOff>
      <xdr:row>3333</xdr:row>
      <xdr:rowOff>-701177400</xdr:rowOff>
    </xdr:to>
    <xdr:pic>
      <xdr:nvPicPr>
        <xdr:cNvPr id="325" name="Imagem 324" descr=""/>
        <xdr:cNvPicPr/>
      </xdr:nvPicPr>
      <xdr:blipFill>
        <a:blip r:embed="rId324"/>
        <a:stretch/>
      </xdr:blipFill>
      <xdr:spPr>
        <a:xfrm>
          <a:off x="27000" y="689562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3352</xdr:row>
      <xdr:rowOff>181440</xdr:rowOff>
    </xdr:from>
    <xdr:to>
      <xdr:col>0</xdr:col>
      <xdr:colOff>36000</xdr:colOff>
      <xdr:row>3352</xdr:row>
      <xdr:rowOff>-705311280</xdr:rowOff>
    </xdr:to>
    <xdr:pic>
      <xdr:nvPicPr>
        <xdr:cNvPr id="326" name="Imagem 325" descr=""/>
        <xdr:cNvPicPr/>
      </xdr:nvPicPr>
      <xdr:blipFill>
        <a:blip r:embed="rId325"/>
        <a:stretch/>
      </xdr:blipFill>
      <xdr:spPr>
        <a:xfrm>
          <a:off x="27000" y="693696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3371</xdr:row>
      <xdr:rowOff>181440</xdr:rowOff>
    </xdr:from>
    <xdr:to>
      <xdr:col>0</xdr:col>
      <xdr:colOff>36000</xdr:colOff>
      <xdr:row>3371</xdr:row>
      <xdr:rowOff>-709445160</xdr:rowOff>
    </xdr:to>
    <xdr:pic>
      <xdr:nvPicPr>
        <xdr:cNvPr id="327" name="Imagem 326" descr=""/>
        <xdr:cNvPicPr/>
      </xdr:nvPicPr>
      <xdr:blipFill>
        <a:blip r:embed="rId326"/>
        <a:stretch/>
      </xdr:blipFill>
      <xdr:spPr>
        <a:xfrm>
          <a:off x="27000" y="6978304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3398</xdr:row>
      <xdr:rowOff>181440</xdr:rowOff>
    </xdr:from>
    <xdr:to>
      <xdr:col>0</xdr:col>
      <xdr:colOff>36000</xdr:colOff>
      <xdr:row>3398</xdr:row>
      <xdr:rowOff>-714893400</xdr:rowOff>
    </xdr:to>
    <xdr:pic>
      <xdr:nvPicPr>
        <xdr:cNvPr id="328" name="Imagem 327" descr=""/>
        <xdr:cNvPicPr/>
      </xdr:nvPicPr>
      <xdr:blipFill>
        <a:blip r:embed="rId327"/>
        <a:stretch/>
      </xdr:blipFill>
      <xdr:spPr>
        <a:xfrm>
          <a:off x="27000" y="703278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3418</xdr:row>
      <xdr:rowOff>181440</xdr:rowOff>
    </xdr:from>
    <xdr:to>
      <xdr:col>0</xdr:col>
      <xdr:colOff>36000</xdr:colOff>
      <xdr:row>3418</xdr:row>
      <xdr:rowOff>-719008200</xdr:rowOff>
    </xdr:to>
    <xdr:pic>
      <xdr:nvPicPr>
        <xdr:cNvPr id="329" name="Imagem 328" descr=""/>
        <xdr:cNvPicPr/>
      </xdr:nvPicPr>
      <xdr:blipFill>
        <a:blip r:embed="rId328"/>
        <a:stretch/>
      </xdr:blipFill>
      <xdr:spPr>
        <a:xfrm>
          <a:off x="27000" y="7073935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3438</xdr:row>
      <xdr:rowOff>257760</xdr:rowOff>
    </xdr:from>
    <xdr:to>
      <xdr:col>0</xdr:col>
      <xdr:colOff>36000</xdr:colOff>
      <xdr:row>3438</xdr:row>
      <xdr:rowOff>-723123000</xdr:rowOff>
    </xdr:to>
    <xdr:pic>
      <xdr:nvPicPr>
        <xdr:cNvPr id="330" name="Imagem 329" descr=""/>
        <xdr:cNvPicPr/>
      </xdr:nvPicPr>
      <xdr:blipFill>
        <a:blip r:embed="rId329"/>
        <a:stretch/>
      </xdr:blipFill>
      <xdr:spPr>
        <a:xfrm>
          <a:off x="27000" y="711584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3458</xdr:row>
      <xdr:rowOff>181440</xdr:rowOff>
    </xdr:from>
    <xdr:to>
      <xdr:col>0</xdr:col>
      <xdr:colOff>36000</xdr:colOff>
      <xdr:row>3458</xdr:row>
      <xdr:rowOff>-727390080</xdr:rowOff>
    </xdr:to>
    <xdr:pic>
      <xdr:nvPicPr>
        <xdr:cNvPr id="331" name="Imagem 330" descr=""/>
        <xdr:cNvPicPr/>
      </xdr:nvPicPr>
      <xdr:blipFill>
        <a:blip r:embed="rId330"/>
        <a:stretch/>
      </xdr:blipFill>
      <xdr:spPr>
        <a:xfrm>
          <a:off x="27000" y="715775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3478</xdr:row>
      <xdr:rowOff>181440</xdr:rowOff>
    </xdr:from>
    <xdr:to>
      <xdr:col>0</xdr:col>
      <xdr:colOff>36000</xdr:colOff>
      <xdr:row>3478</xdr:row>
      <xdr:rowOff>-731714400</xdr:rowOff>
    </xdr:to>
    <xdr:pic>
      <xdr:nvPicPr>
        <xdr:cNvPr id="332" name="Imagem 331" descr=""/>
        <xdr:cNvPicPr/>
      </xdr:nvPicPr>
      <xdr:blipFill>
        <a:blip r:embed="rId331"/>
        <a:stretch/>
      </xdr:blipFill>
      <xdr:spPr>
        <a:xfrm>
          <a:off x="27000" y="720099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3497</xdr:row>
      <xdr:rowOff>181440</xdr:rowOff>
    </xdr:from>
    <xdr:to>
      <xdr:col>0</xdr:col>
      <xdr:colOff>36000</xdr:colOff>
      <xdr:row>3497</xdr:row>
      <xdr:rowOff>-735715080</xdr:rowOff>
    </xdr:to>
    <xdr:pic>
      <xdr:nvPicPr>
        <xdr:cNvPr id="333" name="Imagem 332" descr=""/>
        <xdr:cNvPicPr/>
      </xdr:nvPicPr>
      <xdr:blipFill>
        <a:blip r:embed="rId332"/>
        <a:stretch/>
      </xdr:blipFill>
      <xdr:spPr>
        <a:xfrm>
          <a:off x="27000" y="724100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3519</xdr:row>
      <xdr:rowOff>181440</xdr:rowOff>
    </xdr:from>
    <xdr:to>
      <xdr:col>0</xdr:col>
      <xdr:colOff>36000</xdr:colOff>
      <xdr:row>3519</xdr:row>
      <xdr:rowOff>-740210760</xdr:rowOff>
    </xdr:to>
    <xdr:pic>
      <xdr:nvPicPr>
        <xdr:cNvPr id="334" name="Imagem 333" descr=""/>
        <xdr:cNvPicPr/>
      </xdr:nvPicPr>
      <xdr:blipFill>
        <a:blip r:embed="rId333"/>
        <a:stretch/>
      </xdr:blipFill>
      <xdr:spPr>
        <a:xfrm>
          <a:off x="27000" y="728596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3541</xdr:row>
      <xdr:rowOff>181800</xdr:rowOff>
    </xdr:from>
    <xdr:to>
      <xdr:col>0</xdr:col>
      <xdr:colOff>36000</xdr:colOff>
      <xdr:row>3541</xdr:row>
      <xdr:rowOff>-744706440</xdr:rowOff>
    </xdr:to>
    <xdr:pic>
      <xdr:nvPicPr>
        <xdr:cNvPr id="335" name="Imagem 334" descr=""/>
        <xdr:cNvPicPr/>
      </xdr:nvPicPr>
      <xdr:blipFill>
        <a:blip r:embed="rId334"/>
        <a:stretch/>
      </xdr:blipFill>
      <xdr:spPr>
        <a:xfrm>
          <a:off x="27000" y="733092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3563</xdr:row>
      <xdr:rowOff>181440</xdr:rowOff>
    </xdr:from>
    <xdr:to>
      <xdr:col>0</xdr:col>
      <xdr:colOff>36000</xdr:colOff>
      <xdr:row>3563</xdr:row>
      <xdr:rowOff>-749202480</xdr:rowOff>
    </xdr:to>
    <xdr:pic>
      <xdr:nvPicPr>
        <xdr:cNvPr id="336" name="Imagem 335" descr=""/>
        <xdr:cNvPicPr/>
      </xdr:nvPicPr>
      <xdr:blipFill>
        <a:blip r:embed="rId335"/>
        <a:stretch/>
      </xdr:blipFill>
      <xdr:spPr>
        <a:xfrm>
          <a:off x="27000" y="737587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3584</xdr:row>
      <xdr:rowOff>181440</xdr:rowOff>
    </xdr:from>
    <xdr:to>
      <xdr:col>0</xdr:col>
      <xdr:colOff>36000</xdr:colOff>
      <xdr:row>3584</xdr:row>
      <xdr:rowOff>-753660000</xdr:rowOff>
    </xdr:to>
    <xdr:pic>
      <xdr:nvPicPr>
        <xdr:cNvPr id="337" name="Imagem 336" descr=""/>
        <xdr:cNvPicPr/>
      </xdr:nvPicPr>
      <xdr:blipFill>
        <a:blip r:embed="rId336"/>
        <a:stretch/>
      </xdr:blipFill>
      <xdr:spPr>
        <a:xfrm>
          <a:off x="27000" y="742045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3605</xdr:row>
      <xdr:rowOff>181440</xdr:rowOff>
    </xdr:from>
    <xdr:to>
      <xdr:col>0</xdr:col>
      <xdr:colOff>36000</xdr:colOff>
      <xdr:row>3605</xdr:row>
      <xdr:rowOff>-758117880</xdr:rowOff>
    </xdr:to>
    <xdr:pic>
      <xdr:nvPicPr>
        <xdr:cNvPr id="338" name="Imagem 337" descr=""/>
        <xdr:cNvPicPr/>
      </xdr:nvPicPr>
      <xdr:blipFill>
        <a:blip r:embed="rId337"/>
        <a:stretch/>
      </xdr:blipFill>
      <xdr:spPr>
        <a:xfrm>
          <a:off x="27000" y="746503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3626</xdr:row>
      <xdr:rowOff>181440</xdr:rowOff>
    </xdr:from>
    <xdr:to>
      <xdr:col>0</xdr:col>
      <xdr:colOff>36000</xdr:colOff>
      <xdr:row>3626</xdr:row>
      <xdr:rowOff>-762575400</xdr:rowOff>
    </xdr:to>
    <xdr:pic>
      <xdr:nvPicPr>
        <xdr:cNvPr id="339" name="Imagem 338" descr=""/>
        <xdr:cNvPicPr/>
      </xdr:nvPicPr>
      <xdr:blipFill>
        <a:blip r:embed="rId338"/>
        <a:stretch/>
      </xdr:blipFill>
      <xdr:spPr>
        <a:xfrm>
          <a:off x="27000" y="750960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3647</xdr:row>
      <xdr:rowOff>181440</xdr:rowOff>
    </xdr:from>
    <xdr:to>
      <xdr:col>0</xdr:col>
      <xdr:colOff>36000</xdr:colOff>
      <xdr:row>3647</xdr:row>
      <xdr:rowOff>-767033280</xdr:rowOff>
    </xdr:to>
    <xdr:pic>
      <xdr:nvPicPr>
        <xdr:cNvPr id="340" name="Imagem 339" descr=""/>
        <xdr:cNvPicPr/>
      </xdr:nvPicPr>
      <xdr:blipFill>
        <a:blip r:embed="rId339"/>
        <a:stretch/>
      </xdr:blipFill>
      <xdr:spPr>
        <a:xfrm>
          <a:off x="27000" y="755418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3668</xdr:row>
      <xdr:rowOff>181440</xdr:rowOff>
    </xdr:from>
    <xdr:to>
      <xdr:col>0</xdr:col>
      <xdr:colOff>36000</xdr:colOff>
      <xdr:row>3668</xdr:row>
      <xdr:rowOff>-771490800</xdr:rowOff>
    </xdr:to>
    <xdr:pic>
      <xdr:nvPicPr>
        <xdr:cNvPr id="341" name="Imagem 340" descr=""/>
        <xdr:cNvPicPr/>
      </xdr:nvPicPr>
      <xdr:blipFill>
        <a:blip r:embed="rId340"/>
        <a:stretch/>
      </xdr:blipFill>
      <xdr:spPr>
        <a:xfrm>
          <a:off x="27000" y="759876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3687</xdr:row>
      <xdr:rowOff>181440</xdr:rowOff>
    </xdr:from>
    <xdr:to>
      <xdr:col>0</xdr:col>
      <xdr:colOff>36000</xdr:colOff>
      <xdr:row>3687</xdr:row>
      <xdr:rowOff>-775415160</xdr:rowOff>
    </xdr:to>
    <xdr:pic>
      <xdr:nvPicPr>
        <xdr:cNvPr id="342" name="Imagem 341" descr=""/>
        <xdr:cNvPicPr/>
      </xdr:nvPicPr>
      <xdr:blipFill>
        <a:blip r:embed="rId341"/>
        <a:stretch/>
      </xdr:blipFill>
      <xdr:spPr>
        <a:xfrm>
          <a:off x="27000" y="7638004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3708</xdr:row>
      <xdr:rowOff>181440</xdr:rowOff>
    </xdr:from>
    <xdr:to>
      <xdr:col>0</xdr:col>
      <xdr:colOff>36000</xdr:colOff>
      <xdr:row>3708</xdr:row>
      <xdr:rowOff>-779873040</xdr:rowOff>
    </xdr:to>
    <xdr:pic>
      <xdr:nvPicPr>
        <xdr:cNvPr id="343" name="Imagem 342" descr=""/>
        <xdr:cNvPicPr/>
      </xdr:nvPicPr>
      <xdr:blipFill>
        <a:blip r:embed="rId342"/>
        <a:stretch/>
      </xdr:blipFill>
      <xdr:spPr>
        <a:xfrm>
          <a:off x="27000" y="768258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3728</xdr:row>
      <xdr:rowOff>390960</xdr:rowOff>
    </xdr:from>
    <xdr:to>
      <xdr:col>0</xdr:col>
      <xdr:colOff>36000</xdr:colOff>
      <xdr:row>3728</xdr:row>
      <xdr:rowOff>-783987840</xdr:rowOff>
    </xdr:to>
    <xdr:pic>
      <xdr:nvPicPr>
        <xdr:cNvPr id="344" name="Imagem 343" descr=""/>
        <xdr:cNvPicPr/>
      </xdr:nvPicPr>
      <xdr:blipFill>
        <a:blip r:embed="rId343"/>
        <a:stretch/>
      </xdr:blipFill>
      <xdr:spPr>
        <a:xfrm>
          <a:off x="27000" y="772582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3748</xdr:row>
      <xdr:rowOff>181800</xdr:rowOff>
    </xdr:from>
    <xdr:to>
      <xdr:col>0</xdr:col>
      <xdr:colOff>36000</xdr:colOff>
      <xdr:row>3748</xdr:row>
      <xdr:rowOff>-788388120</xdr:rowOff>
    </xdr:to>
    <xdr:pic>
      <xdr:nvPicPr>
        <xdr:cNvPr id="345" name="Imagem 344" descr=""/>
        <xdr:cNvPicPr/>
      </xdr:nvPicPr>
      <xdr:blipFill>
        <a:blip r:embed="rId344"/>
        <a:stretch/>
      </xdr:blipFill>
      <xdr:spPr>
        <a:xfrm>
          <a:off x="27000" y="776773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3768</xdr:row>
      <xdr:rowOff>181440</xdr:rowOff>
    </xdr:from>
    <xdr:to>
      <xdr:col>0</xdr:col>
      <xdr:colOff>36000</xdr:colOff>
      <xdr:row>3768</xdr:row>
      <xdr:rowOff>-792579240</xdr:rowOff>
    </xdr:to>
    <xdr:pic>
      <xdr:nvPicPr>
        <xdr:cNvPr id="346" name="Imagem 345" descr=""/>
        <xdr:cNvPicPr/>
      </xdr:nvPicPr>
      <xdr:blipFill>
        <a:blip r:embed="rId345"/>
        <a:stretch/>
      </xdr:blipFill>
      <xdr:spPr>
        <a:xfrm>
          <a:off x="27000" y="7809645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3788</xdr:row>
      <xdr:rowOff>181440</xdr:rowOff>
    </xdr:from>
    <xdr:to>
      <xdr:col>0</xdr:col>
      <xdr:colOff>36000</xdr:colOff>
      <xdr:row>3788</xdr:row>
      <xdr:rowOff>-796770360</xdr:rowOff>
    </xdr:to>
    <xdr:pic>
      <xdr:nvPicPr>
        <xdr:cNvPr id="347" name="Imagem 346" descr=""/>
        <xdr:cNvPicPr/>
      </xdr:nvPicPr>
      <xdr:blipFill>
        <a:blip r:embed="rId346"/>
        <a:stretch/>
      </xdr:blipFill>
      <xdr:spPr>
        <a:xfrm>
          <a:off x="27000" y="785155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3808</xdr:row>
      <xdr:rowOff>181800</xdr:rowOff>
    </xdr:from>
    <xdr:to>
      <xdr:col>0</xdr:col>
      <xdr:colOff>36000</xdr:colOff>
      <xdr:row>3808</xdr:row>
      <xdr:rowOff>-800961120</xdr:rowOff>
    </xdr:to>
    <xdr:pic>
      <xdr:nvPicPr>
        <xdr:cNvPr id="348" name="Imagem 347" descr=""/>
        <xdr:cNvPicPr/>
      </xdr:nvPicPr>
      <xdr:blipFill>
        <a:blip r:embed="rId347"/>
        <a:stretch/>
      </xdr:blipFill>
      <xdr:spPr>
        <a:xfrm>
          <a:off x="27000" y="789346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3827</xdr:row>
      <xdr:rowOff>181440</xdr:rowOff>
    </xdr:from>
    <xdr:to>
      <xdr:col>0</xdr:col>
      <xdr:colOff>36000</xdr:colOff>
      <xdr:row>3827</xdr:row>
      <xdr:rowOff>-804809520</xdr:rowOff>
    </xdr:to>
    <xdr:pic>
      <xdr:nvPicPr>
        <xdr:cNvPr id="349" name="Imagem 348" descr=""/>
        <xdr:cNvPicPr/>
      </xdr:nvPicPr>
      <xdr:blipFill>
        <a:blip r:embed="rId348"/>
        <a:stretch/>
      </xdr:blipFill>
      <xdr:spPr>
        <a:xfrm>
          <a:off x="27000" y="793194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3846</xdr:row>
      <xdr:rowOff>181440</xdr:rowOff>
    </xdr:from>
    <xdr:to>
      <xdr:col>0</xdr:col>
      <xdr:colOff>36000</xdr:colOff>
      <xdr:row>3846</xdr:row>
      <xdr:rowOff>-808657560</xdr:rowOff>
    </xdr:to>
    <xdr:pic>
      <xdr:nvPicPr>
        <xdr:cNvPr id="350" name="Imagem 349" descr=""/>
        <xdr:cNvPicPr/>
      </xdr:nvPicPr>
      <xdr:blipFill>
        <a:blip r:embed="rId349"/>
        <a:stretch/>
      </xdr:blipFill>
      <xdr:spPr>
        <a:xfrm>
          <a:off x="27000" y="797042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3865</xdr:row>
      <xdr:rowOff>181440</xdr:rowOff>
    </xdr:from>
    <xdr:to>
      <xdr:col>0</xdr:col>
      <xdr:colOff>36000</xdr:colOff>
      <xdr:row>3865</xdr:row>
      <xdr:rowOff>-812505600</xdr:rowOff>
    </xdr:to>
    <xdr:pic>
      <xdr:nvPicPr>
        <xdr:cNvPr id="351" name="Imagem 350" descr=""/>
        <xdr:cNvPicPr/>
      </xdr:nvPicPr>
      <xdr:blipFill>
        <a:blip r:embed="rId350"/>
        <a:stretch/>
      </xdr:blipFill>
      <xdr:spPr>
        <a:xfrm>
          <a:off x="27000" y="800890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3884</xdr:row>
      <xdr:rowOff>181440</xdr:rowOff>
    </xdr:from>
    <xdr:to>
      <xdr:col>0</xdr:col>
      <xdr:colOff>36000</xdr:colOff>
      <xdr:row>3884</xdr:row>
      <xdr:rowOff>-816353640</xdr:rowOff>
    </xdr:to>
    <xdr:pic>
      <xdr:nvPicPr>
        <xdr:cNvPr id="352" name="Imagem 351" descr=""/>
        <xdr:cNvPicPr/>
      </xdr:nvPicPr>
      <xdr:blipFill>
        <a:blip r:embed="rId351"/>
        <a:stretch/>
      </xdr:blipFill>
      <xdr:spPr>
        <a:xfrm>
          <a:off x="27000" y="804738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3903</xdr:row>
      <xdr:rowOff>181440</xdr:rowOff>
    </xdr:from>
    <xdr:to>
      <xdr:col>0</xdr:col>
      <xdr:colOff>36000</xdr:colOff>
      <xdr:row>3903</xdr:row>
      <xdr:rowOff>-820201680</xdr:rowOff>
    </xdr:to>
    <xdr:pic>
      <xdr:nvPicPr>
        <xdr:cNvPr id="353" name="Imagem 352" descr=""/>
        <xdr:cNvPicPr/>
      </xdr:nvPicPr>
      <xdr:blipFill>
        <a:blip r:embed="rId352"/>
        <a:stretch/>
      </xdr:blipFill>
      <xdr:spPr>
        <a:xfrm>
          <a:off x="27000" y="808587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3922</xdr:row>
      <xdr:rowOff>181800</xdr:rowOff>
    </xdr:from>
    <xdr:to>
      <xdr:col>0</xdr:col>
      <xdr:colOff>36000</xdr:colOff>
      <xdr:row>3922</xdr:row>
      <xdr:rowOff>-824049720</xdr:rowOff>
    </xdr:to>
    <xdr:pic>
      <xdr:nvPicPr>
        <xdr:cNvPr id="354" name="Imagem 353" descr=""/>
        <xdr:cNvPicPr/>
      </xdr:nvPicPr>
      <xdr:blipFill>
        <a:blip r:embed="rId353"/>
        <a:stretch/>
      </xdr:blipFill>
      <xdr:spPr>
        <a:xfrm>
          <a:off x="27000" y="812435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3952</xdr:row>
      <xdr:rowOff>181440</xdr:rowOff>
    </xdr:from>
    <xdr:to>
      <xdr:col>0</xdr:col>
      <xdr:colOff>36000</xdr:colOff>
      <xdr:row>3952</xdr:row>
      <xdr:rowOff>-830298240</xdr:rowOff>
    </xdr:to>
    <xdr:pic>
      <xdr:nvPicPr>
        <xdr:cNvPr id="355" name="Imagem 354" descr=""/>
        <xdr:cNvPicPr/>
      </xdr:nvPicPr>
      <xdr:blipFill>
        <a:blip r:embed="rId354"/>
        <a:stretch/>
      </xdr:blipFill>
      <xdr:spPr>
        <a:xfrm>
          <a:off x="27000" y="8186835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3971</xdr:row>
      <xdr:rowOff>181440</xdr:rowOff>
    </xdr:from>
    <xdr:to>
      <xdr:col>0</xdr:col>
      <xdr:colOff>36000</xdr:colOff>
      <xdr:row>3971</xdr:row>
      <xdr:rowOff>-834146280</xdr:rowOff>
    </xdr:to>
    <xdr:pic>
      <xdr:nvPicPr>
        <xdr:cNvPr id="356" name="Imagem 355" descr=""/>
        <xdr:cNvPicPr/>
      </xdr:nvPicPr>
      <xdr:blipFill>
        <a:blip r:embed="rId355"/>
        <a:stretch/>
      </xdr:blipFill>
      <xdr:spPr>
        <a:xfrm>
          <a:off x="27000" y="822531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3989</xdr:row>
      <xdr:rowOff>181440</xdr:rowOff>
    </xdr:from>
    <xdr:to>
      <xdr:col>0</xdr:col>
      <xdr:colOff>36000</xdr:colOff>
      <xdr:row>3989</xdr:row>
      <xdr:rowOff>-837803880</xdr:rowOff>
    </xdr:to>
    <xdr:pic>
      <xdr:nvPicPr>
        <xdr:cNvPr id="357" name="Imagem 356" descr=""/>
        <xdr:cNvPicPr/>
      </xdr:nvPicPr>
      <xdr:blipFill>
        <a:blip r:embed="rId356"/>
        <a:stretch/>
      </xdr:blipFill>
      <xdr:spPr>
        <a:xfrm>
          <a:off x="27000" y="826189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4008</xdr:row>
      <xdr:rowOff>181800</xdr:rowOff>
    </xdr:from>
    <xdr:to>
      <xdr:col>0</xdr:col>
      <xdr:colOff>36000</xdr:colOff>
      <xdr:row>4008</xdr:row>
      <xdr:rowOff>-841651920</xdr:rowOff>
    </xdr:to>
    <xdr:pic>
      <xdr:nvPicPr>
        <xdr:cNvPr id="358" name="Imagem 357" descr=""/>
        <xdr:cNvPicPr/>
      </xdr:nvPicPr>
      <xdr:blipFill>
        <a:blip r:embed="rId357"/>
        <a:stretch/>
      </xdr:blipFill>
      <xdr:spPr>
        <a:xfrm>
          <a:off x="27000" y="830037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4027</xdr:row>
      <xdr:rowOff>181440</xdr:rowOff>
    </xdr:from>
    <xdr:to>
      <xdr:col>0</xdr:col>
      <xdr:colOff>36000</xdr:colOff>
      <xdr:row>4027</xdr:row>
      <xdr:rowOff>-845500320</xdr:rowOff>
    </xdr:to>
    <xdr:pic>
      <xdr:nvPicPr>
        <xdr:cNvPr id="359" name="Imagem 358" descr=""/>
        <xdr:cNvPicPr/>
      </xdr:nvPicPr>
      <xdr:blipFill>
        <a:blip r:embed="rId358"/>
        <a:stretch/>
      </xdr:blipFill>
      <xdr:spPr>
        <a:xfrm>
          <a:off x="27000" y="833885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4046</xdr:row>
      <xdr:rowOff>181440</xdr:rowOff>
    </xdr:from>
    <xdr:to>
      <xdr:col>0</xdr:col>
      <xdr:colOff>36000</xdr:colOff>
      <xdr:row>4046</xdr:row>
      <xdr:rowOff>-849348360</xdr:rowOff>
    </xdr:to>
    <xdr:pic>
      <xdr:nvPicPr>
        <xdr:cNvPr id="360" name="Imagem 359" descr=""/>
        <xdr:cNvPicPr/>
      </xdr:nvPicPr>
      <xdr:blipFill>
        <a:blip r:embed="rId359"/>
        <a:stretch/>
      </xdr:blipFill>
      <xdr:spPr>
        <a:xfrm>
          <a:off x="27000" y="837733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4065</xdr:row>
      <xdr:rowOff>181440</xdr:rowOff>
    </xdr:from>
    <xdr:to>
      <xdr:col>0</xdr:col>
      <xdr:colOff>36000</xdr:colOff>
      <xdr:row>4065</xdr:row>
      <xdr:rowOff>-853196400</xdr:rowOff>
    </xdr:to>
    <xdr:pic>
      <xdr:nvPicPr>
        <xdr:cNvPr id="361" name="Imagem 360" descr=""/>
        <xdr:cNvPicPr/>
      </xdr:nvPicPr>
      <xdr:blipFill>
        <a:blip r:embed="rId360"/>
        <a:stretch/>
      </xdr:blipFill>
      <xdr:spPr>
        <a:xfrm>
          <a:off x="27000" y="841581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4084</xdr:row>
      <xdr:rowOff>181440</xdr:rowOff>
    </xdr:from>
    <xdr:to>
      <xdr:col>0</xdr:col>
      <xdr:colOff>36000</xdr:colOff>
      <xdr:row>4084</xdr:row>
      <xdr:rowOff>-857044440</xdr:rowOff>
    </xdr:to>
    <xdr:pic>
      <xdr:nvPicPr>
        <xdr:cNvPr id="362" name="Imagem 361" descr=""/>
        <xdr:cNvPicPr/>
      </xdr:nvPicPr>
      <xdr:blipFill>
        <a:blip r:embed="rId361"/>
        <a:stretch/>
      </xdr:blipFill>
      <xdr:spPr>
        <a:xfrm>
          <a:off x="27000" y="845429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4103</xdr:row>
      <xdr:rowOff>181440</xdr:rowOff>
    </xdr:from>
    <xdr:to>
      <xdr:col>0</xdr:col>
      <xdr:colOff>36000</xdr:colOff>
      <xdr:row>4103</xdr:row>
      <xdr:rowOff>-860892480</xdr:rowOff>
    </xdr:to>
    <xdr:pic>
      <xdr:nvPicPr>
        <xdr:cNvPr id="363" name="Imagem 362" descr=""/>
        <xdr:cNvPicPr/>
      </xdr:nvPicPr>
      <xdr:blipFill>
        <a:blip r:embed="rId362"/>
        <a:stretch/>
      </xdr:blipFill>
      <xdr:spPr>
        <a:xfrm>
          <a:off x="27000" y="849277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4122</xdr:row>
      <xdr:rowOff>181800</xdr:rowOff>
    </xdr:from>
    <xdr:to>
      <xdr:col>0</xdr:col>
      <xdr:colOff>36000</xdr:colOff>
      <xdr:row>4122</xdr:row>
      <xdr:rowOff>-864740520</xdr:rowOff>
    </xdr:to>
    <xdr:pic>
      <xdr:nvPicPr>
        <xdr:cNvPr id="364" name="Imagem 363" descr=""/>
        <xdr:cNvPicPr/>
      </xdr:nvPicPr>
      <xdr:blipFill>
        <a:blip r:embed="rId363"/>
        <a:stretch/>
      </xdr:blipFill>
      <xdr:spPr>
        <a:xfrm>
          <a:off x="27000" y="853126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4141</xdr:row>
      <xdr:rowOff>181440</xdr:rowOff>
    </xdr:from>
    <xdr:to>
      <xdr:col>0</xdr:col>
      <xdr:colOff>36000</xdr:colOff>
      <xdr:row>4141</xdr:row>
      <xdr:rowOff>-868588920</xdr:rowOff>
    </xdr:to>
    <xdr:pic>
      <xdr:nvPicPr>
        <xdr:cNvPr id="365" name="Imagem 364" descr=""/>
        <xdr:cNvPicPr/>
      </xdr:nvPicPr>
      <xdr:blipFill>
        <a:blip r:embed="rId364"/>
        <a:stretch/>
      </xdr:blipFill>
      <xdr:spPr>
        <a:xfrm>
          <a:off x="27000" y="856974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4143</xdr:row>
      <xdr:rowOff>181440</xdr:rowOff>
    </xdr:from>
    <xdr:to>
      <xdr:col>0</xdr:col>
      <xdr:colOff>36000</xdr:colOff>
      <xdr:row>4143</xdr:row>
      <xdr:rowOff>-868969800</xdr:rowOff>
    </xdr:to>
    <xdr:pic>
      <xdr:nvPicPr>
        <xdr:cNvPr id="366" name="Imagem 365" descr=""/>
        <xdr:cNvPicPr/>
      </xdr:nvPicPr>
      <xdr:blipFill>
        <a:blip r:embed="rId365"/>
        <a:stretch/>
      </xdr:blipFill>
      <xdr:spPr>
        <a:xfrm>
          <a:off x="27000" y="857355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4165</xdr:row>
      <xdr:rowOff>181440</xdr:rowOff>
    </xdr:from>
    <xdr:to>
      <xdr:col>0</xdr:col>
      <xdr:colOff>36000</xdr:colOff>
      <xdr:row>4165</xdr:row>
      <xdr:rowOff>-873465480</xdr:rowOff>
    </xdr:to>
    <xdr:pic>
      <xdr:nvPicPr>
        <xdr:cNvPr id="367" name="Imagem 366" descr=""/>
        <xdr:cNvPicPr/>
      </xdr:nvPicPr>
      <xdr:blipFill>
        <a:blip r:embed="rId366"/>
        <a:stretch/>
      </xdr:blipFill>
      <xdr:spPr>
        <a:xfrm>
          <a:off x="27000" y="861850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4187</xdr:row>
      <xdr:rowOff>181440</xdr:rowOff>
    </xdr:from>
    <xdr:to>
      <xdr:col>0</xdr:col>
      <xdr:colOff>36000</xdr:colOff>
      <xdr:row>4187</xdr:row>
      <xdr:rowOff>-877961520</xdr:rowOff>
    </xdr:to>
    <xdr:pic>
      <xdr:nvPicPr>
        <xdr:cNvPr id="368" name="Imagem 367" descr=""/>
        <xdr:cNvPicPr/>
      </xdr:nvPicPr>
      <xdr:blipFill>
        <a:blip r:embed="rId367"/>
        <a:stretch/>
      </xdr:blipFill>
      <xdr:spPr>
        <a:xfrm>
          <a:off x="27000" y="866346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4206</xdr:row>
      <xdr:rowOff>181440</xdr:rowOff>
    </xdr:from>
    <xdr:to>
      <xdr:col>0</xdr:col>
      <xdr:colOff>36000</xdr:colOff>
      <xdr:row>4206</xdr:row>
      <xdr:rowOff>-881809560</xdr:rowOff>
    </xdr:to>
    <xdr:pic>
      <xdr:nvPicPr>
        <xdr:cNvPr id="369" name="Imagem 368" descr=""/>
        <xdr:cNvPicPr/>
      </xdr:nvPicPr>
      <xdr:blipFill>
        <a:blip r:embed="rId368"/>
        <a:stretch/>
      </xdr:blipFill>
      <xdr:spPr>
        <a:xfrm>
          <a:off x="27000" y="870194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4209</xdr:row>
      <xdr:rowOff>181440</xdr:rowOff>
    </xdr:from>
    <xdr:to>
      <xdr:col>0</xdr:col>
      <xdr:colOff>36000</xdr:colOff>
      <xdr:row>4209</xdr:row>
      <xdr:rowOff>-882380880</xdr:rowOff>
    </xdr:to>
    <xdr:pic>
      <xdr:nvPicPr>
        <xdr:cNvPr id="370" name="Imagem 369" descr=""/>
        <xdr:cNvPicPr/>
      </xdr:nvPicPr>
      <xdr:blipFill>
        <a:blip r:embed="rId369"/>
        <a:stretch/>
      </xdr:blipFill>
      <xdr:spPr>
        <a:xfrm>
          <a:off x="27000" y="870766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4228</xdr:row>
      <xdr:rowOff>181800</xdr:rowOff>
    </xdr:from>
    <xdr:to>
      <xdr:col>0</xdr:col>
      <xdr:colOff>36000</xdr:colOff>
      <xdr:row>4228</xdr:row>
      <xdr:rowOff>-886228920</xdr:rowOff>
    </xdr:to>
    <xdr:pic>
      <xdr:nvPicPr>
        <xdr:cNvPr id="371" name="Imagem 370" descr=""/>
        <xdr:cNvPicPr/>
      </xdr:nvPicPr>
      <xdr:blipFill>
        <a:blip r:embed="rId370"/>
        <a:stretch/>
      </xdr:blipFill>
      <xdr:spPr>
        <a:xfrm>
          <a:off x="27000" y="874614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4247</xdr:row>
      <xdr:rowOff>181440</xdr:rowOff>
    </xdr:from>
    <xdr:to>
      <xdr:col>0</xdr:col>
      <xdr:colOff>36000</xdr:colOff>
      <xdr:row>4247</xdr:row>
      <xdr:rowOff>-890077320</xdr:rowOff>
    </xdr:to>
    <xdr:pic>
      <xdr:nvPicPr>
        <xdr:cNvPr id="372" name="Imagem 371" descr=""/>
        <xdr:cNvPicPr/>
      </xdr:nvPicPr>
      <xdr:blipFill>
        <a:blip r:embed="rId371"/>
        <a:stretch/>
      </xdr:blipFill>
      <xdr:spPr>
        <a:xfrm>
          <a:off x="27000" y="878462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4266</xdr:row>
      <xdr:rowOff>181440</xdr:rowOff>
    </xdr:from>
    <xdr:to>
      <xdr:col>0</xdr:col>
      <xdr:colOff>36000</xdr:colOff>
      <xdr:row>4266</xdr:row>
      <xdr:rowOff>-893925360</xdr:rowOff>
    </xdr:to>
    <xdr:pic>
      <xdr:nvPicPr>
        <xdr:cNvPr id="373" name="Imagem 372" descr=""/>
        <xdr:cNvPicPr/>
      </xdr:nvPicPr>
      <xdr:blipFill>
        <a:blip r:embed="rId372"/>
        <a:stretch/>
      </xdr:blipFill>
      <xdr:spPr>
        <a:xfrm>
          <a:off x="27000" y="882310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4269</xdr:row>
      <xdr:rowOff>181440</xdr:rowOff>
    </xdr:from>
    <xdr:to>
      <xdr:col>0</xdr:col>
      <xdr:colOff>36000</xdr:colOff>
      <xdr:row>4269</xdr:row>
      <xdr:rowOff>-894496680</xdr:rowOff>
    </xdr:to>
    <xdr:pic>
      <xdr:nvPicPr>
        <xdr:cNvPr id="374" name="Imagem 373" descr=""/>
        <xdr:cNvPicPr/>
      </xdr:nvPicPr>
      <xdr:blipFill>
        <a:blip r:embed="rId373"/>
        <a:stretch/>
      </xdr:blipFill>
      <xdr:spPr>
        <a:xfrm>
          <a:off x="27000" y="882882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4288</xdr:row>
      <xdr:rowOff>181800</xdr:rowOff>
    </xdr:from>
    <xdr:to>
      <xdr:col>0</xdr:col>
      <xdr:colOff>36000</xdr:colOff>
      <xdr:row>4288</xdr:row>
      <xdr:rowOff>-898344720</xdr:rowOff>
    </xdr:to>
    <xdr:pic>
      <xdr:nvPicPr>
        <xdr:cNvPr id="375" name="Imagem 374" descr=""/>
        <xdr:cNvPicPr/>
      </xdr:nvPicPr>
      <xdr:blipFill>
        <a:blip r:embed="rId374"/>
        <a:stretch/>
      </xdr:blipFill>
      <xdr:spPr>
        <a:xfrm>
          <a:off x="27000" y="886730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4290</xdr:row>
      <xdr:rowOff>181440</xdr:rowOff>
    </xdr:from>
    <xdr:to>
      <xdr:col>0</xdr:col>
      <xdr:colOff>36000</xdr:colOff>
      <xdr:row>4290</xdr:row>
      <xdr:rowOff>-898725960</xdr:rowOff>
    </xdr:to>
    <xdr:pic>
      <xdr:nvPicPr>
        <xdr:cNvPr id="376" name="Imagem 375" descr=""/>
        <xdr:cNvPicPr/>
      </xdr:nvPicPr>
      <xdr:blipFill>
        <a:blip r:embed="rId375"/>
        <a:stretch/>
      </xdr:blipFill>
      <xdr:spPr>
        <a:xfrm>
          <a:off x="27000" y="8871112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4314</xdr:row>
      <xdr:rowOff>181440</xdr:rowOff>
    </xdr:from>
    <xdr:to>
      <xdr:col>0</xdr:col>
      <xdr:colOff>36000</xdr:colOff>
      <xdr:row>4314</xdr:row>
      <xdr:rowOff>-903678840</xdr:rowOff>
    </xdr:to>
    <xdr:pic>
      <xdr:nvPicPr>
        <xdr:cNvPr id="377" name="Imagem 376" descr=""/>
        <xdr:cNvPicPr/>
      </xdr:nvPicPr>
      <xdr:blipFill>
        <a:blip r:embed="rId376"/>
        <a:stretch/>
      </xdr:blipFill>
      <xdr:spPr>
        <a:xfrm>
          <a:off x="27000" y="892064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4341</xdr:row>
      <xdr:rowOff>181440</xdr:rowOff>
    </xdr:from>
    <xdr:to>
      <xdr:col>0</xdr:col>
      <xdr:colOff>36000</xdr:colOff>
      <xdr:row>4341</xdr:row>
      <xdr:rowOff>-909127080</xdr:rowOff>
    </xdr:to>
    <xdr:pic>
      <xdr:nvPicPr>
        <xdr:cNvPr id="378" name="Imagem 377" descr=""/>
        <xdr:cNvPicPr/>
      </xdr:nvPicPr>
      <xdr:blipFill>
        <a:blip r:embed="rId377"/>
        <a:stretch/>
      </xdr:blipFill>
      <xdr:spPr>
        <a:xfrm>
          <a:off x="27000" y="897512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4360</xdr:row>
      <xdr:rowOff>181440</xdr:rowOff>
    </xdr:from>
    <xdr:to>
      <xdr:col>0</xdr:col>
      <xdr:colOff>36000</xdr:colOff>
      <xdr:row>4360</xdr:row>
      <xdr:rowOff>-913051440</xdr:rowOff>
    </xdr:to>
    <xdr:pic>
      <xdr:nvPicPr>
        <xdr:cNvPr id="379" name="Imagem 378" descr=""/>
        <xdr:cNvPicPr/>
      </xdr:nvPicPr>
      <xdr:blipFill>
        <a:blip r:embed="rId378"/>
        <a:stretch/>
      </xdr:blipFill>
      <xdr:spPr>
        <a:xfrm>
          <a:off x="27000" y="901436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4379</xdr:row>
      <xdr:rowOff>181440</xdr:rowOff>
    </xdr:from>
    <xdr:to>
      <xdr:col>0</xdr:col>
      <xdr:colOff>36000</xdr:colOff>
      <xdr:row>4379</xdr:row>
      <xdr:rowOff>-916899480</xdr:rowOff>
    </xdr:to>
    <xdr:pic>
      <xdr:nvPicPr>
        <xdr:cNvPr id="380" name="Imagem 379" descr=""/>
        <xdr:cNvPicPr/>
      </xdr:nvPicPr>
      <xdr:blipFill>
        <a:blip r:embed="rId379"/>
        <a:stretch/>
      </xdr:blipFill>
      <xdr:spPr>
        <a:xfrm>
          <a:off x="27000" y="905284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4398</xdr:row>
      <xdr:rowOff>181800</xdr:rowOff>
    </xdr:from>
    <xdr:to>
      <xdr:col>0</xdr:col>
      <xdr:colOff>36000</xdr:colOff>
      <xdr:row>4398</xdr:row>
      <xdr:rowOff>-920747520</xdr:rowOff>
    </xdr:to>
    <xdr:pic>
      <xdr:nvPicPr>
        <xdr:cNvPr id="381" name="Imagem 380" descr=""/>
        <xdr:cNvPicPr/>
      </xdr:nvPicPr>
      <xdr:blipFill>
        <a:blip r:embed="rId380"/>
        <a:stretch/>
      </xdr:blipFill>
      <xdr:spPr>
        <a:xfrm>
          <a:off x="27000" y="909133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4417</xdr:row>
      <xdr:rowOff>181440</xdr:rowOff>
    </xdr:from>
    <xdr:to>
      <xdr:col>0</xdr:col>
      <xdr:colOff>36000</xdr:colOff>
      <xdr:row>4417</xdr:row>
      <xdr:rowOff>-924595920</xdr:rowOff>
    </xdr:to>
    <xdr:pic>
      <xdr:nvPicPr>
        <xdr:cNvPr id="382" name="Imagem 381" descr=""/>
        <xdr:cNvPicPr/>
      </xdr:nvPicPr>
      <xdr:blipFill>
        <a:blip r:embed="rId381"/>
        <a:stretch/>
      </xdr:blipFill>
      <xdr:spPr>
        <a:xfrm>
          <a:off x="27000" y="912981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4436</xdr:row>
      <xdr:rowOff>181440</xdr:rowOff>
    </xdr:from>
    <xdr:to>
      <xdr:col>0</xdr:col>
      <xdr:colOff>36000</xdr:colOff>
      <xdr:row>4436</xdr:row>
      <xdr:rowOff>-928443960</xdr:rowOff>
    </xdr:to>
    <xdr:pic>
      <xdr:nvPicPr>
        <xdr:cNvPr id="383" name="Imagem 382" descr=""/>
        <xdr:cNvPicPr/>
      </xdr:nvPicPr>
      <xdr:blipFill>
        <a:blip r:embed="rId382"/>
        <a:stretch/>
      </xdr:blipFill>
      <xdr:spPr>
        <a:xfrm>
          <a:off x="27000" y="9168292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4455</xdr:row>
      <xdr:rowOff>181440</xdr:rowOff>
    </xdr:from>
    <xdr:to>
      <xdr:col>0</xdr:col>
      <xdr:colOff>36000</xdr:colOff>
      <xdr:row>4455</xdr:row>
      <xdr:rowOff>-932292000</xdr:rowOff>
    </xdr:to>
    <xdr:pic>
      <xdr:nvPicPr>
        <xdr:cNvPr id="384" name="Imagem 383" descr=""/>
        <xdr:cNvPicPr/>
      </xdr:nvPicPr>
      <xdr:blipFill>
        <a:blip r:embed="rId383"/>
        <a:stretch/>
      </xdr:blipFill>
      <xdr:spPr>
        <a:xfrm>
          <a:off x="27000" y="920677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4480</xdr:row>
      <xdr:rowOff>181440</xdr:rowOff>
    </xdr:from>
    <xdr:to>
      <xdr:col>0</xdr:col>
      <xdr:colOff>36000</xdr:colOff>
      <xdr:row>4480</xdr:row>
      <xdr:rowOff>-937568880</xdr:rowOff>
    </xdr:to>
    <xdr:pic>
      <xdr:nvPicPr>
        <xdr:cNvPr id="385" name="Imagem 384" descr=""/>
        <xdr:cNvPicPr/>
      </xdr:nvPicPr>
      <xdr:blipFill>
        <a:blip r:embed="rId384"/>
        <a:stretch/>
      </xdr:blipFill>
      <xdr:spPr>
        <a:xfrm>
          <a:off x="27000" y="925954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4503</xdr:row>
      <xdr:rowOff>181440</xdr:rowOff>
    </xdr:from>
    <xdr:to>
      <xdr:col>0</xdr:col>
      <xdr:colOff>36000</xdr:colOff>
      <xdr:row>4503</xdr:row>
      <xdr:rowOff>-942731280</xdr:rowOff>
    </xdr:to>
    <xdr:pic>
      <xdr:nvPicPr>
        <xdr:cNvPr id="386" name="Imagem 385" descr=""/>
        <xdr:cNvPicPr/>
      </xdr:nvPicPr>
      <xdr:blipFill>
        <a:blip r:embed="rId385"/>
        <a:stretch/>
      </xdr:blipFill>
      <xdr:spPr>
        <a:xfrm>
          <a:off x="27000" y="931116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4505</xdr:row>
      <xdr:rowOff>181440</xdr:rowOff>
    </xdr:from>
    <xdr:to>
      <xdr:col>0</xdr:col>
      <xdr:colOff>36000</xdr:colOff>
      <xdr:row>4505</xdr:row>
      <xdr:rowOff>-943112520</xdr:rowOff>
    </xdr:to>
    <xdr:pic>
      <xdr:nvPicPr>
        <xdr:cNvPr id="387" name="Imagem 386" descr=""/>
        <xdr:cNvPicPr/>
      </xdr:nvPicPr>
      <xdr:blipFill>
        <a:blip r:embed="rId386"/>
        <a:stretch/>
      </xdr:blipFill>
      <xdr:spPr>
        <a:xfrm>
          <a:off x="27000" y="931497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4525</xdr:row>
      <xdr:rowOff>181440</xdr:rowOff>
    </xdr:from>
    <xdr:to>
      <xdr:col>0</xdr:col>
      <xdr:colOff>36000</xdr:colOff>
      <xdr:row>4525</xdr:row>
      <xdr:rowOff>-947151000</xdr:rowOff>
    </xdr:to>
    <xdr:pic>
      <xdr:nvPicPr>
        <xdr:cNvPr id="388" name="Imagem 387" descr=""/>
        <xdr:cNvPicPr/>
      </xdr:nvPicPr>
      <xdr:blipFill>
        <a:blip r:embed="rId387"/>
        <a:stretch/>
      </xdr:blipFill>
      <xdr:spPr>
        <a:xfrm>
          <a:off x="27000" y="935536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4548</xdr:row>
      <xdr:rowOff>181800</xdr:rowOff>
    </xdr:from>
    <xdr:to>
      <xdr:col>0</xdr:col>
      <xdr:colOff>36000</xdr:colOff>
      <xdr:row>4548</xdr:row>
      <xdr:rowOff>-951837120</xdr:rowOff>
    </xdr:to>
    <xdr:pic>
      <xdr:nvPicPr>
        <xdr:cNvPr id="389" name="Imagem 388" descr=""/>
        <xdr:cNvPicPr/>
      </xdr:nvPicPr>
      <xdr:blipFill>
        <a:blip r:embed="rId388"/>
        <a:stretch/>
      </xdr:blipFill>
      <xdr:spPr>
        <a:xfrm>
          <a:off x="27000" y="940222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4579</xdr:row>
      <xdr:rowOff>257760</xdr:rowOff>
    </xdr:from>
    <xdr:to>
      <xdr:col>0</xdr:col>
      <xdr:colOff>36000</xdr:colOff>
      <xdr:row>4579</xdr:row>
      <xdr:rowOff>-958619160</xdr:rowOff>
    </xdr:to>
    <xdr:pic>
      <xdr:nvPicPr>
        <xdr:cNvPr id="390" name="Imagem 389" descr=""/>
        <xdr:cNvPicPr/>
      </xdr:nvPicPr>
      <xdr:blipFill>
        <a:blip r:embed="rId389"/>
        <a:stretch/>
      </xdr:blipFill>
      <xdr:spPr>
        <a:xfrm>
          <a:off x="27000" y="947080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4610</xdr:row>
      <xdr:rowOff>257760</xdr:rowOff>
    </xdr:from>
    <xdr:to>
      <xdr:col>0</xdr:col>
      <xdr:colOff>36000</xdr:colOff>
      <xdr:row>4610</xdr:row>
      <xdr:rowOff>-965477160</xdr:rowOff>
    </xdr:to>
    <xdr:pic>
      <xdr:nvPicPr>
        <xdr:cNvPr id="391" name="Imagem 390" descr=""/>
        <xdr:cNvPicPr/>
      </xdr:nvPicPr>
      <xdr:blipFill>
        <a:blip r:embed="rId390"/>
        <a:stretch/>
      </xdr:blipFill>
      <xdr:spPr>
        <a:xfrm>
          <a:off x="27000" y="953938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4632</xdr:row>
      <xdr:rowOff>257760</xdr:rowOff>
    </xdr:from>
    <xdr:to>
      <xdr:col>0</xdr:col>
      <xdr:colOff>36000</xdr:colOff>
      <xdr:row>4632</xdr:row>
      <xdr:rowOff>-970201440</xdr:rowOff>
    </xdr:to>
    <xdr:pic>
      <xdr:nvPicPr>
        <xdr:cNvPr id="392" name="Imagem 391" descr=""/>
        <xdr:cNvPicPr/>
      </xdr:nvPicPr>
      <xdr:blipFill>
        <a:blip r:embed="rId391"/>
        <a:stretch/>
      </xdr:blipFill>
      <xdr:spPr>
        <a:xfrm>
          <a:off x="27000" y="958663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4653</xdr:row>
      <xdr:rowOff>181440</xdr:rowOff>
    </xdr:from>
    <xdr:to>
      <xdr:col>0</xdr:col>
      <xdr:colOff>36000</xdr:colOff>
      <xdr:row>4653</xdr:row>
      <xdr:rowOff>-974583000</xdr:rowOff>
    </xdr:to>
    <xdr:pic>
      <xdr:nvPicPr>
        <xdr:cNvPr id="393" name="Imagem 392" descr=""/>
        <xdr:cNvPicPr/>
      </xdr:nvPicPr>
      <xdr:blipFill>
        <a:blip r:embed="rId392"/>
        <a:stretch/>
      </xdr:blipFill>
      <xdr:spPr>
        <a:xfrm>
          <a:off x="27000" y="962968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4655</xdr:row>
      <xdr:rowOff>181440</xdr:rowOff>
    </xdr:from>
    <xdr:to>
      <xdr:col>0</xdr:col>
      <xdr:colOff>36000</xdr:colOff>
      <xdr:row>4655</xdr:row>
      <xdr:rowOff>-974963880</xdr:rowOff>
    </xdr:to>
    <xdr:pic>
      <xdr:nvPicPr>
        <xdr:cNvPr id="394" name="Imagem 393" descr=""/>
        <xdr:cNvPicPr/>
      </xdr:nvPicPr>
      <xdr:blipFill>
        <a:blip r:embed="rId393"/>
        <a:stretch/>
      </xdr:blipFill>
      <xdr:spPr>
        <a:xfrm>
          <a:off x="27000" y="963349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4705</xdr:row>
      <xdr:rowOff>181440</xdr:rowOff>
    </xdr:from>
    <xdr:to>
      <xdr:col>0</xdr:col>
      <xdr:colOff>36000</xdr:colOff>
      <xdr:row>4705</xdr:row>
      <xdr:rowOff>-984946320</xdr:rowOff>
    </xdr:to>
    <xdr:pic>
      <xdr:nvPicPr>
        <xdr:cNvPr id="395" name="Imagem 394" descr=""/>
        <xdr:cNvPicPr/>
      </xdr:nvPicPr>
      <xdr:blipFill>
        <a:blip r:embed="rId394"/>
        <a:stretch/>
      </xdr:blipFill>
      <xdr:spPr>
        <a:xfrm>
          <a:off x="27000" y="973331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4727</xdr:row>
      <xdr:rowOff>181440</xdr:rowOff>
    </xdr:from>
    <xdr:to>
      <xdr:col>0</xdr:col>
      <xdr:colOff>36000</xdr:colOff>
      <xdr:row>4727</xdr:row>
      <xdr:rowOff>-989518320</xdr:rowOff>
    </xdr:to>
    <xdr:pic>
      <xdr:nvPicPr>
        <xdr:cNvPr id="396" name="Imagem 395" descr=""/>
        <xdr:cNvPicPr/>
      </xdr:nvPicPr>
      <xdr:blipFill>
        <a:blip r:embed="rId395"/>
        <a:stretch/>
      </xdr:blipFill>
      <xdr:spPr>
        <a:xfrm>
          <a:off x="27000" y="977903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4749</xdr:row>
      <xdr:rowOff>181440</xdr:rowOff>
    </xdr:from>
    <xdr:to>
      <xdr:col>0</xdr:col>
      <xdr:colOff>36000</xdr:colOff>
      <xdr:row>4749</xdr:row>
      <xdr:rowOff>-994090320</xdr:rowOff>
    </xdr:to>
    <xdr:pic>
      <xdr:nvPicPr>
        <xdr:cNvPr id="397" name="Imagem 396" descr=""/>
        <xdr:cNvPicPr/>
      </xdr:nvPicPr>
      <xdr:blipFill>
        <a:blip r:embed="rId396"/>
        <a:stretch/>
      </xdr:blipFill>
      <xdr:spPr>
        <a:xfrm>
          <a:off x="27000" y="982475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4769</xdr:row>
      <xdr:rowOff>181440</xdr:rowOff>
    </xdr:from>
    <xdr:to>
      <xdr:col>0</xdr:col>
      <xdr:colOff>36000</xdr:colOff>
      <xdr:row>4769</xdr:row>
      <xdr:rowOff>-998128800</xdr:rowOff>
    </xdr:to>
    <xdr:pic>
      <xdr:nvPicPr>
        <xdr:cNvPr id="398" name="Imagem 397" descr=""/>
        <xdr:cNvPicPr/>
      </xdr:nvPicPr>
      <xdr:blipFill>
        <a:blip r:embed="rId397"/>
        <a:stretch/>
      </xdr:blipFill>
      <xdr:spPr>
        <a:xfrm>
          <a:off x="27000" y="986514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4792</xdr:row>
      <xdr:rowOff>181800</xdr:rowOff>
    </xdr:from>
    <xdr:to>
      <xdr:col>0</xdr:col>
      <xdr:colOff>36000</xdr:colOff>
      <xdr:row>4792</xdr:row>
      <xdr:rowOff>-1003024440</xdr:rowOff>
    </xdr:to>
    <xdr:pic>
      <xdr:nvPicPr>
        <xdr:cNvPr id="399" name="Imagem 398" descr=""/>
        <xdr:cNvPicPr/>
      </xdr:nvPicPr>
      <xdr:blipFill>
        <a:blip r:embed="rId398"/>
        <a:stretch/>
      </xdr:blipFill>
      <xdr:spPr>
        <a:xfrm>
          <a:off x="27000" y="991410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4816</xdr:row>
      <xdr:rowOff>181440</xdr:rowOff>
    </xdr:from>
    <xdr:to>
      <xdr:col>0</xdr:col>
      <xdr:colOff>36000</xdr:colOff>
      <xdr:row>4816</xdr:row>
      <xdr:rowOff>-1008263520</xdr:rowOff>
    </xdr:to>
    <xdr:pic>
      <xdr:nvPicPr>
        <xdr:cNvPr id="400" name="Imagem 399" descr=""/>
        <xdr:cNvPicPr/>
      </xdr:nvPicPr>
      <xdr:blipFill>
        <a:blip r:embed="rId399"/>
        <a:stretch/>
      </xdr:blipFill>
      <xdr:spPr>
        <a:xfrm>
          <a:off x="27000" y="996648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4839</xdr:row>
      <xdr:rowOff>181800</xdr:rowOff>
    </xdr:from>
    <xdr:to>
      <xdr:col>0</xdr:col>
      <xdr:colOff>36000</xdr:colOff>
      <xdr:row>4839</xdr:row>
      <xdr:rowOff>-1013101920</xdr:rowOff>
    </xdr:to>
    <xdr:pic>
      <xdr:nvPicPr>
        <xdr:cNvPr id="401" name="Imagem 400" descr=""/>
        <xdr:cNvPicPr/>
      </xdr:nvPicPr>
      <xdr:blipFill>
        <a:blip r:embed="rId400"/>
        <a:stretch/>
      </xdr:blipFill>
      <xdr:spPr>
        <a:xfrm>
          <a:off x="27000" y="1001487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4865</xdr:row>
      <xdr:rowOff>181440</xdr:rowOff>
    </xdr:from>
    <xdr:to>
      <xdr:col>0</xdr:col>
      <xdr:colOff>36000</xdr:colOff>
      <xdr:row>4865</xdr:row>
      <xdr:rowOff>-1018512360</xdr:rowOff>
    </xdr:to>
    <xdr:pic>
      <xdr:nvPicPr>
        <xdr:cNvPr id="402" name="Imagem 401" descr=""/>
        <xdr:cNvPicPr/>
      </xdr:nvPicPr>
      <xdr:blipFill>
        <a:blip r:embed="rId401"/>
        <a:stretch/>
      </xdr:blipFill>
      <xdr:spPr>
        <a:xfrm>
          <a:off x="27000" y="1006897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4891</xdr:row>
      <xdr:rowOff>181440</xdr:rowOff>
    </xdr:from>
    <xdr:to>
      <xdr:col>0</xdr:col>
      <xdr:colOff>36000</xdr:colOff>
      <xdr:row>4891</xdr:row>
      <xdr:rowOff>-1023922440</xdr:rowOff>
    </xdr:to>
    <xdr:pic>
      <xdr:nvPicPr>
        <xdr:cNvPr id="403" name="Imagem 402" descr=""/>
        <xdr:cNvPicPr/>
      </xdr:nvPicPr>
      <xdr:blipFill>
        <a:blip r:embed="rId402"/>
        <a:stretch/>
      </xdr:blipFill>
      <xdr:spPr>
        <a:xfrm>
          <a:off x="27000" y="1012307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4893</xdr:row>
      <xdr:rowOff>181800</xdr:rowOff>
    </xdr:from>
    <xdr:to>
      <xdr:col>0</xdr:col>
      <xdr:colOff>36000</xdr:colOff>
      <xdr:row>4893</xdr:row>
      <xdr:rowOff>-1024303320</xdr:rowOff>
    </xdr:to>
    <xdr:pic>
      <xdr:nvPicPr>
        <xdr:cNvPr id="404" name="Imagem 403" descr=""/>
        <xdr:cNvPicPr/>
      </xdr:nvPicPr>
      <xdr:blipFill>
        <a:blip r:embed="rId403"/>
        <a:stretch/>
      </xdr:blipFill>
      <xdr:spPr>
        <a:xfrm>
          <a:off x="27000" y="1012689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4912</xdr:row>
      <xdr:rowOff>257760</xdr:rowOff>
    </xdr:from>
    <xdr:to>
      <xdr:col>0</xdr:col>
      <xdr:colOff>36000</xdr:colOff>
      <xdr:row>4912</xdr:row>
      <xdr:rowOff>-1028227680</xdr:rowOff>
    </xdr:to>
    <xdr:pic>
      <xdr:nvPicPr>
        <xdr:cNvPr id="405" name="Imagem 404" descr=""/>
        <xdr:cNvPicPr/>
      </xdr:nvPicPr>
      <xdr:blipFill>
        <a:blip r:embed="rId404"/>
        <a:stretch/>
      </xdr:blipFill>
      <xdr:spPr>
        <a:xfrm>
          <a:off x="27000" y="1016689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4960</xdr:row>
      <xdr:rowOff>257760</xdr:rowOff>
    </xdr:from>
    <xdr:to>
      <xdr:col>0</xdr:col>
      <xdr:colOff>36000</xdr:colOff>
      <xdr:row>4960</xdr:row>
      <xdr:rowOff>-1038705120</xdr:rowOff>
    </xdr:to>
    <xdr:pic>
      <xdr:nvPicPr>
        <xdr:cNvPr id="406" name="Imagem 405" descr=""/>
        <xdr:cNvPicPr/>
      </xdr:nvPicPr>
      <xdr:blipFill>
        <a:blip r:embed="rId405"/>
        <a:stretch/>
      </xdr:blipFill>
      <xdr:spPr>
        <a:xfrm>
          <a:off x="27000" y="1027166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4980</xdr:row>
      <xdr:rowOff>181440</xdr:rowOff>
    </xdr:from>
    <xdr:to>
      <xdr:col>0</xdr:col>
      <xdr:colOff>36000</xdr:colOff>
      <xdr:row>4980</xdr:row>
      <xdr:rowOff>-1043524800</xdr:rowOff>
    </xdr:to>
    <xdr:pic>
      <xdr:nvPicPr>
        <xdr:cNvPr id="407" name="Imagem 406" descr=""/>
        <xdr:cNvPicPr/>
      </xdr:nvPicPr>
      <xdr:blipFill>
        <a:blip r:embed="rId406"/>
        <a:stretch/>
      </xdr:blipFill>
      <xdr:spPr>
        <a:xfrm>
          <a:off x="27000" y="1031910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4982</xdr:row>
      <xdr:rowOff>181440</xdr:rowOff>
    </xdr:from>
    <xdr:to>
      <xdr:col>0</xdr:col>
      <xdr:colOff>36000</xdr:colOff>
      <xdr:row>4982</xdr:row>
      <xdr:rowOff>-1043906040</xdr:rowOff>
    </xdr:to>
    <xdr:pic>
      <xdr:nvPicPr>
        <xdr:cNvPr id="408" name="Imagem 407" descr=""/>
        <xdr:cNvPicPr/>
      </xdr:nvPicPr>
      <xdr:blipFill>
        <a:blip r:embed="rId407"/>
        <a:stretch/>
      </xdr:blipFill>
      <xdr:spPr>
        <a:xfrm>
          <a:off x="27000" y="1032291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5002</xdr:row>
      <xdr:rowOff>181440</xdr:rowOff>
    </xdr:from>
    <xdr:to>
      <xdr:col>0</xdr:col>
      <xdr:colOff>36000</xdr:colOff>
      <xdr:row>5002</xdr:row>
      <xdr:rowOff>-1048020840</xdr:rowOff>
    </xdr:to>
    <xdr:pic>
      <xdr:nvPicPr>
        <xdr:cNvPr id="409" name="Imagem 408" descr=""/>
        <xdr:cNvPicPr/>
      </xdr:nvPicPr>
      <xdr:blipFill>
        <a:blip r:embed="rId408"/>
        <a:stretch/>
      </xdr:blipFill>
      <xdr:spPr>
        <a:xfrm>
          <a:off x="27000" y="10364061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5033</xdr:row>
      <xdr:rowOff>181440</xdr:rowOff>
    </xdr:from>
    <xdr:to>
      <xdr:col>0</xdr:col>
      <xdr:colOff>36000</xdr:colOff>
      <xdr:row>5033</xdr:row>
      <xdr:rowOff>-1054745280</xdr:rowOff>
    </xdr:to>
    <xdr:pic>
      <xdr:nvPicPr>
        <xdr:cNvPr id="410" name="Imagem 409" descr=""/>
        <xdr:cNvPicPr/>
      </xdr:nvPicPr>
      <xdr:blipFill>
        <a:blip r:embed="rId409"/>
        <a:stretch/>
      </xdr:blipFill>
      <xdr:spPr>
        <a:xfrm>
          <a:off x="27000" y="1043130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5035</xdr:row>
      <xdr:rowOff>181440</xdr:rowOff>
    </xdr:from>
    <xdr:to>
      <xdr:col>0</xdr:col>
      <xdr:colOff>36000</xdr:colOff>
      <xdr:row>5035</xdr:row>
      <xdr:rowOff>-1055126520</xdr:rowOff>
    </xdr:to>
    <xdr:pic>
      <xdr:nvPicPr>
        <xdr:cNvPr id="411" name="Imagem 410" descr=""/>
        <xdr:cNvPicPr/>
      </xdr:nvPicPr>
      <xdr:blipFill>
        <a:blip r:embed="rId410"/>
        <a:stretch/>
      </xdr:blipFill>
      <xdr:spPr>
        <a:xfrm>
          <a:off x="27000" y="10435118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5056</xdr:row>
      <xdr:rowOff>181440</xdr:rowOff>
    </xdr:from>
    <xdr:to>
      <xdr:col>0</xdr:col>
      <xdr:colOff>36000</xdr:colOff>
      <xdr:row>5056</xdr:row>
      <xdr:rowOff>-1059355440</xdr:rowOff>
    </xdr:to>
    <xdr:pic>
      <xdr:nvPicPr>
        <xdr:cNvPr id="412" name="Imagem 411" descr=""/>
        <xdr:cNvPicPr/>
      </xdr:nvPicPr>
      <xdr:blipFill>
        <a:blip r:embed="rId411"/>
        <a:stretch/>
      </xdr:blipFill>
      <xdr:spPr>
        <a:xfrm>
          <a:off x="27000" y="1047740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5077</xdr:row>
      <xdr:rowOff>181440</xdr:rowOff>
    </xdr:from>
    <xdr:to>
      <xdr:col>0</xdr:col>
      <xdr:colOff>36000</xdr:colOff>
      <xdr:row>5077</xdr:row>
      <xdr:rowOff>-1063584720</xdr:rowOff>
    </xdr:to>
    <xdr:pic>
      <xdr:nvPicPr>
        <xdr:cNvPr id="413" name="Imagem 412" descr=""/>
        <xdr:cNvPicPr/>
      </xdr:nvPicPr>
      <xdr:blipFill>
        <a:blip r:embed="rId412"/>
        <a:stretch/>
      </xdr:blipFill>
      <xdr:spPr>
        <a:xfrm>
          <a:off x="27000" y="10519700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5096</xdr:row>
      <xdr:rowOff>181800</xdr:rowOff>
    </xdr:from>
    <xdr:to>
      <xdr:col>0</xdr:col>
      <xdr:colOff>36000</xdr:colOff>
      <xdr:row>5096</xdr:row>
      <xdr:rowOff>-1067508720</xdr:rowOff>
    </xdr:to>
    <xdr:pic>
      <xdr:nvPicPr>
        <xdr:cNvPr id="414" name="Imagem 413" descr=""/>
        <xdr:cNvPicPr/>
      </xdr:nvPicPr>
      <xdr:blipFill>
        <a:blip r:embed="rId413"/>
        <a:stretch/>
      </xdr:blipFill>
      <xdr:spPr>
        <a:xfrm>
          <a:off x="27000" y="1055894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5115</xdr:row>
      <xdr:rowOff>181440</xdr:rowOff>
    </xdr:from>
    <xdr:to>
      <xdr:col>0</xdr:col>
      <xdr:colOff>36000</xdr:colOff>
      <xdr:row>5115</xdr:row>
      <xdr:rowOff>-1071433080</xdr:rowOff>
    </xdr:to>
    <xdr:pic>
      <xdr:nvPicPr>
        <xdr:cNvPr id="415" name="Imagem 414" descr=""/>
        <xdr:cNvPicPr/>
      </xdr:nvPicPr>
      <xdr:blipFill>
        <a:blip r:embed="rId414"/>
        <a:stretch/>
      </xdr:blipFill>
      <xdr:spPr>
        <a:xfrm>
          <a:off x="27000" y="1059818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5134</xdr:row>
      <xdr:rowOff>181440</xdr:rowOff>
    </xdr:from>
    <xdr:to>
      <xdr:col>0</xdr:col>
      <xdr:colOff>36000</xdr:colOff>
      <xdr:row>5134</xdr:row>
      <xdr:rowOff>-1075357440</xdr:rowOff>
    </xdr:to>
    <xdr:pic>
      <xdr:nvPicPr>
        <xdr:cNvPr id="416" name="Imagem 415" descr=""/>
        <xdr:cNvPicPr/>
      </xdr:nvPicPr>
      <xdr:blipFill>
        <a:blip r:embed="rId415"/>
        <a:stretch/>
      </xdr:blipFill>
      <xdr:spPr>
        <a:xfrm>
          <a:off x="27000" y="1063742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5154</xdr:row>
      <xdr:rowOff>181800</xdr:rowOff>
    </xdr:from>
    <xdr:to>
      <xdr:col>0</xdr:col>
      <xdr:colOff>36000</xdr:colOff>
      <xdr:row>5154</xdr:row>
      <xdr:rowOff>-1079395920</xdr:rowOff>
    </xdr:to>
    <xdr:pic>
      <xdr:nvPicPr>
        <xdr:cNvPr id="417" name="Imagem 416" descr=""/>
        <xdr:cNvPicPr/>
      </xdr:nvPicPr>
      <xdr:blipFill>
        <a:blip r:embed="rId416"/>
        <a:stretch/>
      </xdr:blipFill>
      <xdr:spPr>
        <a:xfrm>
          <a:off x="27000" y="10677816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5174</xdr:row>
      <xdr:rowOff>181440</xdr:rowOff>
    </xdr:from>
    <xdr:to>
      <xdr:col>0</xdr:col>
      <xdr:colOff>36000</xdr:colOff>
      <xdr:row>5174</xdr:row>
      <xdr:rowOff>-1083434760</xdr:rowOff>
    </xdr:to>
    <xdr:pic>
      <xdr:nvPicPr>
        <xdr:cNvPr id="418" name="Imagem 417" descr=""/>
        <xdr:cNvPicPr/>
      </xdr:nvPicPr>
      <xdr:blipFill>
        <a:blip r:embed="rId417"/>
        <a:stretch/>
      </xdr:blipFill>
      <xdr:spPr>
        <a:xfrm>
          <a:off x="27000" y="1071820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5194</xdr:row>
      <xdr:rowOff>181440</xdr:rowOff>
    </xdr:from>
    <xdr:to>
      <xdr:col>0</xdr:col>
      <xdr:colOff>36000</xdr:colOff>
      <xdr:row>5194</xdr:row>
      <xdr:rowOff>-1087549560</xdr:rowOff>
    </xdr:to>
    <xdr:pic>
      <xdr:nvPicPr>
        <xdr:cNvPr id="419" name="Imagem 418" descr=""/>
        <xdr:cNvPicPr/>
      </xdr:nvPicPr>
      <xdr:blipFill>
        <a:blip r:embed="rId418"/>
        <a:stretch/>
      </xdr:blipFill>
      <xdr:spPr>
        <a:xfrm>
          <a:off x="27000" y="10759348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5196</xdr:row>
      <xdr:rowOff>181440</xdr:rowOff>
    </xdr:from>
    <xdr:to>
      <xdr:col>0</xdr:col>
      <xdr:colOff>36000</xdr:colOff>
      <xdr:row>5196</xdr:row>
      <xdr:rowOff>-1087930440</xdr:rowOff>
    </xdr:to>
    <xdr:pic>
      <xdr:nvPicPr>
        <xdr:cNvPr id="420" name="Imagem 419" descr=""/>
        <xdr:cNvPicPr/>
      </xdr:nvPicPr>
      <xdr:blipFill>
        <a:blip r:embed="rId419"/>
        <a:stretch/>
      </xdr:blipFill>
      <xdr:spPr>
        <a:xfrm>
          <a:off x="27000" y="10763157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5217</xdr:row>
      <xdr:rowOff>257760</xdr:rowOff>
    </xdr:from>
    <xdr:to>
      <xdr:col>0</xdr:col>
      <xdr:colOff>36000</xdr:colOff>
      <xdr:row>5217</xdr:row>
      <xdr:rowOff>-1092235680</xdr:rowOff>
    </xdr:to>
    <xdr:pic>
      <xdr:nvPicPr>
        <xdr:cNvPr id="421" name="Imagem 420" descr=""/>
        <xdr:cNvPicPr/>
      </xdr:nvPicPr>
      <xdr:blipFill>
        <a:blip r:embed="rId420"/>
        <a:stretch/>
      </xdr:blipFill>
      <xdr:spPr>
        <a:xfrm>
          <a:off x="27000" y="1080697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5235</xdr:row>
      <xdr:rowOff>181440</xdr:rowOff>
    </xdr:from>
    <xdr:to>
      <xdr:col>0</xdr:col>
      <xdr:colOff>36000</xdr:colOff>
      <xdr:row>5235</xdr:row>
      <xdr:rowOff>-1096121880</xdr:rowOff>
    </xdr:to>
    <xdr:pic>
      <xdr:nvPicPr>
        <xdr:cNvPr id="422" name="Imagem 421" descr=""/>
        <xdr:cNvPicPr/>
      </xdr:nvPicPr>
      <xdr:blipFill>
        <a:blip r:embed="rId421"/>
        <a:stretch/>
      </xdr:blipFill>
      <xdr:spPr>
        <a:xfrm>
          <a:off x="27000" y="10845072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5255</xdr:row>
      <xdr:rowOff>181440</xdr:rowOff>
    </xdr:from>
    <xdr:to>
      <xdr:col>0</xdr:col>
      <xdr:colOff>36000</xdr:colOff>
      <xdr:row>5255</xdr:row>
      <xdr:rowOff>-1100389320</xdr:rowOff>
    </xdr:to>
    <xdr:pic>
      <xdr:nvPicPr>
        <xdr:cNvPr id="423" name="Imagem 422" descr=""/>
        <xdr:cNvPicPr/>
      </xdr:nvPicPr>
      <xdr:blipFill>
        <a:blip r:embed="rId422"/>
        <a:stretch/>
      </xdr:blipFill>
      <xdr:spPr>
        <a:xfrm>
          <a:off x="27000" y="1088774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5277</xdr:row>
      <xdr:rowOff>257760</xdr:rowOff>
    </xdr:from>
    <xdr:to>
      <xdr:col>0</xdr:col>
      <xdr:colOff>36000</xdr:colOff>
      <xdr:row>5277</xdr:row>
      <xdr:rowOff>-1104885000</xdr:rowOff>
    </xdr:to>
    <xdr:pic>
      <xdr:nvPicPr>
        <xdr:cNvPr id="424" name="Imagem 423" descr=""/>
        <xdr:cNvPicPr/>
      </xdr:nvPicPr>
      <xdr:blipFill>
        <a:blip r:embed="rId423"/>
        <a:stretch/>
      </xdr:blipFill>
      <xdr:spPr>
        <a:xfrm>
          <a:off x="27000" y="10933466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5296</xdr:row>
      <xdr:rowOff>181440</xdr:rowOff>
    </xdr:from>
    <xdr:to>
      <xdr:col>0</xdr:col>
      <xdr:colOff>36000</xdr:colOff>
      <xdr:row>5296</xdr:row>
      <xdr:rowOff>-1108809360</xdr:rowOff>
    </xdr:to>
    <xdr:pic>
      <xdr:nvPicPr>
        <xdr:cNvPr id="425" name="Imagem 424" descr=""/>
        <xdr:cNvPicPr/>
      </xdr:nvPicPr>
      <xdr:blipFill>
        <a:blip r:embed="rId424"/>
        <a:stretch/>
      </xdr:blipFill>
      <xdr:spPr>
        <a:xfrm>
          <a:off x="27000" y="1097194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5316</xdr:row>
      <xdr:rowOff>181440</xdr:rowOff>
    </xdr:from>
    <xdr:to>
      <xdr:col>0</xdr:col>
      <xdr:colOff>36000</xdr:colOff>
      <xdr:row>5316</xdr:row>
      <xdr:rowOff>-1112924160</xdr:rowOff>
    </xdr:to>
    <xdr:pic>
      <xdr:nvPicPr>
        <xdr:cNvPr id="426" name="Imagem 425" descr=""/>
        <xdr:cNvPicPr/>
      </xdr:nvPicPr>
      <xdr:blipFill>
        <a:blip r:embed="rId425"/>
        <a:stretch/>
      </xdr:blipFill>
      <xdr:spPr>
        <a:xfrm>
          <a:off x="27000" y="11013094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5334</xdr:row>
      <xdr:rowOff>181440</xdr:rowOff>
    </xdr:from>
    <xdr:to>
      <xdr:col>0</xdr:col>
      <xdr:colOff>36000</xdr:colOff>
      <xdr:row>5334</xdr:row>
      <xdr:rowOff>-1116581760</xdr:rowOff>
    </xdr:to>
    <xdr:pic>
      <xdr:nvPicPr>
        <xdr:cNvPr id="427" name="Imagem 426" descr=""/>
        <xdr:cNvPicPr/>
      </xdr:nvPicPr>
      <xdr:blipFill>
        <a:blip r:embed="rId426"/>
        <a:stretch/>
      </xdr:blipFill>
      <xdr:spPr>
        <a:xfrm>
          <a:off x="27000" y="11049670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5358</xdr:row>
      <xdr:rowOff>181440</xdr:rowOff>
    </xdr:from>
    <xdr:to>
      <xdr:col>0</xdr:col>
      <xdr:colOff>36000</xdr:colOff>
      <xdr:row>5358</xdr:row>
      <xdr:rowOff>-1121534640</xdr:rowOff>
    </xdr:to>
    <xdr:pic>
      <xdr:nvPicPr>
        <xdr:cNvPr id="428" name="Imagem 427" descr=""/>
        <xdr:cNvPicPr/>
      </xdr:nvPicPr>
      <xdr:blipFill>
        <a:blip r:embed="rId427"/>
        <a:stretch/>
      </xdr:blipFill>
      <xdr:spPr>
        <a:xfrm>
          <a:off x="27000" y="1109919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5379</xdr:row>
      <xdr:rowOff>257760</xdr:rowOff>
    </xdr:from>
    <xdr:to>
      <xdr:col>0</xdr:col>
      <xdr:colOff>36000</xdr:colOff>
      <xdr:row>5379</xdr:row>
      <xdr:rowOff>-1125839880</xdr:rowOff>
    </xdr:to>
    <xdr:pic>
      <xdr:nvPicPr>
        <xdr:cNvPr id="429" name="Imagem 428" descr=""/>
        <xdr:cNvPicPr/>
      </xdr:nvPicPr>
      <xdr:blipFill>
        <a:blip r:embed="rId428"/>
        <a:stretch/>
      </xdr:blipFill>
      <xdr:spPr>
        <a:xfrm>
          <a:off x="27000" y="11143015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5397</xdr:row>
      <xdr:rowOff>657720</xdr:rowOff>
    </xdr:from>
    <xdr:to>
      <xdr:col>0</xdr:col>
      <xdr:colOff>36000</xdr:colOff>
      <xdr:row>5397</xdr:row>
      <xdr:rowOff>-1130050080</xdr:rowOff>
    </xdr:to>
    <xdr:pic>
      <xdr:nvPicPr>
        <xdr:cNvPr id="430" name="Imagem 429" descr=""/>
        <xdr:cNvPicPr/>
      </xdr:nvPicPr>
      <xdr:blipFill>
        <a:blip r:embed="rId429"/>
        <a:stretch/>
      </xdr:blipFill>
      <xdr:spPr>
        <a:xfrm>
          <a:off x="27000" y="1118911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5399</xdr:row>
      <xdr:rowOff>181440</xdr:rowOff>
    </xdr:from>
    <xdr:to>
      <xdr:col>0</xdr:col>
      <xdr:colOff>36000</xdr:colOff>
      <xdr:row>5399</xdr:row>
      <xdr:rowOff>-1130907240</xdr:rowOff>
    </xdr:to>
    <xdr:pic>
      <xdr:nvPicPr>
        <xdr:cNvPr id="431" name="Imagem 430" descr=""/>
        <xdr:cNvPicPr/>
      </xdr:nvPicPr>
      <xdr:blipFill>
        <a:blip r:embed="rId430"/>
        <a:stretch/>
      </xdr:blipFill>
      <xdr:spPr>
        <a:xfrm>
          <a:off x="27000" y="11192925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5419</xdr:row>
      <xdr:rowOff>181440</xdr:rowOff>
    </xdr:from>
    <xdr:to>
      <xdr:col>0</xdr:col>
      <xdr:colOff>36000</xdr:colOff>
      <xdr:row>5419</xdr:row>
      <xdr:rowOff>-1135022040</xdr:rowOff>
    </xdr:to>
    <xdr:pic>
      <xdr:nvPicPr>
        <xdr:cNvPr id="432" name="Imagem 431" descr=""/>
        <xdr:cNvPicPr/>
      </xdr:nvPicPr>
      <xdr:blipFill>
        <a:blip r:embed="rId431"/>
        <a:stretch/>
      </xdr:blipFill>
      <xdr:spPr>
        <a:xfrm>
          <a:off x="27000" y="11234073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5438</xdr:row>
      <xdr:rowOff>181440</xdr:rowOff>
    </xdr:from>
    <xdr:to>
      <xdr:col>0</xdr:col>
      <xdr:colOff>36000</xdr:colOff>
      <xdr:row>5438</xdr:row>
      <xdr:rowOff>-1138870080</xdr:rowOff>
    </xdr:to>
    <xdr:pic>
      <xdr:nvPicPr>
        <xdr:cNvPr id="433" name="Imagem 432" descr=""/>
        <xdr:cNvPicPr/>
      </xdr:nvPicPr>
      <xdr:blipFill>
        <a:blip r:embed="rId432"/>
        <a:stretch/>
      </xdr:blipFill>
      <xdr:spPr>
        <a:xfrm>
          <a:off x="27000" y="1127255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5457</xdr:row>
      <xdr:rowOff>181800</xdr:rowOff>
    </xdr:from>
    <xdr:to>
      <xdr:col>0</xdr:col>
      <xdr:colOff>36000</xdr:colOff>
      <xdr:row>5457</xdr:row>
      <xdr:rowOff>-1142718120</xdr:rowOff>
    </xdr:to>
    <xdr:pic>
      <xdr:nvPicPr>
        <xdr:cNvPr id="434" name="Imagem 433" descr=""/>
        <xdr:cNvPicPr/>
      </xdr:nvPicPr>
      <xdr:blipFill>
        <a:blip r:embed="rId433"/>
        <a:stretch/>
      </xdr:blipFill>
      <xdr:spPr>
        <a:xfrm>
          <a:off x="27000" y="11311038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5476</xdr:row>
      <xdr:rowOff>181440</xdr:rowOff>
    </xdr:from>
    <xdr:to>
      <xdr:col>0</xdr:col>
      <xdr:colOff>36000</xdr:colOff>
      <xdr:row>5476</xdr:row>
      <xdr:rowOff>-1146718800</xdr:rowOff>
    </xdr:to>
    <xdr:pic>
      <xdr:nvPicPr>
        <xdr:cNvPr id="435" name="Imagem 434" descr=""/>
        <xdr:cNvPicPr/>
      </xdr:nvPicPr>
      <xdr:blipFill>
        <a:blip r:embed="rId434"/>
        <a:stretch/>
      </xdr:blipFill>
      <xdr:spPr>
        <a:xfrm>
          <a:off x="27000" y="11351041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5494</xdr:row>
      <xdr:rowOff>181440</xdr:rowOff>
    </xdr:from>
    <xdr:to>
      <xdr:col>0</xdr:col>
      <xdr:colOff>36000</xdr:colOff>
      <xdr:row>5494</xdr:row>
      <xdr:rowOff>-1150376400</xdr:rowOff>
    </xdr:to>
    <xdr:pic>
      <xdr:nvPicPr>
        <xdr:cNvPr id="436" name="Imagem 435" descr=""/>
        <xdr:cNvPicPr/>
      </xdr:nvPicPr>
      <xdr:blipFill>
        <a:blip r:embed="rId435"/>
        <a:stretch/>
      </xdr:blipFill>
      <xdr:spPr>
        <a:xfrm>
          <a:off x="27000" y="1138761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5514</xdr:row>
      <xdr:rowOff>181440</xdr:rowOff>
    </xdr:from>
    <xdr:to>
      <xdr:col>0</xdr:col>
      <xdr:colOff>36000</xdr:colOff>
      <xdr:row>5514</xdr:row>
      <xdr:rowOff>-1154491200</xdr:rowOff>
    </xdr:to>
    <xdr:pic>
      <xdr:nvPicPr>
        <xdr:cNvPr id="437" name="Imagem 436" descr=""/>
        <xdr:cNvPicPr/>
      </xdr:nvPicPr>
      <xdr:blipFill>
        <a:blip r:embed="rId436"/>
        <a:stretch/>
      </xdr:blipFill>
      <xdr:spPr>
        <a:xfrm>
          <a:off x="27000" y="11428765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5538</xdr:row>
      <xdr:rowOff>181440</xdr:rowOff>
    </xdr:from>
    <xdr:to>
      <xdr:col>0</xdr:col>
      <xdr:colOff>36000</xdr:colOff>
      <xdr:row>5538</xdr:row>
      <xdr:rowOff>-1159368120</xdr:rowOff>
    </xdr:to>
    <xdr:pic>
      <xdr:nvPicPr>
        <xdr:cNvPr id="438" name="Imagem 437" descr=""/>
        <xdr:cNvPicPr/>
      </xdr:nvPicPr>
      <xdr:blipFill>
        <a:blip r:embed="rId437"/>
        <a:stretch/>
      </xdr:blipFill>
      <xdr:spPr>
        <a:xfrm>
          <a:off x="27000" y="11477534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5556</xdr:row>
      <xdr:rowOff>181440</xdr:rowOff>
    </xdr:from>
    <xdr:to>
      <xdr:col>0</xdr:col>
      <xdr:colOff>36000</xdr:colOff>
      <xdr:row>5556</xdr:row>
      <xdr:rowOff>-1163101680</xdr:rowOff>
    </xdr:to>
    <xdr:pic>
      <xdr:nvPicPr>
        <xdr:cNvPr id="439" name="Imagem 438" descr=""/>
        <xdr:cNvPicPr/>
      </xdr:nvPicPr>
      <xdr:blipFill>
        <a:blip r:embed="rId438"/>
        <a:stretch/>
      </xdr:blipFill>
      <xdr:spPr>
        <a:xfrm>
          <a:off x="27000" y="11514870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5558</xdr:row>
      <xdr:rowOff>181440</xdr:rowOff>
    </xdr:from>
    <xdr:to>
      <xdr:col>0</xdr:col>
      <xdr:colOff>36000</xdr:colOff>
      <xdr:row>5558</xdr:row>
      <xdr:rowOff>-1163482920</xdr:rowOff>
    </xdr:to>
    <xdr:pic>
      <xdr:nvPicPr>
        <xdr:cNvPr id="440" name="Imagem 439" descr=""/>
        <xdr:cNvPicPr/>
      </xdr:nvPicPr>
      <xdr:blipFill>
        <a:blip r:embed="rId439"/>
        <a:stretch/>
      </xdr:blipFill>
      <xdr:spPr>
        <a:xfrm>
          <a:off x="27000" y="1151868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5583</xdr:row>
      <xdr:rowOff>181440</xdr:rowOff>
    </xdr:from>
    <xdr:to>
      <xdr:col>0</xdr:col>
      <xdr:colOff>36000</xdr:colOff>
      <xdr:row>5583</xdr:row>
      <xdr:rowOff>-1169121600</xdr:rowOff>
    </xdr:to>
    <xdr:pic>
      <xdr:nvPicPr>
        <xdr:cNvPr id="441" name="Imagem 440" descr=""/>
        <xdr:cNvPicPr/>
      </xdr:nvPicPr>
      <xdr:blipFill>
        <a:blip r:embed="rId440"/>
        <a:stretch/>
      </xdr:blipFill>
      <xdr:spPr>
        <a:xfrm>
          <a:off x="27000" y="11575069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5613</xdr:row>
      <xdr:rowOff>181440</xdr:rowOff>
    </xdr:from>
    <xdr:to>
      <xdr:col>0</xdr:col>
      <xdr:colOff>36000</xdr:colOff>
      <xdr:row>5613</xdr:row>
      <xdr:rowOff>-1175922360</xdr:rowOff>
    </xdr:to>
    <xdr:pic>
      <xdr:nvPicPr>
        <xdr:cNvPr id="442" name="Imagem 441" descr=""/>
        <xdr:cNvPicPr/>
      </xdr:nvPicPr>
      <xdr:blipFill>
        <a:blip r:embed="rId441"/>
        <a:stretch/>
      </xdr:blipFill>
      <xdr:spPr>
        <a:xfrm>
          <a:off x="27000" y="116430768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5635</xdr:row>
      <xdr:rowOff>181440</xdr:rowOff>
    </xdr:from>
    <xdr:to>
      <xdr:col>0</xdr:col>
      <xdr:colOff>36000</xdr:colOff>
      <xdr:row>5635</xdr:row>
      <xdr:rowOff>-1180342080</xdr:rowOff>
    </xdr:to>
    <xdr:pic>
      <xdr:nvPicPr>
        <xdr:cNvPr id="443" name="Imagem 442" descr=""/>
        <xdr:cNvPicPr/>
      </xdr:nvPicPr>
      <xdr:blipFill>
        <a:blip r:embed="rId442"/>
        <a:stretch/>
      </xdr:blipFill>
      <xdr:spPr>
        <a:xfrm>
          <a:off x="27000" y="116872740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5654</xdr:row>
      <xdr:rowOff>181440</xdr:rowOff>
    </xdr:from>
    <xdr:to>
      <xdr:col>0</xdr:col>
      <xdr:colOff>36000</xdr:colOff>
      <xdr:row>5654</xdr:row>
      <xdr:rowOff>-1184190120</xdr:rowOff>
    </xdr:to>
    <xdr:pic>
      <xdr:nvPicPr>
        <xdr:cNvPr id="444" name="Imagem 443" descr=""/>
        <xdr:cNvPicPr/>
      </xdr:nvPicPr>
      <xdr:blipFill>
        <a:blip r:embed="rId443"/>
        <a:stretch/>
      </xdr:blipFill>
      <xdr:spPr>
        <a:xfrm>
          <a:off x="27000" y="11725754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5690</xdr:row>
      <xdr:rowOff>181440</xdr:rowOff>
    </xdr:from>
    <xdr:to>
      <xdr:col>0</xdr:col>
      <xdr:colOff>36000</xdr:colOff>
      <xdr:row>5690</xdr:row>
      <xdr:rowOff>-1191733920</xdr:rowOff>
    </xdr:to>
    <xdr:pic>
      <xdr:nvPicPr>
        <xdr:cNvPr id="445" name="Imagem 444" descr=""/>
        <xdr:cNvPicPr/>
      </xdr:nvPicPr>
      <xdr:blipFill>
        <a:blip r:embed="rId444"/>
        <a:stretch/>
      </xdr:blipFill>
      <xdr:spPr>
        <a:xfrm>
          <a:off x="27000" y="118011924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5710</xdr:row>
      <xdr:rowOff>181440</xdr:rowOff>
    </xdr:from>
    <xdr:to>
      <xdr:col>0</xdr:col>
      <xdr:colOff>36000</xdr:colOff>
      <xdr:row>5710</xdr:row>
      <xdr:rowOff>-1195772400</xdr:rowOff>
    </xdr:to>
    <xdr:pic>
      <xdr:nvPicPr>
        <xdr:cNvPr id="446" name="Imagem 445" descr=""/>
        <xdr:cNvPicPr/>
      </xdr:nvPicPr>
      <xdr:blipFill>
        <a:blip r:embed="rId445"/>
        <a:stretch/>
      </xdr:blipFill>
      <xdr:spPr>
        <a:xfrm>
          <a:off x="27000" y="11841577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5712</xdr:row>
      <xdr:rowOff>181440</xdr:rowOff>
    </xdr:from>
    <xdr:to>
      <xdr:col>0</xdr:col>
      <xdr:colOff>36000</xdr:colOff>
      <xdr:row>5712</xdr:row>
      <xdr:rowOff>-1196153640</xdr:rowOff>
    </xdr:to>
    <xdr:pic>
      <xdr:nvPicPr>
        <xdr:cNvPr id="447" name="Imagem 446" descr=""/>
        <xdr:cNvPicPr/>
      </xdr:nvPicPr>
      <xdr:blipFill>
        <a:blip r:embed="rId446"/>
        <a:stretch/>
      </xdr:blipFill>
      <xdr:spPr>
        <a:xfrm>
          <a:off x="27000" y="11845389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5730</xdr:row>
      <xdr:rowOff>181440</xdr:rowOff>
    </xdr:from>
    <xdr:to>
      <xdr:col>0</xdr:col>
      <xdr:colOff>36000</xdr:colOff>
      <xdr:row>5730</xdr:row>
      <xdr:rowOff>-1199811240</xdr:rowOff>
    </xdr:to>
    <xdr:pic>
      <xdr:nvPicPr>
        <xdr:cNvPr id="448" name="Imagem 447" descr=""/>
        <xdr:cNvPicPr/>
      </xdr:nvPicPr>
      <xdr:blipFill>
        <a:blip r:embed="rId447"/>
        <a:stretch/>
      </xdr:blipFill>
      <xdr:spPr>
        <a:xfrm>
          <a:off x="27000" y="118819656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5734</xdr:row>
      <xdr:rowOff>181440</xdr:rowOff>
    </xdr:from>
    <xdr:to>
      <xdr:col>0</xdr:col>
      <xdr:colOff>36000</xdr:colOff>
      <xdr:row>5734</xdr:row>
      <xdr:rowOff>-1200573000</xdr:rowOff>
    </xdr:to>
    <xdr:pic>
      <xdr:nvPicPr>
        <xdr:cNvPr id="449" name="Imagem 448" descr=""/>
        <xdr:cNvPicPr/>
      </xdr:nvPicPr>
      <xdr:blipFill>
        <a:blip r:embed="rId448"/>
        <a:stretch/>
      </xdr:blipFill>
      <xdr:spPr>
        <a:xfrm>
          <a:off x="27000" y="1188958320"/>
          <a:ext cx="9000" cy="3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0" name="Imagem 449" descr=""/>
        <xdr:cNvPicPr/>
      </xdr:nvPicPr>
      <xdr:blipFill>
        <a:blip r:embed="rId44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1" name="Imagem 450" descr=""/>
        <xdr:cNvPicPr/>
      </xdr:nvPicPr>
      <xdr:blipFill>
        <a:blip r:embed="rId45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2" name="Imagem 451" descr=""/>
        <xdr:cNvPicPr/>
      </xdr:nvPicPr>
      <xdr:blipFill>
        <a:blip r:embed="rId45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3" name="Imagem 452" descr=""/>
        <xdr:cNvPicPr/>
      </xdr:nvPicPr>
      <xdr:blipFill>
        <a:blip r:embed="rId45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4" name="Imagem 453" descr=""/>
        <xdr:cNvPicPr/>
      </xdr:nvPicPr>
      <xdr:blipFill>
        <a:blip r:embed="rId45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5" name="Imagem 454" descr=""/>
        <xdr:cNvPicPr/>
      </xdr:nvPicPr>
      <xdr:blipFill>
        <a:blip r:embed="rId45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6" name="Imagem 455" descr=""/>
        <xdr:cNvPicPr/>
      </xdr:nvPicPr>
      <xdr:blipFill>
        <a:blip r:embed="rId45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7" name="Imagem 456" descr=""/>
        <xdr:cNvPicPr/>
      </xdr:nvPicPr>
      <xdr:blipFill>
        <a:blip r:embed="rId45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8" name="Imagem 457" descr=""/>
        <xdr:cNvPicPr/>
      </xdr:nvPicPr>
      <xdr:blipFill>
        <a:blip r:embed="rId45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59" name="Imagem 458" descr=""/>
        <xdr:cNvPicPr/>
      </xdr:nvPicPr>
      <xdr:blipFill>
        <a:blip r:embed="rId45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0" name="Imagem 459" descr=""/>
        <xdr:cNvPicPr/>
      </xdr:nvPicPr>
      <xdr:blipFill>
        <a:blip r:embed="rId45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1" name="Imagem 460" descr=""/>
        <xdr:cNvPicPr/>
      </xdr:nvPicPr>
      <xdr:blipFill>
        <a:blip r:embed="rId46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2" name="Imagem 461" descr=""/>
        <xdr:cNvPicPr/>
      </xdr:nvPicPr>
      <xdr:blipFill>
        <a:blip r:embed="rId46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3" name="Imagem 462" descr=""/>
        <xdr:cNvPicPr/>
      </xdr:nvPicPr>
      <xdr:blipFill>
        <a:blip r:embed="rId46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4" name="Imagem 463" descr=""/>
        <xdr:cNvPicPr/>
      </xdr:nvPicPr>
      <xdr:blipFill>
        <a:blip r:embed="rId46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5" name="Imagem 464" descr=""/>
        <xdr:cNvPicPr/>
      </xdr:nvPicPr>
      <xdr:blipFill>
        <a:blip r:embed="rId46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6" name="Imagem 465" descr=""/>
        <xdr:cNvPicPr/>
      </xdr:nvPicPr>
      <xdr:blipFill>
        <a:blip r:embed="rId46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7" name="Imagem 466" descr=""/>
        <xdr:cNvPicPr/>
      </xdr:nvPicPr>
      <xdr:blipFill>
        <a:blip r:embed="rId46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8" name="Imagem 467" descr=""/>
        <xdr:cNvPicPr/>
      </xdr:nvPicPr>
      <xdr:blipFill>
        <a:blip r:embed="rId46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69" name="Imagem 468" descr=""/>
        <xdr:cNvPicPr/>
      </xdr:nvPicPr>
      <xdr:blipFill>
        <a:blip r:embed="rId46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0" name="Imagem 469" descr=""/>
        <xdr:cNvPicPr/>
      </xdr:nvPicPr>
      <xdr:blipFill>
        <a:blip r:embed="rId46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1" name="Imagem 470" descr=""/>
        <xdr:cNvPicPr/>
      </xdr:nvPicPr>
      <xdr:blipFill>
        <a:blip r:embed="rId47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2" name="Imagem 471" descr=""/>
        <xdr:cNvPicPr/>
      </xdr:nvPicPr>
      <xdr:blipFill>
        <a:blip r:embed="rId47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3" name="Imagem 472" descr=""/>
        <xdr:cNvPicPr/>
      </xdr:nvPicPr>
      <xdr:blipFill>
        <a:blip r:embed="rId47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4" name="Imagem 473" descr=""/>
        <xdr:cNvPicPr/>
      </xdr:nvPicPr>
      <xdr:blipFill>
        <a:blip r:embed="rId47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5" name="Imagem 474" descr=""/>
        <xdr:cNvPicPr/>
      </xdr:nvPicPr>
      <xdr:blipFill>
        <a:blip r:embed="rId47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6" name="Imagem 475" descr=""/>
        <xdr:cNvPicPr/>
      </xdr:nvPicPr>
      <xdr:blipFill>
        <a:blip r:embed="rId47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7" name="Imagem 476" descr=""/>
        <xdr:cNvPicPr/>
      </xdr:nvPicPr>
      <xdr:blipFill>
        <a:blip r:embed="rId47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8" name="Imagem 477" descr=""/>
        <xdr:cNvPicPr/>
      </xdr:nvPicPr>
      <xdr:blipFill>
        <a:blip r:embed="rId47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79" name="Imagem 478" descr=""/>
        <xdr:cNvPicPr/>
      </xdr:nvPicPr>
      <xdr:blipFill>
        <a:blip r:embed="rId47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0" name="Imagem 479" descr=""/>
        <xdr:cNvPicPr/>
      </xdr:nvPicPr>
      <xdr:blipFill>
        <a:blip r:embed="rId47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1" name="Imagem 480" descr=""/>
        <xdr:cNvPicPr/>
      </xdr:nvPicPr>
      <xdr:blipFill>
        <a:blip r:embed="rId48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2" name="Imagem 481" descr=""/>
        <xdr:cNvPicPr/>
      </xdr:nvPicPr>
      <xdr:blipFill>
        <a:blip r:embed="rId48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3" name="Imagem 482" descr=""/>
        <xdr:cNvPicPr/>
      </xdr:nvPicPr>
      <xdr:blipFill>
        <a:blip r:embed="rId48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4" name="Imagem 483" descr=""/>
        <xdr:cNvPicPr/>
      </xdr:nvPicPr>
      <xdr:blipFill>
        <a:blip r:embed="rId48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5" name="Imagem 484" descr=""/>
        <xdr:cNvPicPr/>
      </xdr:nvPicPr>
      <xdr:blipFill>
        <a:blip r:embed="rId48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6" name="Imagem 485" descr=""/>
        <xdr:cNvPicPr/>
      </xdr:nvPicPr>
      <xdr:blipFill>
        <a:blip r:embed="rId48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7" name="Imagem 486" descr=""/>
        <xdr:cNvPicPr/>
      </xdr:nvPicPr>
      <xdr:blipFill>
        <a:blip r:embed="rId48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8" name="Imagem 487" descr=""/>
        <xdr:cNvPicPr/>
      </xdr:nvPicPr>
      <xdr:blipFill>
        <a:blip r:embed="rId48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89" name="Imagem 488" descr=""/>
        <xdr:cNvPicPr/>
      </xdr:nvPicPr>
      <xdr:blipFill>
        <a:blip r:embed="rId48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0" name="Imagem 489" descr=""/>
        <xdr:cNvPicPr/>
      </xdr:nvPicPr>
      <xdr:blipFill>
        <a:blip r:embed="rId48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1" name="Imagem 490" descr=""/>
        <xdr:cNvPicPr/>
      </xdr:nvPicPr>
      <xdr:blipFill>
        <a:blip r:embed="rId49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2" name="Imagem 491" descr=""/>
        <xdr:cNvPicPr/>
      </xdr:nvPicPr>
      <xdr:blipFill>
        <a:blip r:embed="rId49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3" name="Imagem 492" descr=""/>
        <xdr:cNvPicPr/>
      </xdr:nvPicPr>
      <xdr:blipFill>
        <a:blip r:embed="rId49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4" name="Imagem 493" descr=""/>
        <xdr:cNvPicPr/>
      </xdr:nvPicPr>
      <xdr:blipFill>
        <a:blip r:embed="rId49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5" name="Imagem 494" descr=""/>
        <xdr:cNvPicPr/>
      </xdr:nvPicPr>
      <xdr:blipFill>
        <a:blip r:embed="rId49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6" name="Imagem 495" descr=""/>
        <xdr:cNvPicPr/>
      </xdr:nvPicPr>
      <xdr:blipFill>
        <a:blip r:embed="rId49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7" name="Imagem 496" descr=""/>
        <xdr:cNvPicPr/>
      </xdr:nvPicPr>
      <xdr:blipFill>
        <a:blip r:embed="rId49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8" name="Imagem 497" descr=""/>
        <xdr:cNvPicPr/>
      </xdr:nvPicPr>
      <xdr:blipFill>
        <a:blip r:embed="rId49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499" name="Imagem 498" descr=""/>
        <xdr:cNvPicPr/>
      </xdr:nvPicPr>
      <xdr:blipFill>
        <a:blip r:embed="rId49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0" name="Imagem 499" descr=""/>
        <xdr:cNvPicPr/>
      </xdr:nvPicPr>
      <xdr:blipFill>
        <a:blip r:embed="rId49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1" name="Imagem 500" descr=""/>
        <xdr:cNvPicPr/>
      </xdr:nvPicPr>
      <xdr:blipFill>
        <a:blip r:embed="rId50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2" name="Imagem 501" descr=""/>
        <xdr:cNvPicPr/>
      </xdr:nvPicPr>
      <xdr:blipFill>
        <a:blip r:embed="rId50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3" name="Imagem 502" descr=""/>
        <xdr:cNvPicPr/>
      </xdr:nvPicPr>
      <xdr:blipFill>
        <a:blip r:embed="rId50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4" name="Imagem 503" descr=""/>
        <xdr:cNvPicPr/>
      </xdr:nvPicPr>
      <xdr:blipFill>
        <a:blip r:embed="rId50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5" name="Imagem 504" descr=""/>
        <xdr:cNvPicPr/>
      </xdr:nvPicPr>
      <xdr:blipFill>
        <a:blip r:embed="rId50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6" name="Imagem 505" descr=""/>
        <xdr:cNvPicPr/>
      </xdr:nvPicPr>
      <xdr:blipFill>
        <a:blip r:embed="rId50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7" name="Imagem 506" descr=""/>
        <xdr:cNvPicPr/>
      </xdr:nvPicPr>
      <xdr:blipFill>
        <a:blip r:embed="rId50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8" name="Imagem 507" descr=""/>
        <xdr:cNvPicPr/>
      </xdr:nvPicPr>
      <xdr:blipFill>
        <a:blip r:embed="rId50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09" name="Imagem 508" descr=""/>
        <xdr:cNvPicPr/>
      </xdr:nvPicPr>
      <xdr:blipFill>
        <a:blip r:embed="rId50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0" name="Imagem 509" descr=""/>
        <xdr:cNvPicPr/>
      </xdr:nvPicPr>
      <xdr:blipFill>
        <a:blip r:embed="rId50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1" name="Imagem 510" descr=""/>
        <xdr:cNvPicPr/>
      </xdr:nvPicPr>
      <xdr:blipFill>
        <a:blip r:embed="rId51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2" name="Imagem 511" descr=""/>
        <xdr:cNvPicPr/>
      </xdr:nvPicPr>
      <xdr:blipFill>
        <a:blip r:embed="rId51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3" name="Imagem 512" descr=""/>
        <xdr:cNvPicPr/>
      </xdr:nvPicPr>
      <xdr:blipFill>
        <a:blip r:embed="rId51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4" name="Imagem 513" descr=""/>
        <xdr:cNvPicPr/>
      </xdr:nvPicPr>
      <xdr:blipFill>
        <a:blip r:embed="rId51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5" name="Imagem 514" descr=""/>
        <xdr:cNvPicPr/>
      </xdr:nvPicPr>
      <xdr:blipFill>
        <a:blip r:embed="rId51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6" name="Imagem 515" descr=""/>
        <xdr:cNvPicPr/>
      </xdr:nvPicPr>
      <xdr:blipFill>
        <a:blip r:embed="rId51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7" name="Imagem 516" descr=""/>
        <xdr:cNvPicPr/>
      </xdr:nvPicPr>
      <xdr:blipFill>
        <a:blip r:embed="rId51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8" name="Imagem 517" descr=""/>
        <xdr:cNvPicPr/>
      </xdr:nvPicPr>
      <xdr:blipFill>
        <a:blip r:embed="rId51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19" name="Imagem 518" descr=""/>
        <xdr:cNvPicPr/>
      </xdr:nvPicPr>
      <xdr:blipFill>
        <a:blip r:embed="rId51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0" name="Imagem 519" descr=""/>
        <xdr:cNvPicPr/>
      </xdr:nvPicPr>
      <xdr:blipFill>
        <a:blip r:embed="rId51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1" name="Imagem 520" descr=""/>
        <xdr:cNvPicPr/>
      </xdr:nvPicPr>
      <xdr:blipFill>
        <a:blip r:embed="rId52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2" name="Imagem 521" descr=""/>
        <xdr:cNvPicPr/>
      </xdr:nvPicPr>
      <xdr:blipFill>
        <a:blip r:embed="rId52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3" name="Imagem 522" descr=""/>
        <xdr:cNvPicPr/>
      </xdr:nvPicPr>
      <xdr:blipFill>
        <a:blip r:embed="rId52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4" name="Imagem 523" descr=""/>
        <xdr:cNvPicPr/>
      </xdr:nvPicPr>
      <xdr:blipFill>
        <a:blip r:embed="rId52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5" name="Imagem 524" descr=""/>
        <xdr:cNvPicPr/>
      </xdr:nvPicPr>
      <xdr:blipFill>
        <a:blip r:embed="rId52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6" name="Imagem 525" descr=""/>
        <xdr:cNvPicPr/>
      </xdr:nvPicPr>
      <xdr:blipFill>
        <a:blip r:embed="rId52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7" name="Imagem 526" descr=""/>
        <xdr:cNvPicPr/>
      </xdr:nvPicPr>
      <xdr:blipFill>
        <a:blip r:embed="rId52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8" name="Imagem 527" descr=""/>
        <xdr:cNvPicPr/>
      </xdr:nvPicPr>
      <xdr:blipFill>
        <a:blip r:embed="rId52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29" name="Imagem 528" descr=""/>
        <xdr:cNvPicPr/>
      </xdr:nvPicPr>
      <xdr:blipFill>
        <a:blip r:embed="rId52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0" name="Imagem 529" descr=""/>
        <xdr:cNvPicPr/>
      </xdr:nvPicPr>
      <xdr:blipFill>
        <a:blip r:embed="rId52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1" name="Imagem 530" descr=""/>
        <xdr:cNvPicPr/>
      </xdr:nvPicPr>
      <xdr:blipFill>
        <a:blip r:embed="rId53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2" name="Imagem 531" descr=""/>
        <xdr:cNvPicPr/>
      </xdr:nvPicPr>
      <xdr:blipFill>
        <a:blip r:embed="rId53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3" name="Imagem 532" descr=""/>
        <xdr:cNvPicPr/>
      </xdr:nvPicPr>
      <xdr:blipFill>
        <a:blip r:embed="rId53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4" name="Imagem 533" descr=""/>
        <xdr:cNvPicPr/>
      </xdr:nvPicPr>
      <xdr:blipFill>
        <a:blip r:embed="rId53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5" name="Imagem 534" descr=""/>
        <xdr:cNvPicPr/>
      </xdr:nvPicPr>
      <xdr:blipFill>
        <a:blip r:embed="rId53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6" name="Imagem 535" descr=""/>
        <xdr:cNvPicPr/>
      </xdr:nvPicPr>
      <xdr:blipFill>
        <a:blip r:embed="rId53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7" name="Imagem 536" descr=""/>
        <xdr:cNvPicPr/>
      </xdr:nvPicPr>
      <xdr:blipFill>
        <a:blip r:embed="rId53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8" name="Imagem 537" descr=""/>
        <xdr:cNvPicPr/>
      </xdr:nvPicPr>
      <xdr:blipFill>
        <a:blip r:embed="rId53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39" name="Imagem 538" descr=""/>
        <xdr:cNvPicPr/>
      </xdr:nvPicPr>
      <xdr:blipFill>
        <a:blip r:embed="rId53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0" name="Imagem 539" descr=""/>
        <xdr:cNvPicPr/>
      </xdr:nvPicPr>
      <xdr:blipFill>
        <a:blip r:embed="rId53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1" name="Imagem 540" descr=""/>
        <xdr:cNvPicPr/>
      </xdr:nvPicPr>
      <xdr:blipFill>
        <a:blip r:embed="rId54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2" name="Imagem 541" descr=""/>
        <xdr:cNvPicPr/>
      </xdr:nvPicPr>
      <xdr:blipFill>
        <a:blip r:embed="rId54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3" name="Imagem 542" descr=""/>
        <xdr:cNvPicPr/>
      </xdr:nvPicPr>
      <xdr:blipFill>
        <a:blip r:embed="rId54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4" name="Imagem 543" descr=""/>
        <xdr:cNvPicPr/>
      </xdr:nvPicPr>
      <xdr:blipFill>
        <a:blip r:embed="rId54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5" name="Imagem 544" descr=""/>
        <xdr:cNvPicPr/>
      </xdr:nvPicPr>
      <xdr:blipFill>
        <a:blip r:embed="rId54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6" name="Imagem 545" descr=""/>
        <xdr:cNvPicPr/>
      </xdr:nvPicPr>
      <xdr:blipFill>
        <a:blip r:embed="rId54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7" name="Imagem 546" descr=""/>
        <xdr:cNvPicPr/>
      </xdr:nvPicPr>
      <xdr:blipFill>
        <a:blip r:embed="rId54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8" name="Imagem 547" descr=""/>
        <xdr:cNvPicPr/>
      </xdr:nvPicPr>
      <xdr:blipFill>
        <a:blip r:embed="rId54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49" name="Imagem 548" descr=""/>
        <xdr:cNvPicPr/>
      </xdr:nvPicPr>
      <xdr:blipFill>
        <a:blip r:embed="rId54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0" name="Imagem 549" descr=""/>
        <xdr:cNvPicPr/>
      </xdr:nvPicPr>
      <xdr:blipFill>
        <a:blip r:embed="rId54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1" name="Imagem 550" descr=""/>
        <xdr:cNvPicPr/>
      </xdr:nvPicPr>
      <xdr:blipFill>
        <a:blip r:embed="rId55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2" name="Imagem 551" descr=""/>
        <xdr:cNvPicPr/>
      </xdr:nvPicPr>
      <xdr:blipFill>
        <a:blip r:embed="rId55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3" name="Imagem 552" descr=""/>
        <xdr:cNvPicPr/>
      </xdr:nvPicPr>
      <xdr:blipFill>
        <a:blip r:embed="rId55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4" name="Imagem 553" descr=""/>
        <xdr:cNvPicPr/>
      </xdr:nvPicPr>
      <xdr:blipFill>
        <a:blip r:embed="rId55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5" name="Imagem 554" descr=""/>
        <xdr:cNvPicPr/>
      </xdr:nvPicPr>
      <xdr:blipFill>
        <a:blip r:embed="rId55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6" name="Imagem 555" descr=""/>
        <xdr:cNvPicPr/>
      </xdr:nvPicPr>
      <xdr:blipFill>
        <a:blip r:embed="rId55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7" name="Imagem 556" descr=""/>
        <xdr:cNvPicPr/>
      </xdr:nvPicPr>
      <xdr:blipFill>
        <a:blip r:embed="rId55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8" name="Imagem 557" descr=""/>
        <xdr:cNvPicPr/>
      </xdr:nvPicPr>
      <xdr:blipFill>
        <a:blip r:embed="rId55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59" name="Imagem 558" descr=""/>
        <xdr:cNvPicPr/>
      </xdr:nvPicPr>
      <xdr:blipFill>
        <a:blip r:embed="rId55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0" name="Imagem 559" descr=""/>
        <xdr:cNvPicPr/>
      </xdr:nvPicPr>
      <xdr:blipFill>
        <a:blip r:embed="rId55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1" name="Imagem 560" descr=""/>
        <xdr:cNvPicPr/>
      </xdr:nvPicPr>
      <xdr:blipFill>
        <a:blip r:embed="rId56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2" name="Imagem 561" descr=""/>
        <xdr:cNvPicPr/>
      </xdr:nvPicPr>
      <xdr:blipFill>
        <a:blip r:embed="rId56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3" name="Imagem 562" descr=""/>
        <xdr:cNvPicPr/>
      </xdr:nvPicPr>
      <xdr:blipFill>
        <a:blip r:embed="rId56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4" name="Imagem 563" descr=""/>
        <xdr:cNvPicPr/>
      </xdr:nvPicPr>
      <xdr:blipFill>
        <a:blip r:embed="rId56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5" name="Imagem 564" descr=""/>
        <xdr:cNvPicPr/>
      </xdr:nvPicPr>
      <xdr:blipFill>
        <a:blip r:embed="rId56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6" name="Imagem 565" descr=""/>
        <xdr:cNvPicPr/>
      </xdr:nvPicPr>
      <xdr:blipFill>
        <a:blip r:embed="rId56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7" name="Imagem 566" descr=""/>
        <xdr:cNvPicPr/>
      </xdr:nvPicPr>
      <xdr:blipFill>
        <a:blip r:embed="rId56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8" name="Imagem 567" descr=""/>
        <xdr:cNvPicPr/>
      </xdr:nvPicPr>
      <xdr:blipFill>
        <a:blip r:embed="rId56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69" name="Imagem 568" descr=""/>
        <xdr:cNvPicPr/>
      </xdr:nvPicPr>
      <xdr:blipFill>
        <a:blip r:embed="rId56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0" name="Imagem 569" descr=""/>
        <xdr:cNvPicPr/>
      </xdr:nvPicPr>
      <xdr:blipFill>
        <a:blip r:embed="rId56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1" name="Imagem 570" descr=""/>
        <xdr:cNvPicPr/>
      </xdr:nvPicPr>
      <xdr:blipFill>
        <a:blip r:embed="rId57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2" name="Imagem 571" descr=""/>
        <xdr:cNvPicPr/>
      </xdr:nvPicPr>
      <xdr:blipFill>
        <a:blip r:embed="rId57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3" name="Imagem 572" descr=""/>
        <xdr:cNvPicPr/>
      </xdr:nvPicPr>
      <xdr:blipFill>
        <a:blip r:embed="rId57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4" name="Imagem 573" descr=""/>
        <xdr:cNvPicPr/>
      </xdr:nvPicPr>
      <xdr:blipFill>
        <a:blip r:embed="rId57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5" name="Imagem 574" descr=""/>
        <xdr:cNvPicPr/>
      </xdr:nvPicPr>
      <xdr:blipFill>
        <a:blip r:embed="rId57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6" name="Imagem 575" descr=""/>
        <xdr:cNvPicPr/>
      </xdr:nvPicPr>
      <xdr:blipFill>
        <a:blip r:embed="rId57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7" name="Imagem 576" descr=""/>
        <xdr:cNvPicPr/>
      </xdr:nvPicPr>
      <xdr:blipFill>
        <a:blip r:embed="rId57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8" name="Imagem 577" descr=""/>
        <xdr:cNvPicPr/>
      </xdr:nvPicPr>
      <xdr:blipFill>
        <a:blip r:embed="rId57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79" name="Imagem 578" descr=""/>
        <xdr:cNvPicPr/>
      </xdr:nvPicPr>
      <xdr:blipFill>
        <a:blip r:embed="rId57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0" name="Imagem 579" descr=""/>
        <xdr:cNvPicPr/>
      </xdr:nvPicPr>
      <xdr:blipFill>
        <a:blip r:embed="rId57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1" name="Imagem 580" descr=""/>
        <xdr:cNvPicPr/>
      </xdr:nvPicPr>
      <xdr:blipFill>
        <a:blip r:embed="rId58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2" name="Imagem 581" descr=""/>
        <xdr:cNvPicPr/>
      </xdr:nvPicPr>
      <xdr:blipFill>
        <a:blip r:embed="rId58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3" name="Imagem 582" descr=""/>
        <xdr:cNvPicPr/>
      </xdr:nvPicPr>
      <xdr:blipFill>
        <a:blip r:embed="rId58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4" name="Imagem 583" descr=""/>
        <xdr:cNvPicPr/>
      </xdr:nvPicPr>
      <xdr:blipFill>
        <a:blip r:embed="rId58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5" name="Imagem 584" descr=""/>
        <xdr:cNvPicPr/>
      </xdr:nvPicPr>
      <xdr:blipFill>
        <a:blip r:embed="rId58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6" name="Imagem 585" descr=""/>
        <xdr:cNvPicPr/>
      </xdr:nvPicPr>
      <xdr:blipFill>
        <a:blip r:embed="rId58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7" name="Imagem 586" descr=""/>
        <xdr:cNvPicPr/>
      </xdr:nvPicPr>
      <xdr:blipFill>
        <a:blip r:embed="rId58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8" name="Imagem 587" descr=""/>
        <xdr:cNvPicPr/>
      </xdr:nvPicPr>
      <xdr:blipFill>
        <a:blip r:embed="rId58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89" name="Imagem 588" descr=""/>
        <xdr:cNvPicPr/>
      </xdr:nvPicPr>
      <xdr:blipFill>
        <a:blip r:embed="rId58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0" name="Imagem 589" descr=""/>
        <xdr:cNvPicPr/>
      </xdr:nvPicPr>
      <xdr:blipFill>
        <a:blip r:embed="rId58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1" name="Imagem 590" descr=""/>
        <xdr:cNvPicPr/>
      </xdr:nvPicPr>
      <xdr:blipFill>
        <a:blip r:embed="rId59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2" name="Imagem 591" descr=""/>
        <xdr:cNvPicPr/>
      </xdr:nvPicPr>
      <xdr:blipFill>
        <a:blip r:embed="rId59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3" name="Imagem 592" descr=""/>
        <xdr:cNvPicPr/>
      </xdr:nvPicPr>
      <xdr:blipFill>
        <a:blip r:embed="rId59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4" name="Imagem 593" descr=""/>
        <xdr:cNvPicPr/>
      </xdr:nvPicPr>
      <xdr:blipFill>
        <a:blip r:embed="rId59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5" name="Imagem 594" descr=""/>
        <xdr:cNvPicPr/>
      </xdr:nvPicPr>
      <xdr:blipFill>
        <a:blip r:embed="rId59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6" name="Imagem 595" descr=""/>
        <xdr:cNvPicPr/>
      </xdr:nvPicPr>
      <xdr:blipFill>
        <a:blip r:embed="rId59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7" name="Imagem 596" descr=""/>
        <xdr:cNvPicPr/>
      </xdr:nvPicPr>
      <xdr:blipFill>
        <a:blip r:embed="rId59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8" name="Imagem 597" descr=""/>
        <xdr:cNvPicPr/>
      </xdr:nvPicPr>
      <xdr:blipFill>
        <a:blip r:embed="rId59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599" name="Imagem 598" descr=""/>
        <xdr:cNvPicPr/>
      </xdr:nvPicPr>
      <xdr:blipFill>
        <a:blip r:embed="rId59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0" name="Imagem 599" descr=""/>
        <xdr:cNvPicPr/>
      </xdr:nvPicPr>
      <xdr:blipFill>
        <a:blip r:embed="rId59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1" name="Imagem 600" descr=""/>
        <xdr:cNvPicPr/>
      </xdr:nvPicPr>
      <xdr:blipFill>
        <a:blip r:embed="rId60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2" name="Imagem 601" descr=""/>
        <xdr:cNvPicPr/>
      </xdr:nvPicPr>
      <xdr:blipFill>
        <a:blip r:embed="rId60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3" name="Imagem 602" descr=""/>
        <xdr:cNvPicPr/>
      </xdr:nvPicPr>
      <xdr:blipFill>
        <a:blip r:embed="rId60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4" name="Imagem 603" descr=""/>
        <xdr:cNvPicPr/>
      </xdr:nvPicPr>
      <xdr:blipFill>
        <a:blip r:embed="rId60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5" name="Imagem 604" descr=""/>
        <xdr:cNvPicPr/>
      </xdr:nvPicPr>
      <xdr:blipFill>
        <a:blip r:embed="rId60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6" name="Imagem 605" descr=""/>
        <xdr:cNvPicPr/>
      </xdr:nvPicPr>
      <xdr:blipFill>
        <a:blip r:embed="rId60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7" name="Imagem 606" descr=""/>
        <xdr:cNvPicPr/>
      </xdr:nvPicPr>
      <xdr:blipFill>
        <a:blip r:embed="rId60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8" name="Imagem 607" descr=""/>
        <xdr:cNvPicPr/>
      </xdr:nvPicPr>
      <xdr:blipFill>
        <a:blip r:embed="rId60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09" name="Imagem 608" descr=""/>
        <xdr:cNvPicPr/>
      </xdr:nvPicPr>
      <xdr:blipFill>
        <a:blip r:embed="rId60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0" name="Imagem 609" descr=""/>
        <xdr:cNvPicPr/>
      </xdr:nvPicPr>
      <xdr:blipFill>
        <a:blip r:embed="rId60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1" name="Imagem 610" descr=""/>
        <xdr:cNvPicPr/>
      </xdr:nvPicPr>
      <xdr:blipFill>
        <a:blip r:embed="rId61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2" name="Imagem 611" descr=""/>
        <xdr:cNvPicPr/>
      </xdr:nvPicPr>
      <xdr:blipFill>
        <a:blip r:embed="rId61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3" name="Imagem 612" descr=""/>
        <xdr:cNvPicPr/>
      </xdr:nvPicPr>
      <xdr:blipFill>
        <a:blip r:embed="rId61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4" name="Imagem 613" descr=""/>
        <xdr:cNvPicPr/>
      </xdr:nvPicPr>
      <xdr:blipFill>
        <a:blip r:embed="rId61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5" name="Imagem 614" descr=""/>
        <xdr:cNvPicPr/>
      </xdr:nvPicPr>
      <xdr:blipFill>
        <a:blip r:embed="rId61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6" name="Imagem 615" descr=""/>
        <xdr:cNvPicPr/>
      </xdr:nvPicPr>
      <xdr:blipFill>
        <a:blip r:embed="rId61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7" name="Imagem 616" descr=""/>
        <xdr:cNvPicPr/>
      </xdr:nvPicPr>
      <xdr:blipFill>
        <a:blip r:embed="rId61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8" name="Imagem 617" descr=""/>
        <xdr:cNvPicPr/>
      </xdr:nvPicPr>
      <xdr:blipFill>
        <a:blip r:embed="rId61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19" name="Imagem 618" descr=""/>
        <xdr:cNvPicPr/>
      </xdr:nvPicPr>
      <xdr:blipFill>
        <a:blip r:embed="rId61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0" name="Imagem 619" descr=""/>
        <xdr:cNvPicPr/>
      </xdr:nvPicPr>
      <xdr:blipFill>
        <a:blip r:embed="rId61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1" name="Imagem 620" descr=""/>
        <xdr:cNvPicPr/>
      </xdr:nvPicPr>
      <xdr:blipFill>
        <a:blip r:embed="rId62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2" name="Imagem 621" descr=""/>
        <xdr:cNvPicPr/>
      </xdr:nvPicPr>
      <xdr:blipFill>
        <a:blip r:embed="rId62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3" name="Imagem 622" descr=""/>
        <xdr:cNvPicPr/>
      </xdr:nvPicPr>
      <xdr:blipFill>
        <a:blip r:embed="rId62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4" name="Imagem 623" descr=""/>
        <xdr:cNvPicPr/>
      </xdr:nvPicPr>
      <xdr:blipFill>
        <a:blip r:embed="rId62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5" name="Imagem 624" descr=""/>
        <xdr:cNvPicPr/>
      </xdr:nvPicPr>
      <xdr:blipFill>
        <a:blip r:embed="rId62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6" name="Imagem 625" descr=""/>
        <xdr:cNvPicPr/>
      </xdr:nvPicPr>
      <xdr:blipFill>
        <a:blip r:embed="rId62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7" name="Imagem 626" descr=""/>
        <xdr:cNvPicPr/>
      </xdr:nvPicPr>
      <xdr:blipFill>
        <a:blip r:embed="rId62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8" name="Imagem 627" descr=""/>
        <xdr:cNvPicPr/>
      </xdr:nvPicPr>
      <xdr:blipFill>
        <a:blip r:embed="rId62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29" name="Imagem 628" descr=""/>
        <xdr:cNvPicPr/>
      </xdr:nvPicPr>
      <xdr:blipFill>
        <a:blip r:embed="rId62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0" name="Imagem 629" descr=""/>
        <xdr:cNvPicPr/>
      </xdr:nvPicPr>
      <xdr:blipFill>
        <a:blip r:embed="rId62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1" name="Imagem 630" descr=""/>
        <xdr:cNvPicPr/>
      </xdr:nvPicPr>
      <xdr:blipFill>
        <a:blip r:embed="rId63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2" name="Imagem 631" descr=""/>
        <xdr:cNvPicPr/>
      </xdr:nvPicPr>
      <xdr:blipFill>
        <a:blip r:embed="rId63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3" name="Imagem 632" descr=""/>
        <xdr:cNvPicPr/>
      </xdr:nvPicPr>
      <xdr:blipFill>
        <a:blip r:embed="rId63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4" name="Imagem 633" descr=""/>
        <xdr:cNvPicPr/>
      </xdr:nvPicPr>
      <xdr:blipFill>
        <a:blip r:embed="rId63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5" name="Imagem 634" descr=""/>
        <xdr:cNvPicPr/>
      </xdr:nvPicPr>
      <xdr:blipFill>
        <a:blip r:embed="rId63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6" name="Imagem 635" descr=""/>
        <xdr:cNvPicPr/>
      </xdr:nvPicPr>
      <xdr:blipFill>
        <a:blip r:embed="rId63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7" name="Imagem 636" descr=""/>
        <xdr:cNvPicPr/>
      </xdr:nvPicPr>
      <xdr:blipFill>
        <a:blip r:embed="rId63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8" name="Imagem 637" descr=""/>
        <xdr:cNvPicPr/>
      </xdr:nvPicPr>
      <xdr:blipFill>
        <a:blip r:embed="rId63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39" name="Imagem 638" descr=""/>
        <xdr:cNvPicPr/>
      </xdr:nvPicPr>
      <xdr:blipFill>
        <a:blip r:embed="rId63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0" name="Imagem 639" descr=""/>
        <xdr:cNvPicPr/>
      </xdr:nvPicPr>
      <xdr:blipFill>
        <a:blip r:embed="rId63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1" name="Imagem 640" descr=""/>
        <xdr:cNvPicPr/>
      </xdr:nvPicPr>
      <xdr:blipFill>
        <a:blip r:embed="rId64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2" name="Imagem 641" descr=""/>
        <xdr:cNvPicPr/>
      </xdr:nvPicPr>
      <xdr:blipFill>
        <a:blip r:embed="rId64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3" name="Imagem 642" descr=""/>
        <xdr:cNvPicPr/>
      </xdr:nvPicPr>
      <xdr:blipFill>
        <a:blip r:embed="rId64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4" name="Imagem 643" descr=""/>
        <xdr:cNvPicPr/>
      </xdr:nvPicPr>
      <xdr:blipFill>
        <a:blip r:embed="rId64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5" name="Imagem 644" descr=""/>
        <xdr:cNvPicPr/>
      </xdr:nvPicPr>
      <xdr:blipFill>
        <a:blip r:embed="rId64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6" name="Imagem 645" descr=""/>
        <xdr:cNvPicPr/>
      </xdr:nvPicPr>
      <xdr:blipFill>
        <a:blip r:embed="rId64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7" name="Imagem 646" descr=""/>
        <xdr:cNvPicPr/>
      </xdr:nvPicPr>
      <xdr:blipFill>
        <a:blip r:embed="rId64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8" name="Imagem 647" descr=""/>
        <xdr:cNvPicPr/>
      </xdr:nvPicPr>
      <xdr:blipFill>
        <a:blip r:embed="rId64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49" name="Imagem 648" descr=""/>
        <xdr:cNvPicPr/>
      </xdr:nvPicPr>
      <xdr:blipFill>
        <a:blip r:embed="rId64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0" name="Imagem 649" descr=""/>
        <xdr:cNvPicPr/>
      </xdr:nvPicPr>
      <xdr:blipFill>
        <a:blip r:embed="rId64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1" name="Imagem 650" descr=""/>
        <xdr:cNvPicPr/>
      </xdr:nvPicPr>
      <xdr:blipFill>
        <a:blip r:embed="rId65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2" name="Imagem 651" descr=""/>
        <xdr:cNvPicPr/>
      </xdr:nvPicPr>
      <xdr:blipFill>
        <a:blip r:embed="rId65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3" name="Imagem 652" descr=""/>
        <xdr:cNvPicPr/>
      </xdr:nvPicPr>
      <xdr:blipFill>
        <a:blip r:embed="rId65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4" name="Imagem 653" descr=""/>
        <xdr:cNvPicPr/>
      </xdr:nvPicPr>
      <xdr:blipFill>
        <a:blip r:embed="rId65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5" name="Imagem 654" descr=""/>
        <xdr:cNvPicPr/>
      </xdr:nvPicPr>
      <xdr:blipFill>
        <a:blip r:embed="rId65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6" name="Imagem 655" descr=""/>
        <xdr:cNvPicPr/>
      </xdr:nvPicPr>
      <xdr:blipFill>
        <a:blip r:embed="rId65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7" name="Imagem 656" descr=""/>
        <xdr:cNvPicPr/>
      </xdr:nvPicPr>
      <xdr:blipFill>
        <a:blip r:embed="rId65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8" name="Imagem 657" descr=""/>
        <xdr:cNvPicPr/>
      </xdr:nvPicPr>
      <xdr:blipFill>
        <a:blip r:embed="rId65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59" name="Imagem 658" descr=""/>
        <xdr:cNvPicPr/>
      </xdr:nvPicPr>
      <xdr:blipFill>
        <a:blip r:embed="rId65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0" name="Imagem 659" descr=""/>
        <xdr:cNvPicPr/>
      </xdr:nvPicPr>
      <xdr:blipFill>
        <a:blip r:embed="rId65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1" name="Imagem 660" descr=""/>
        <xdr:cNvPicPr/>
      </xdr:nvPicPr>
      <xdr:blipFill>
        <a:blip r:embed="rId66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2" name="Imagem 661" descr=""/>
        <xdr:cNvPicPr/>
      </xdr:nvPicPr>
      <xdr:blipFill>
        <a:blip r:embed="rId66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3" name="Imagem 662" descr=""/>
        <xdr:cNvPicPr/>
      </xdr:nvPicPr>
      <xdr:blipFill>
        <a:blip r:embed="rId66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4" name="Imagem 663" descr=""/>
        <xdr:cNvPicPr/>
      </xdr:nvPicPr>
      <xdr:blipFill>
        <a:blip r:embed="rId66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5" name="Imagem 664" descr=""/>
        <xdr:cNvPicPr/>
      </xdr:nvPicPr>
      <xdr:blipFill>
        <a:blip r:embed="rId66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6" name="Imagem 665" descr=""/>
        <xdr:cNvPicPr/>
      </xdr:nvPicPr>
      <xdr:blipFill>
        <a:blip r:embed="rId66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7" name="Imagem 666" descr=""/>
        <xdr:cNvPicPr/>
      </xdr:nvPicPr>
      <xdr:blipFill>
        <a:blip r:embed="rId66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8" name="Imagem 667" descr=""/>
        <xdr:cNvPicPr/>
      </xdr:nvPicPr>
      <xdr:blipFill>
        <a:blip r:embed="rId66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69" name="Imagem 668" descr=""/>
        <xdr:cNvPicPr/>
      </xdr:nvPicPr>
      <xdr:blipFill>
        <a:blip r:embed="rId66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0" name="Imagem 669" descr=""/>
        <xdr:cNvPicPr/>
      </xdr:nvPicPr>
      <xdr:blipFill>
        <a:blip r:embed="rId66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1" name="Imagem 670" descr=""/>
        <xdr:cNvPicPr/>
      </xdr:nvPicPr>
      <xdr:blipFill>
        <a:blip r:embed="rId67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2" name="Imagem 671" descr=""/>
        <xdr:cNvPicPr/>
      </xdr:nvPicPr>
      <xdr:blipFill>
        <a:blip r:embed="rId67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3" name="Imagem 672" descr=""/>
        <xdr:cNvPicPr/>
      </xdr:nvPicPr>
      <xdr:blipFill>
        <a:blip r:embed="rId67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4" name="Imagem 673" descr=""/>
        <xdr:cNvPicPr/>
      </xdr:nvPicPr>
      <xdr:blipFill>
        <a:blip r:embed="rId67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5" name="Imagem 674" descr=""/>
        <xdr:cNvPicPr/>
      </xdr:nvPicPr>
      <xdr:blipFill>
        <a:blip r:embed="rId67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6" name="Imagem 675" descr=""/>
        <xdr:cNvPicPr/>
      </xdr:nvPicPr>
      <xdr:blipFill>
        <a:blip r:embed="rId67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7" name="Imagem 676" descr=""/>
        <xdr:cNvPicPr/>
      </xdr:nvPicPr>
      <xdr:blipFill>
        <a:blip r:embed="rId67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8" name="Imagem 677" descr=""/>
        <xdr:cNvPicPr/>
      </xdr:nvPicPr>
      <xdr:blipFill>
        <a:blip r:embed="rId67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79" name="Imagem 678" descr=""/>
        <xdr:cNvPicPr/>
      </xdr:nvPicPr>
      <xdr:blipFill>
        <a:blip r:embed="rId67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0" name="Imagem 679" descr=""/>
        <xdr:cNvPicPr/>
      </xdr:nvPicPr>
      <xdr:blipFill>
        <a:blip r:embed="rId67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1" name="Imagem 680" descr=""/>
        <xdr:cNvPicPr/>
      </xdr:nvPicPr>
      <xdr:blipFill>
        <a:blip r:embed="rId68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2" name="Imagem 681" descr=""/>
        <xdr:cNvPicPr/>
      </xdr:nvPicPr>
      <xdr:blipFill>
        <a:blip r:embed="rId68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3" name="Imagem 682" descr=""/>
        <xdr:cNvPicPr/>
      </xdr:nvPicPr>
      <xdr:blipFill>
        <a:blip r:embed="rId68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4" name="Imagem 683" descr=""/>
        <xdr:cNvPicPr/>
      </xdr:nvPicPr>
      <xdr:blipFill>
        <a:blip r:embed="rId68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5" name="Imagem 684" descr=""/>
        <xdr:cNvPicPr/>
      </xdr:nvPicPr>
      <xdr:blipFill>
        <a:blip r:embed="rId68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6" name="Imagem 685" descr=""/>
        <xdr:cNvPicPr/>
      </xdr:nvPicPr>
      <xdr:blipFill>
        <a:blip r:embed="rId68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7" name="Imagem 686" descr=""/>
        <xdr:cNvPicPr/>
      </xdr:nvPicPr>
      <xdr:blipFill>
        <a:blip r:embed="rId68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8" name="Imagem 687" descr=""/>
        <xdr:cNvPicPr/>
      </xdr:nvPicPr>
      <xdr:blipFill>
        <a:blip r:embed="rId68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89" name="Imagem 688" descr=""/>
        <xdr:cNvPicPr/>
      </xdr:nvPicPr>
      <xdr:blipFill>
        <a:blip r:embed="rId688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0" name="Imagem 689" descr=""/>
        <xdr:cNvPicPr/>
      </xdr:nvPicPr>
      <xdr:blipFill>
        <a:blip r:embed="rId689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1" name="Imagem 690" descr=""/>
        <xdr:cNvPicPr/>
      </xdr:nvPicPr>
      <xdr:blipFill>
        <a:blip r:embed="rId690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2" name="Imagem 691" descr=""/>
        <xdr:cNvPicPr/>
      </xdr:nvPicPr>
      <xdr:blipFill>
        <a:blip r:embed="rId691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3" name="Imagem 692" descr=""/>
        <xdr:cNvPicPr/>
      </xdr:nvPicPr>
      <xdr:blipFill>
        <a:blip r:embed="rId692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4" name="Imagem 693" descr=""/>
        <xdr:cNvPicPr/>
      </xdr:nvPicPr>
      <xdr:blipFill>
        <a:blip r:embed="rId693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5" name="Imagem 694" descr=""/>
        <xdr:cNvPicPr/>
      </xdr:nvPicPr>
      <xdr:blipFill>
        <a:blip r:embed="rId694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6" name="Imagem 695" descr=""/>
        <xdr:cNvPicPr/>
      </xdr:nvPicPr>
      <xdr:blipFill>
        <a:blip r:embed="rId695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7" name="Imagem 696" descr=""/>
        <xdr:cNvPicPr/>
      </xdr:nvPicPr>
      <xdr:blipFill>
        <a:blip r:embed="rId696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4656</xdr:row>
      <xdr:rowOff>181800</xdr:rowOff>
    </xdr:from>
    <xdr:to>
      <xdr:col>0</xdr:col>
      <xdr:colOff>36000</xdr:colOff>
      <xdr:row>4656</xdr:row>
      <xdr:rowOff>190800</xdr:rowOff>
    </xdr:to>
    <xdr:pic>
      <xdr:nvPicPr>
        <xdr:cNvPr id="698" name="Imagem 697" descr=""/>
        <xdr:cNvPicPr/>
      </xdr:nvPicPr>
      <xdr:blipFill>
        <a:blip r:embed="rId697"/>
        <a:stretch/>
      </xdr:blipFill>
      <xdr:spPr>
        <a:xfrm>
          <a:off x="27000" y="963540000"/>
          <a:ext cx="9000" cy="90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1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://www.crea-go.org.br/" TargetMode="External"/><Relationship Id="rId2" Type="http://schemas.openxmlformats.org/officeDocument/2006/relationships/hyperlink" Target="http://www.caugo.org.br/" TargetMode="External"/><Relationship Id="rId3" Type="http://schemas.openxmlformats.org/officeDocument/2006/relationships/hyperlink" Target="mailto:comercial.co@totalacessibilidade.com.br" TargetMode="External"/><Relationship Id="rId4" Type="http://schemas.openxmlformats.org/officeDocument/2006/relationships/hyperlink" Target="mailto:comercial.co@totalacessibilidade.com.br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true"/>
  </sheetPr>
  <dimension ref="B1:N28"/>
  <sheetViews>
    <sheetView windowProtection="false" showFormulas="false" showGridLines="fals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A1" activeCellId="0" sqref="A1"/>
    </sheetView>
  </sheetViews>
  <sheetFormatPr defaultRowHeight="15"/>
  <cols>
    <col collapsed="false" hidden="false" max="1" min="1" style="0" width="3.70918367346939"/>
    <col collapsed="false" hidden="false" max="2" min="2" style="0" width="9.14285714285714"/>
    <col collapsed="false" hidden="false" max="3" min="3" style="0" width="21.2857142857143"/>
    <col collapsed="false" hidden="false" max="4" min="4" style="0" width="12.1377551020408"/>
    <col collapsed="false" hidden="false" max="5" min="5" style="0" width="10.7091836734694"/>
    <col collapsed="false" hidden="false" max="12" min="6" style="0" width="8.6734693877551"/>
    <col collapsed="false" hidden="false" max="13" min="13" style="0" width="3.70918367346939"/>
    <col collapsed="false" hidden="false" max="1025" min="14" style="0" width="8.6734693877551"/>
  </cols>
  <sheetData>
    <row r="1" customFormat="false" ht="15.75" hidden="false" customHeight="false" outlineLevel="0" collapsed="false"/>
    <row r="2" customFormat="false" ht="52.5" hidden="false" customHeight="true" outlineLevel="0" collapsed="false">
      <c r="B2" s="1"/>
      <c r="C2" s="2"/>
      <c r="D2" s="2"/>
      <c r="E2" s="2"/>
      <c r="F2" s="2"/>
      <c r="G2" s="2"/>
      <c r="H2" s="2"/>
      <c r="I2" s="2"/>
      <c r="J2" s="2"/>
      <c r="K2" s="2"/>
      <c r="L2" s="3"/>
    </row>
    <row r="3" customFormat="false" ht="15.75" hidden="false" customHeight="false" outlineLevel="0" collapsed="false">
      <c r="B3" s="4" t="s">
        <v>0</v>
      </c>
      <c r="C3" s="4"/>
      <c r="D3" s="4"/>
      <c r="E3" s="4"/>
      <c r="F3" s="4"/>
      <c r="G3" s="4"/>
      <c r="H3" s="4"/>
      <c r="I3" s="4"/>
      <c r="J3" s="4"/>
      <c r="K3" s="4"/>
      <c r="L3" s="4"/>
    </row>
    <row r="4" customFormat="false" ht="15.75" hidden="false" customHeight="false" outlineLevel="0" collapsed="false">
      <c r="B4" s="4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</row>
    <row r="5" customFormat="false" ht="15.75" hidden="false" customHeight="false" outlineLevel="0" collapsed="false">
      <c r="B5" s="4" t="s">
        <v>2</v>
      </c>
      <c r="C5" s="4"/>
      <c r="D5" s="4"/>
      <c r="E5" s="4"/>
      <c r="F5" s="4"/>
      <c r="G5" s="4"/>
      <c r="H5" s="4"/>
      <c r="I5" s="4"/>
      <c r="J5" s="4"/>
      <c r="K5" s="4"/>
      <c r="L5" s="4"/>
    </row>
    <row r="6" customFormat="false" ht="15.75" hidden="false" customHeight="false" outlineLevel="0" collapsed="false">
      <c r="B6" s="4" t="s">
        <v>3</v>
      </c>
      <c r="C6" s="4"/>
      <c r="D6" s="4"/>
      <c r="E6" s="4"/>
      <c r="F6" s="4"/>
      <c r="G6" s="4"/>
      <c r="H6" s="4"/>
      <c r="I6" s="4"/>
      <c r="J6" s="4"/>
      <c r="K6" s="4"/>
      <c r="L6" s="4"/>
    </row>
    <row r="7" customFormat="false" ht="15" hidden="false" customHeight="false" outlineLevel="0" collapsed="false">
      <c r="B7" s="5"/>
      <c r="C7" s="6"/>
      <c r="D7" s="6"/>
      <c r="E7" s="6"/>
      <c r="F7" s="6"/>
      <c r="G7" s="6"/>
      <c r="H7" s="6"/>
      <c r="I7" s="6"/>
      <c r="J7" s="6"/>
      <c r="K7" s="6"/>
      <c r="L7" s="7"/>
    </row>
    <row r="8" customFormat="false" ht="15" hidden="false" customHeight="false" outlineLevel="0" collapsed="false">
      <c r="B8" s="8" t="s">
        <v>4</v>
      </c>
      <c r="C8" s="6"/>
      <c r="D8" s="6"/>
      <c r="E8" s="6"/>
      <c r="F8" s="6"/>
      <c r="G8" s="6"/>
      <c r="H8" s="6"/>
      <c r="I8" s="6"/>
      <c r="J8" s="6"/>
      <c r="K8" s="6"/>
      <c r="L8" s="7"/>
    </row>
    <row r="9" customFormat="false" ht="15" hidden="false" customHeight="false" outlineLevel="0" collapsed="false">
      <c r="B9" s="8"/>
      <c r="C9" s="6"/>
      <c r="D9" s="6"/>
      <c r="E9" s="6"/>
      <c r="F9" s="6"/>
      <c r="G9" s="6"/>
      <c r="H9" s="6"/>
      <c r="I9" s="6"/>
      <c r="J9" s="6"/>
      <c r="K9" s="6"/>
      <c r="L9" s="7"/>
    </row>
    <row r="10" customFormat="false" ht="15" hidden="false" customHeight="true" outlineLevel="0" collapsed="false">
      <c r="B10" s="5"/>
      <c r="C10" s="6" t="s">
        <v>5</v>
      </c>
      <c r="D10" s="9" t="s">
        <v>6</v>
      </c>
      <c r="E10" s="9"/>
      <c r="F10" s="9"/>
      <c r="G10" s="9"/>
      <c r="H10" s="9"/>
      <c r="I10" s="9"/>
      <c r="J10" s="9"/>
      <c r="K10" s="9"/>
      <c r="L10" s="7"/>
    </row>
    <row r="11" customFormat="false" ht="15" hidden="false" customHeight="false" outlineLevel="0" collapsed="false">
      <c r="B11" s="5"/>
      <c r="C11" s="6"/>
      <c r="D11" s="9"/>
      <c r="E11" s="9"/>
      <c r="F11" s="9"/>
      <c r="G11" s="9"/>
      <c r="H11" s="9"/>
      <c r="I11" s="9"/>
      <c r="J11" s="9"/>
      <c r="K11" s="9"/>
      <c r="L11" s="7"/>
    </row>
    <row r="12" customFormat="false" ht="15" hidden="false" customHeight="false" outlineLevel="0" collapsed="false">
      <c r="B12" s="5"/>
      <c r="C12" s="6" t="s">
        <v>7</v>
      </c>
      <c r="D12" s="6"/>
      <c r="E12" s="10" t="s">
        <v>8</v>
      </c>
      <c r="F12" s="6"/>
      <c r="G12" s="6"/>
      <c r="H12" s="6"/>
      <c r="I12" s="6"/>
      <c r="J12" s="6"/>
      <c r="K12" s="6"/>
      <c r="L12" s="7"/>
    </row>
    <row r="13" customFormat="false" ht="15" hidden="false" customHeight="false" outlineLevel="0" collapsed="false">
      <c r="B13" s="5"/>
      <c r="C13" s="11" t="s">
        <v>9</v>
      </c>
      <c r="D13" s="12"/>
      <c r="E13" s="13" t="n">
        <v>42996</v>
      </c>
      <c r="F13" s="6"/>
      <c r="G13" s="6"/>
      <c r="H13" s="6"/>
      <c r="I13" s="6"/>
      <c r="J13" s="6"/>
      <c r="K13" s="6"/>
      <c r="L13" s="7"/>
      <c r="N13" s="6" t="s">
        <v>10</v>
      </c>
    </row>
    <row r="14" customFormat="false" ht="15" hidden="false" customHeight="false" outlineLevel="0" collapsed="false">
      <c r="B14" s="5"/>
      <c r="C14" s="11"/>
      <c r="D14" s="12"/>
      <c r="E14" s="13"/>
      <c r="F14" s="6"/>
      <c r="G14" s="6"/>
      <c r="H14" s="6"/>
      <c r="I14" s="6"/>
      <c r="J14" s="6"/>
      <c r="K14" s="6"/>
      <c r="L14" s="7"/>
    </row>
    <row r="15" customFormat="false" ht="15" hidden="false" customHeight="false" outlineLevel="0" collapsed="false">
      <c r="B15" s="8" t="s">
        <v>4</v>
      </c>
      <c r="C15" s="6"/>
      <c r="D15" s="6"/>
      <c r="E15" s="10"/>
      <c r="F15" s="6"/>
      <c r="G15" s="6"/>
      <c r="H15" s="6"/>
      <c r="I15" s="6"/>
      <c r="J15" s="6"/>
      <c r="K15" s="6"/>
      <c r="L15" s="7"/>
    </row>
    <row r="16" customFormat="false" ht="15" hidden="false" customHeight="false" outlineLevel="0" collapsed="false">
      <c r="B16" s="5"/>
      <c r="C16" s="6" t="s">
        <v>11</v>
      </c>
      <c r="D16" s="6"/>
      <c r="E16" s="14" t="s">
        <v>12</v>
      </c>
      <c r="F16" s="6"/>
      <c r="G16" s="0" t="s">
        <v>13</v>
      </c>
      <c r="H16" s="6"/>
      <c r="I16" s="6"/>
      <c r="J16" s="6"/>
      <c r="K16" s="6"/>
      <c r="L16" s="7"/>
    </row>
    <row r="17" customFormat="false" ht="15" hidden="false" customHeight="false" outlineLevel="0" collapsed="false">
      <c r="B17" s="5"/>
      <c r="C17" s="6"/>
      <c r="D17" s="6"/>
      <c r="E17" s="6" t="s">
        <v>14</v>
      </c>
      <c r="F17" s="6"/>
      <c r="G17" s="6"/>
      <c r="H17" s="6"/>
      <c r="I17" s="6"/>
      <c r="J17" s="6"/>
      <c r="K17" s="6"/>
      <c r="L17" s="7"/>
    </row>
    <row r="18" customFormat="false" ht="15" hidden="false" customHeight="false" outlineLevel="0" collapsed="false">
      <c r="B18" s="5"/>
      <c r="C18" s="0" t="s">
        <v>15</v>
      </c>
      <c r="E18" s="0" t="s">
        <v>16</v>
      </c>
      <c r="F18" s="6"/>
      <c r="G18" s="6"/>
      <c r="H18" s="6"/>
      <c r="I18" s="6"/>
      <c r="J18" s="6"/>
      <c r="K18" s="6"/>
      <c r="L18" s="7"/>
    </row>
    <row r="19" customFormat="false" ht="15" hidden="false" customHeight="false" outlineLevel="0" collapsed="false">
      <c r="B19" s="5"/>
      <c r="F19" s="6"/>
      <c r="G19" s="6"/>
      <c r="H19" s="6"/>
      <c r="I19" s="6"/>
      <c r="J19" s="6"/>
      <c r="K19" s="6"/>
      <c r="L19" s="7"/>
    </row>
    <row r="20" customFormat="false" ht="15" hidden="false" customHeight="false" outlineLevel="0" collapsed="false">
      <c r="B20" s="8" t="s">
        <v>17</v>
      </c>
      <c r="F20" s="6"/>
      <c r="G20" s="6"/>
      <c r="H20" s="6"/>
      <c r="I20" s="6"/>
      <c r="J20" s="6"/>
      <c r="K20" s="6"/>
      <c r="L20" s="7"/>
    </row>
    <row r="21" customFormat="false" ht="15" hidden="false" customHeight="false" outlineLevel="0" collapsed="false">
      <c r="B21" s="8"/>
      <c r="F21" s="6"/>
      <c r="G21" s="6"/>
      <c r="H21" s="6"/>
      <c r="I21" s="6"/>
      <c r="J21" s="6"/>
      <c r="K21" s="6"/>
      <c r="L21" s="7"/>
    </row>
    <row r="22" customFormat="false" ht="15" hidden="false" customHeight="false" outlineLevel="0" collapsed="false">
      <c r="B22" s="5"/>
      <c r="C22" s="0" t="s">
        <v>18</v>
      </c>
      <c r="F22" s="6"/>
      <c r="G22" s="6"/>
      <c r="H22" s="6"/>
      <c r="I22" s="6"/>
      <c r="J22" s="6"/>
      <c r="K22" s="6"/>
      <c r="L22" s="7"/>
    </row>
    <row r="23" customFormat="false" ht="15" hidden="false" customHeight="false" outlineLevel="0" collapsed="false">
      <c r="B23" s="5"/>
      <c r="C23" s="0" t="s">
        <v>19</v>
      </c>
      <c r="F23" s="6"/>
      <c r="G23" s="6"/>
      <c r="H23" s="6"/>
      <c r="I23" s="6"/>
      <c r="J23" s="6"/>
      <c r="K23" s="6"/>
      <c r="L23" s="7"/>
    </row>
    <row r="24" customFormat="false" ht="15" hidden="false" customHeight="false" outlineLevel="0" collapsed="false">
      <c r="B24" s="5"/>
      <c r="C24" s="0" t="s">
        <v>20</v>
      </c>
      <c r="F24" s="6"/>
      <c r="G24" s="6"/>
      <c r="H24" s="6"/>
      <c r="I24" s="6"/>
      <c r="J24" s="6"/>
      <c r="K24" s="6"/>
      <c r="L24" s="7"/>
    </row>
    <row r="25" customFormat="false" ht="15" hidden="false" customHeight="false" outlineLevel="0" collapsed="false">
      <c r="B25" s="5"/>
      <c r="C25" s="0" t="s">
        <v>21</v>
      </c>
      <c r="F25" s="6"/>
      <c r="G25" s="6"/>
      <c r="H25" s="6"/>
      <c r="I25" s="6"/>
      <c r="J25" s="6"/>
      <c r="K25" s="6"/>
      <c r="L25" s="7"/>
    </row>
    <row r="26" customFormat="false" ht="15" hidden="false" customHeight="false" outlineLevel="0" collapsed="false">
      <c r="B26" s="5"/>
      <c r="F26" s="6"/>
      <c r="G26" s="6"/>
      <c r="H26" s="6"/>
      <c r="I26" s="6"/>
      <c r="J26" s="6"/>
      <c r="K26" s="6"/>
      <c r="L26" s="7"/>
    </row>
    <row r="27" customFormat="false" ht="15" hidden="false" customHeight="false" outlineLevel="0" collapsed="false">
      <c r="B27" s="5"/>
      <c r="F27" s="6"/>
      <c r="G27" s="6"/>
      <c r="H27" s="6"/>
      <c r="I27" s="6"/>
      <c r="J27" s="6"/>
      <c r="K27" s="6"/>
      <c r="L27" s="7"/>
    </row>
    <row r="28" customFormat="false" ht="15.75" hidden="false" customHeight="false" outlineLevel="0" collapsed="false"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7"/>
    </row>
  </sheetData>
  <mergeCells count="5">
    <mergeCell ref="B3:L3"/>
    <mergeCell ref="B4:L4"/>
    <mergeCell ref="B5:L5"/>
    <mergeCell ref="B6:L6"/>
    <mergeCell ref="D10:K11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558ED5"/>
    <pageSetUpPr fitToPage="true"/>
  </sheetPr>
  <dimension ref="A1:N368"/>
  <sheetViews>
    <sheetView windowProtection="false" showFormulas="false" showGridLines="true" showRowColHeaders="true" showZeros="true" rightToLeft="false" tabSelected="true" showOutlineSymbols="true" defaultGridColor="true" view="pageBreakPreview" topLeftCell="A1" colorId="64" zoomScale="85" zoomScaleNormal="70" zoomScalePageLayoutView="85" workbookViewId="0">
      <selection pane="topLeft" activeCell="A1" activeCellId="0" sqref="A1"/>
    </sheetView>
  </sheetViews>
  <sheetFormatPr defaultRowHeight="15"/>
  <cols>
    <col collapsed="false" hidden="false" max="1" min="1" style="18" width="10.7091836734694"/>
    <col collapsed="false" hidden="false" max="2" min="2" style="18" width="17.8571428571429"/>
    <col collapsed="false" hidden="false" max="3" min="3" style="18" width="74.1479591836735"/>
    <col collapsed="false" hidden="false" max="6" min="4" style="18" width="10.5765306122449"/>
    <col collapsed="false" hidden="false" max="7" min="7" style="18" width="16.1428571428571"/>
    <col collapsed="false" hidden="false" max="8" min="8" style="18" width="12.7091836734694"/>
    <col collapsed="false" hidden="false" max="9" min="9" style="18" width="18.7091836734694"/>
    <col collapsed="false" hidden="false" max="10" min="10" style="18" width="20.2857142857143"/>
    <col collapsed="false" hidden="false" max="13" min="11" style="18" width="18.8520408163265"/>
    <col collapsed="false" hidden="false" max="14" min="14" style="0" width="15.4234693877551"/>
    <col collapsed="false" hidden="false" max="15" min="15" style="0" width="11.4183673469388"/>
    <col collapsed="false" hidden="false" max="1025" min="16" style="0" width="8.6734693877551"/>
  </cols>
  <sheetData>
    <row r="1" s="22" customFormat="true" ht="22.5" hidden="false" customHeight="true" outlineLevel="0" collapsed="false">
      <c r="A1" s="19" t="s">
        <v>22</v>
      </c>
      <c r="B1" s="19"/>
      <c r="C1" s="19"/>
      <c r="D1" s="20" t="s">
        <v>23</v>
      </c>
      <c r="E1" s="20"/>
      <c r="F1" s="20"/>
      <c r="G1" s="20"/>
      <c r="H1" s="20"/>
      <c r="I1" s="20"/>
      <c r="J1" s="20"/>
      <c r="K1" s="21"/>
      <c r="L1" s="21"/>
      <c r="M1" s="21"/>
    </row>
    <row r="2" customFormat="false" ht="22.5" hidden="false" customHeight="true" outlineLevel="0" collapsed="false">
      <c r="A2" s="19"/>
      <c r="B2" s="19"/>
      <c r="C2" s="19"/>
      <c r="D2" s="23" t="str">
        <f aca="false">"OBRA: "&amp;'CAPA-DADOS'!D10</f>
        <v>OBRA: REFORMA PARA IMPLANTAÇÃO DA  VARA DO TRABALHO DE PALMEIRAS DE GOIÁS - GO</v>
      </c>
      <c r="E2" s="23"/>
      <c r="F2" s="23"/>
      <c r="G2" s="23"/>
      <c r="H2" s="23"/>
      <c r="I2" s="23"/>
      <c r="J2" s="24" t="n">
        <f aca="false">'CAPA-DADOS'!E13</f>
        <v>42996</v>
      </c>
      <c r="K2" s="21"/>
      <c r="L2" s="21"/>
      <c r="M2" s="21"/>
      <c r="N2" s="25"/>
    </row>
    <row r="3" customFormat="false" ht="22.5" hidden="false" customHeight="true" outlineLevel="0" collapsed="false">
      <c r="A3" s="19"/>
      <c r="B3" s="19"/>
      <c r="C3" s="19"/>
      <c r="D3" s="23"/>
      <c r="E3" s="23"/>
      <c r="F3" s="23"/>
      <c r="G3" s="23"/>
      <c r="H3" s="23"/>
      <c r="I3" s="23"/>
      <c r="J3" s="26" t="str">
        <f aca="false">'CAPA-DADOS'!E16</f>
        <v>SINAPI-JUN/2017</v>
      </c>
      <c r="K3" s="21"/>
      <c r="L3" s="21"/>
      <c r="M3" s="21"/>
    </row>
    <row r="4" s="32" customFormat="true" ht="15" hidden="false" customHeight="true" outlineLevel="0" collapsed="false">
      <c r="A4" s="27" t="s">
        <v>24</v>
      </c>
      <c r="B4" s="28" t="s">
        <v>25</v>
      </c>
      <c r="C4" s="29" t="s">
        <v>26</v>
      </c>
      <c r="D4" s="28" t="s">
        <v>27</v>
      </c>
      <c r="E4" s="28" t="s">
        <v>28</v>
      </c>
      <c r="F4" s="30" t="s">
        <v>29</v>
      </c>
      <c r="G4" s="31" t="s">
        <v>30</v>
      </c>
      <c r="H4" s="31"/>
      <c r="I4" s="31" t="s">
        <v>31</v>
      </c>
      <c r="J4" s="31"/>
      <c r="K4" s="31" t="s">
        <v>32</v>
      </c>
      <c r="L4" s="31"/>
      <c r="M4" s="31" t="s">
        <v>33</v>
      </c>
    </row>
    <row r="5" customFormat="false" ht="15" hidden="false" customHeight="false" outlineLevel="0" collapsed="false">
      <c r="A5" s="27"/>
      <c r="B5" s="28"/>
      <c r="C5" s="29"/>
      <c r="D5" s="28"/>
      <c r="E5" s="28"/>
      <c r="F5" s="30"/>
      <c r="G5" s="31" t="s">
        <v>34</v>
      </c>
      <c r="H5" s="31" t="s">
        <v>35</v>
      </c>
      <c r="I5" s="31" t="s">
        <v>34</v>
      </c>
      <c r="J5" s="31" t="s">
        <v>35</v>
      </c>
      <c r="K5" s="31" t="s">
        <v>34</v>
      </c>
      <c r="L5" s="31" t="s">
        <v>35</v>
      </c>
      <c r="M5" s="31"/>
    </row>
    <row r="6" s="37" customFormat="true" ht="14.25" hidden="false" customHeight="false" outlineLevel="0" collapsed="false">
      <c r="A6" s="33" t="s">
        <v>36</v>
      </c>
      <c r="B6" s="33" t="s">
        <v>37</v>
      </c>
      <c r="C6" s="34" t="s">
        <v>38</v>
      </c>
      <c r="D6" s="33" t="s">
        <v>39</v>
      </c>
      <c r="E6" s="33" t="s">
        <v>40</v>
      </c>
      <c r="F6" s="35" t="s">
        <v>41</v>
      </c>
      <c r="G6" s="36" t="s">
        <v>42</v>
      </c>
      <c r="H6" s="36" t="s">
        <v>43</v>
      </c>
      <c r="I6" s="36" t="s">
        <v>44</v>
      </c>
      <c r="J6" s="36" t="s">
        <v>45</v>
      </c>
      <c r="K6" s="36" t="s">
        <v>46</v>
      </c>
      <c r="L6" s="36" t="s">
        <v>47</v>
      </c>
      <c r="M6" s="36" t="s">
        <v>48</v>
      </c>
    </row>
    <row r="7" s="18" customFormat="true" ht="15" hidden="false" customHeight="false" outlineLevel="0" collapsed="false">
      <c r="A7" s="33" t="n">
        <v>1</v>
      </c>
      <c r="B7" s="38"/>
      <c r="C7" s="39" t="s">
        <v>49</v>
      </c>
      <c r="D7" s="40"/>
      <c r="E7" s="40"/>
      <c r="F7" s="41"/>
      <c r="G7" s="42"/>
      <c r="H7" s="42"/>
      <c r="I7" s="42" t="n">
        <f aca="false">SUBTOTAL(9,I8:I11)</f>
        <v>1447.32716030745</v>
      </c>
      <c r="J7" s="42" t="n">
        <f aca="false">SUBTOTAL(9,J8:J11)</f>
        <v>6629.84150595</v>
      </c>
      <c r="K7" s="42" t="n">
        <f aca="false">SUBTOTAL(9,K8:K11)</f>
        <v>1762.98921397051</v>
      </c>
      <c r="L7" s="42" t="n">
        <f aca="false">SUBTOTAL(9,L8:L11)</f>
        <v>8540.56182796479</v>
      </c>
      <c r="M7" s="42" t="n">
        <f aca="false">SUBTOTAL(9,M8:M11)</f>
        <v>10303.5510419353</v>
      </c>
    </row>
    <row r="8" s="18" customFormat="true" ht="15" hidden="false" customHeight="false" outlineLevel="0" collapsed="false">
      <c r="A8" s="33" t="s">
        <v>50</v>
      </c>
      <c r="B8" s="38" t="s">
        <v>51</v>
      </c>
      <c r="C8" s="39" t="s">
        <v>52</v>
      </c>
      <c r="D8" s="40" t="s">
        <v>53</v>
      </c>
      <c r="E8" s="40" t="s">
        <v>54</v>
      </c>
      <c r="F8" s="41" t="n">
        <v>0.15</v>
      </c>
      <c r="G8" s="36" t="n">
        <f aca="false">VLOOKUP($B8,03_COMPOSIÇÕES!$A:$G,6,0)</f>
        <v>81.313781525</v>
      </c>
      <c r="H8" s="36" t="n">
        <f aca="false">VLOOKUP($B8,03_COMPOSIÇÕES!$A:$G,7,0)</f>
        <v>12150.341007</v>
      </c>
      <c r="I8" s="42" t="n">
        <f aca="false">$F8*$G8</f>
        <v>12.19706722875</v>
      </c>
      <c r="J8" s="42" t="n">
        <f aca="false">$F8*$H8</f>
        <v>1822.55115105</v>
      </c>
      <c r="K8" s="42" t="n">
        <f aca="false">$I8*(1+BDI_MAT)</f>
        <v>14.8572475913404</v>
      </c>
      <c r="L8" s="42" t="n">
        <f aca="false">$J8*(1+BDI_MDO)</f>
        <v>2347.81039278261</v>
      </c>
      <c r="M8" s="42" t="n">
        <f aca="false">SUM(K8:L8)</f>
        <v>2362.66764037395</v>
      </c>
    </row>
    <row r="9" s="18" customFormat="true" ht="15" hidden="false" customHeight="false" outlineLevel="0" collapsed="false">
      <c r="A9" s="33" t="s">
        <v>55</v>
      </c>
      <c r="B9" s="38" t="s">
        <v>56</v>
      </c>
      <c r="C9" s="39" t="s">
        <v>57</v>
      </c>
      <c r="D9" s="40" t="s">
        <v>53</v>
      </c>
      <c r="E9" s="40" t="s">
        <v>54</v>
      </c>
      <c r="F9" s="41" t="n">
        <v>1.5</v>
      </c>
      <c r="G9" s="36" t="n">
        <f aca="false">VLOOKUP($B9,03_COMPOSIÇÕES!$A:$G,6,0)</f>
        <v>523.383781525</v>
      </c>
      <c r="H9" s="36" t="n">
        <f aca="false">VLOOKUP($B9,03_COMPOSIÇÕES!$A:$G,7,0)</f>
        <v>3184.10212</v>
      </c>
      <c r="I9" s="42" t="n">
        <f aca="false">$F9*$G9</f>
        <v>785.0756722875</v>
      </c>
      <c r="J9" s="42" t="n">
        <f aca="false">$F9*$H9</f>
        <v>4776.15318</v>
      </c>
      <c r="K9" s="42" t="n">
        <f aca="false">$I9*(1+BDI_MAT)</f>
        <v>956.300676413404</v>
      </c>
      <c r="L9" s="42" t="n">
        <f aca="false">$J9*(1+BDI_MDO)</f>
        <v>6152.640526476</v>
      </c>
      <c r="M9" s="42" t="n">
        <f aca="false">SUM(K9:L9)</f>
        <v>7108.9412028894</v>
      </c>
    </row>
    <row r="10" s="18" customFormat="true" ht="25.5" hidden="false" customHeight="false" outlineLevel="0" collapsed="false">
      <c r="A10" s="33" t="s">
        <v>58</v>
      </c>
      <c r="B10" s="38" t="s">
        <v>59</v>
      </c>
      <c r="C10" s="39" t="s">
        <v>60</v>
      </c>
      <c r="D10" s="40" t="s">
        <v>53</v>
      </c>
      <c r="E10" s="40" t="s">
        <v>28</v>
      </c>
      <c r="F10" s="41" t="n">
        <v>3</v>
      </c>
      <c r="G10" s="36" t="n">
        <f aca="false">VLOOKUP($B10,03_COMPOSIÇÕES!$A:$G,6,0)</f>
        <v>20.66</v>
      </c>
      <c r="H10" s="36" t="n">
        <f aca="false">VLOOKUP($B10,03_COMPOSIÇÕES!$A:$G,7,0)</f>
        <v>0</v>
      </c>
      <c r="I10" s="42" t="n">
        <f aca="false">$F10*$G10</f>
        <v>61.98</v>
      </c>
      <c r="J10" s="42" t="n">
        <f aca="false">$F10*$H10</f>
        <v>0</v>
      </c>
      <c r="K10" s="42" t="n">
        <f aca="false">$I10*(1+BDI_MAT)</f>
        <v>75.497838</v>
      </c>
      <c r="L10" s="42" t="n">
        <f aca="false">$J10*(1+BDI_MDO)</f>
        <v>0</v>
      </c>
      <c r="M10" s="42" t="n">
        <f aca="false">SUM(K10:L10)</f>
        <v>75.497838</v>
      </c>
    </row>
    <row r="11" s="18" customFormat="true" ht="25.5" hidden="false" customHeight="false" outlineLevel="0" collapsed="false">
      <c r="A11" s="33" t="s">
        <v>61</v>
      </c>
      <c r="B11" s="38" t="s">
        <v>62</v>
      </c>
      <c r="C11" s="39" t="s">
        <v>63</v>
      </c>
      <c r="D11" s="40" t="s">
        <v>53</v>
      </c>
      <c r="E11" s="40" t="s">
        <v>28</v>
      </c>
      <c r="F11" s="41" t="n">
        <v>3</v>
      </c>
      <c r="G11" s="36" t="n">
        <f aca="false">VLOOKUP($B11,03_COMPOSIÇÕES!$A:$G,6,0)</f>
        <v>196.0248069304</v>
      </c>
      <c r="H11" s="36" t="n">
        <f aca="false">VLOOKUP($B11,03_COMPOSIÇÕES!$A:$G,7,0)</f>
        <v>10.3790583</v>
      </c>
      <c r="I11" s="42" t="n">
        <f aca="false">$F11*$G11</f>
        <v>588.0744207912</v>
      </c>
      <c r="J11" s="42" t="n">
        <f aca="false">$F11*$H11</f>
        <v>31.1371749</v>
      </c>
      <c r="K11" s="42" t="n">
        <f aca="false">$I11*(1+BDI_MAT)</f>
        <v>716.333451965761</v>
      </c>
      <c r="L11" s="42" t="n">
        <f aca="false">$J11*(1+BDI_MDO)</f>
        <v>40.11090870618</v>
      </c>
      <c r="M11" s="42" t="n">
        <f aca="false">SUM(K11:L11)</f>
        <v>756.444360671941</v>
      </c>
    </row>
    <row r="12" s="18" customFormat="true" ht="15" hidden="false" customHeight="false" outlineLevel="0" collapsed="false">
      <c r="A12" s="33"/>
      <c r="B12" s="38"/>
      <c r="C12" s="39"/>
      <c r="D12" s="40"/>
      <c r="E12" s="40"/>
      <c r="F12" s="41"/>
      <c r="G12" s="42"/>
      <c r="H12" s="42"/>
      <c r="I12" s="42"/>
      <c r="J12" s="42"/>
      <c r="K12" s="42"/>
      <c r="L12" s="42"/>
      <c r="M12" s="42"/>
    </row>
    <row r="13" s="18" customFormat="true" ht="15" hidden="false" customHeight="false" outlineLevel="0" collapsed="false">
      <c r="A13" s="33" t="n">
        <v>2</v>
      </c>
      <c r="B13" s="38"/>
      <c r="C13" s="39" t="s">
        <v>64</v>
      </c>
      <c r="D13" s="40"/>
      <c r="E13" s="40"/>
      <c r="F13" s="41"/>
      <c r="G13" s="42"/>
      <c r="H13" s="42"/>
      <c r="I13" s="42" t="n">
        <f aca="false">SUBTOTAL(9,I14:I19)</f>
        <v>2334.33269188014</v>
      </c>
      <c r="J13" s="42" t="n">
        <f aca="false">SUBTOTAL(9,J14:J19)</f>
        <v>512.26432266712</v>
      </c>
      <c r="K13" s="42" t="n">
        <f aca="false">SUBTOTAL(9,K14:K19)</f>
        <v>2843.4506519792</v>
      </c>
      <c r="L13" s="42" t="n">
        <f aca="false">SUBTOTAL(9,L14:L19)</f>
        <v>659.898900459784</v>
      </c>
      <c r="M13" s="42" t="n">
        <f aca="false">SUBTOTAL(9,M14:M19)</f>
        <v>3503.34955243898</v>
      </c>
    </row>
    <row r="14" s="18" customFormat="true" ht="25.5" hidden="false" customHeight="false" outlineLevel="0" collapsed="false">
      <c r="A14" s="33" t="s">
        <v>65</v>
      </c>
      <c r="B14" s="38" t="n">
        <v>14250</v>
      </c>
      <c r="C14" s="39" t="s">
        <v>66</v>
      </c>
      <c r="D14" s="40" t="s">
        <v>67</v>
      </c>
      <c r="E14" s="40" t="s">
        <v>68</v>
      </c>
      <c r="F14" s="41" t="n">
        <v>900</v>
      </c>
      <c r="G14" s="36" t="n">
        <f aca="false">VLOOKUP($B14,03_COMPOSIÇÕES!$A:$G,6,0)</f>
        <v>0.64</v>
      </c>
      <c r="H14" s="36" t="n">
        <f aca="false">VLOOKUP($B14,03_COMPOSIÇÕES!$A:$G,7,0)</f>
        <v>0</v>
      </c>
      <c r="I14" s="42" t="n">
        <f aca="false">$F14*$G14</f>
        <v>576</v>
      </c>
      <c r="J14" s="42" t="n">
        <f aca="false">$F14*$H14</f>
        <v>0</v>
      </c>
      <c r="K14" s="42" t="n">
        <f aca="false">$I14*(1+BDI_MAT)</f>
        <v>701.6256</v>
      </c>
      <c r="L14" s="42" t="n">
        <f aca="false">$J14*(1+BDI_MDO)</f>
        <v>0</v>
      </c>
      <c r="M14" s="42" t="n">
        <f aca="false">SUM(K14:L14)</f>
        <v>701.6256</v>
      </c>
    </row>
    <row r="15" s="18" customFormat="true" ht="15" hidden="false" customHeight="false" outlineLevel="0" collapsed="false">
      <c r="A15" s="33" t="s">
        <v>69</v>
      </c>
      <c r="B15" s="38" t="s">
        <v>70</v>
      </c>
      <c r="C15" s="39" t="s">
        <v>71</v>
      </c>
      <c r="D15" s="40" t="s">
        <v>53</v>
      </c>
      <c r="E15" s="40" t="s">
        <v>72</v>
      </c>
      <c r="F15" s="41" t="n">
        <v>10</v>
      </c>
      <c r="G15" s="36" t="n">
        <f aca="false">VLOOKUP($B15,03_COMPOSIÇÕES!$A:$G,6,0)</f>
        <v>13.4367998512</v>
      </c>
      <c r="H15" s="36" t="n">
        <f aca="false">VLOOKUP($B15,03_COMPOSIÇÕES!$A:$G,7,0)</f>
        <v>7.4802054</v>
      </c>
      <c r="I15" s="42" t="n">
        <f aca="false">$F15*$G15</f>
        <v>134.367998512</v>
      </c>
      <c r="J15" s="42" t="n">
        <f aca="false">$F15*$H15</f>
        <v>74.802054</v>
      </c>
      <c r="K15" s="42" t="n">
        <f aca="false">$I15*(1+BDI_MAT)</f>
        <v>163.673658987467</v>
      </c>
      <c r="L15" s="42" t="n">
        <f aca="false">$J15*(1+BDI_MDO)</f>
        <v>96.3600059628</v>
      </c>
      <c r="M15" s="42" t="n">
        <f aca="false">SUM(K15:L15)</f>
        <v>260.033664950267</v>
      </c>
    </row>
    <row r="16" s="18" customFormat="true" ht="15" hidden="false" customHeight="false" outlineLevel="0" collapsed="false">
      <c r="A16" s="33" t="s">
        <v>73</v>
      </c>
      <c r="B16" s="38" t="s">
        <v>74</v>
      </c>
      <c r="C16" s="39" t="s">
        <v>75</v>
      </c>
      <c r="D16" s="40" t="s">
        <v>53</v>
      </c>
      <c r="E16" s="40" t="s">
        <v>72</v>
      </c>
      <c r="F16" s="41" t="n">
        <v>2</v>
      </c>
      <c r="G16" s="36" t="n">
        <f aca="false">VLOOKUP($B16,03_COMPOSIÇÕES!$A:$G,6,0)</f>
        <v>273.90010238937</v>
      </c>
      <c r="H16" s="36" t="n">
        <f aca="false">VLOOKUP($B16,03_COMPOSIÇÕES!$A:$G,7,0)</f>
        <v>29.576809088</v>
      </c>
      <c r="I16" s="42" t="n">
        <f aca="false">$F16*$G16</f>
        <v>547.80020477874</v>
      </c>
      <c r="J16" s="42" t="n">
        <f aca="false">$F16*$H16</f>
        <v>59.153618176</v>
      </c>
      <c r="K16" s="42" t="n">
        <f aca="false">$I16*(1+BDI_MAT)</f>
        <v>667.275429440983</v>
      </c>
      <c r="L16" s="42" t="n">
        <f aca="false">$J16*(1+BDI_MDO)</f>
        <v>76.2016909343232</v>
      </c>
      <c r="M16" s="42" t="n">
        <f aca="false">SUM(K16:L16)</f>
        <v>743.477120375306</v>
      </c>
    </row>
    <row r="17" s="18" customFormat="true" ht="15" hidden="false" customHeight="false" outlineLevel="0" collapsed="false">
      <c r="A17" s="33" t="s">
        <v>76</v>
      </c>
      <c r="B17" s="38" t="s">
        <v>77</v>
      </c>
      <c r="C17" s="39" t="s">
        <v>78</v>
      </c>
      <c r="D17" s="40" t="s">
        <v>53</v>
      </c>
      <c r="E17" s="40" t="s">
        <v>72</v>
      </c>
      <c r="F17" s="41" t="n">
        <v>30</v>
      </c>
      <c r="G17" s="36" t="n">
        <f aca="false">VLOOKUP($B17,03_COMPOSIÇÕES!$A:$G,6,0)</f>
        <v>2.6262249814</v>
      </c>
      <c r="H17" s="36" t="n">
        <f aca="false">VLOOKUP($B17,03_COMPOSIÇÕES!$A:$G,7,0)</f>
        <v>0.8177484</v>
      </c>
      <c r="I17" s="42" t="n">
        <f aca="false">$F17*$G17</f>
        <v>78.786749442</v>
      </c>
      <c r="J17" s="42" t="n">
        <f aca="false">$F17*$H17</f>
        <v>24.532452</v>
      </c>
      <c r="K17" s="42" t="n">
        <f aca="false">$I17*(1+BDI_MAT)</f>
        <v>95.9701394953002</v>
      </c>
      <c r="L17" s="42" t="n">
        <f aca="false">$J17*(1+BDI_MDO)</f>
        <v>31.6027046664</v>
      </c>
      <c r="M17" s="42" t="n">
        <f aca="false">SUM(K17:L17)</f>
        <v>127.5728441617</v>
      </c>
    </row>
    <row r="18" s="18" customFormat="true" ht="25.5" hidden="false" customHeight="false" outlineLevel="0" collapsed="false">
      <c r="A18" s="33" t="s">
        <v>79</v>
      </c>
      <c r="B18" s="38" t="s">
        <v>80</v>
      </c>
      <c r="C18" s="39" t="s">
        <v>81</v>
      </c>
      <c r="D18" s="40" t="s">
        <v>53</v>
      </c>
      <c r="E18" s="40" t="s">
        <v>72</v>
      </c>
      <c r="F18" s="41" t="n">
        <v>2</v>
      </c>
      <c r="G18" s="36" t="n">
        <f aca="false">VLOOKUP($B18,03_COMPOSIÇÕES!$A:$G,6,0)</f>
        <v>257.9163714337</v>
      </c>
      <c r="H18" s="36" t="n">
        <f aca="false">VLOOKUP($B18,03_COMPOSIÇÕES!$A:$G,7,0)</f>
        <v>95.11325924556</v>
      </c>
      <c r="I18" s="42" t="n">
        <f aca="false">$F18*$G18</f>
        <v>515.8327428674</v>
      </c>
      <c r="J18" s="42" t="n">
        <f aca="false">$F18*$H18</f>
        <v>190.22651849112</v>
      </c>
      <c r="K18" s="42" t="n">
        <f aca="false">$I18*(1+BDI_MAT)</f>
        <v>628.33586408678</v>
      </c>
      <c r="L18" s="42" t="n">
        <f aca="false">$J18*(1+BDI_MDO)</f>
        <v>245.049801120261</v>
      </c>
      <c r="M18" s="42" t="n">
        <f aca="false">SUM(K18:L18)</f>
        <v>873.385665207041</v>
      </c>
    </row>
    <row r="19" s="18" customFormat="true" ht="15" hidden="false" customHeight="false" outlineLevel="0" collapsed="false">
      <c r="A19" s="33" t="s">
        <v>82</v>
      </c>
      <c r="B19" s="38" t="s">
        <v>83</v>
      </c>
      <c r="C19" s="39" t="s">
        <v>84</v>
      </c>
      <c r="D19" s="40" t="s">
        <v>53</v>
      </c>
      <c r="E19" s="40" t="s">
        <v>85</v>
      </c>
      <c r="F19" s="41" t="n">
        <v>40</v>
      </c>
      <c r="G19" s="36" t="n">
        <f aca="false">VLOOKUP($B19,03_COMPOSIÇÕES!$A:$G,6,0)</f>
        <v>12.038624907</v>
      </c>
      <c r="H19" s="36" t="n">
        <f aca="false">VLOOKUP($B19,03_COMPOSIÇÕES!$A:$G,7,0)</f>
        <v>4.088742</v>
      </c>
      <c r="I19" s="42" t="n">
        <f aca="false">$F19*$G19</f>
        <v>481.54499628</v>
      </c>
      <c r="J19" s="42" t="n">
        <f aca="false">$F19*$H19</f>
        <v>163.54968</v>
      </c>
      <c r="K19" s="42" t="n">
        <f aca="false">$I19*(1+BDI_MAT)</f>
        <v>586.569959968668</v>
      </c>
      <c r="L19" s="42" t="n">
        <f aca="false">$J19*(1+BDI_MDO)</f>
        <v>210.684697776</v>
      </c>
      <c r="M19" s="42" t="n">
        <f aca="false">SUM(K19:L19)</f>
        <v>797.254657744668</v>
      </c>
    </row>
    <row r="20" s="18" customFormat="true" ht="15" hidden="false" customHeight="false" outlineLevel="0" collapsed="false">
      <c r="A20" s="33"/>
      <c r="B20" s="38"/>
      <c r="C20" s="39"/>
      <c r="D20" s="40"/>
      <c r="E20" s="40"/>
      <c r="F20" s="41"/>
      <c r="G20" s="42"/>
      <c r="H20" s="42"/>
      <c r="I20" s="42"/>
      <c r="J20" s="42"/>
      <c r="K20" s="42"/>
      <c r="L20" s="42"/>
      <c r="M20" s="42"/>
    </row>
    <row r="21" s="18" customFormat="true" ht="15" hidden="false" customHeight="false" outlineLevel="0" collapsed="false">
      <c r="A21" s="33" t="n">
        <v>3</v>
      </c>
      <c r="B21" s="38"/>
      <c r="C21" s="39" t="s">
        <v>86</v>
      </c>
      <c r="D21" s="40"/>
      <c r="E21" s="40"/>
      <c r="F21" s="41"/>
      <c r="G21" s="42"/>
      <c r="H21" s="42"/>
      <c r="I21" s="42" t="n">
        <f aca="false">SUBTOTAL(9,I22:I32)</f>
        <v>2376.43941471163</v>
      </c>
      <c r="J21" s="42" t="n">
        <f aca="false">SUBTOTAL(9,J22:J32)</f>
        <v>3253.144054146</v>
      </c>
      <c r="K21" s="42" t="n">
        <f aca="false">SUBTOTAL(9,K22:K32)</f>
        <v>2894.74085106024</v>
      </c>
      <c r="L21" s="42" t="n">
        <f aca="false">SUBTOTAL(9,L22:L32)</f>
        <v>4190.70017055088</v>
      </c>
      <c r="M21" s="42" t="n">
        <f aca="false">SUBTOTAL(9,M22:M32)</f>
        <v>7085.44102161111</v>
      </c>
    </row>
    <row r="22" s="18" customFormat="true" ht="15" hidden="false" customHeight="false" outlineLevel="0" collapsed="false">
      <c r="A22" s="33" t="s">
        <v>87</v>
      </c>
      <c r="B22" s="38" t="s">
        <v>88</v>
      </c>
      <c r="C22" s="39" t="s">
        <v>89</v>
      </c>
      <c r="D22" s="40" t="s">
        <v>53</v>
      </c>
      <c r="E22" s="40" t="s">
        <v>72</v>
      </c>
      <c r="F22" s="41" t="n">
        <v>252.08</v>
      </c>
      <c r="G22" s="36" t="n">
        <f aca="false">VLOOKUP($B22,03_COMPOSIÇÕES!$A:$G,6,0)</f>
        <v>0.4518062314</v>
      </c>
      <c r="H22" s="36" t="n">
        <f aca="false">VLOOKUP($B22,03_COMPOSIÇÕES!$A:$G,7,0)</f>
        <v>0.8177484</v>
      </c>
      <c r="I22" s="42" t="n">
        <f aca="false">$F22*$G22</f>
        <v>113.891314811312</v>
      </c>
      <c r="J22" s="42" t="n">
        <f aca="false">$F22*$H22</f>
        <v>206.138016672</v>
      </c>
      <c r="K22" s="42" t="n">
        <f aca="false">$I22*(1+BDI_MAT)</f>
        <v>138.731010571659</v>
      </c>
      <c r="L22" s="42" t="n">
        <f aca="false">$J22*(1+BDI_MDO)</f>
        <v>265.54699307687</v>
      </c>
      <c r="M22" s="42" t="n">
        <f aca="false">SUM(K22:L22)</f>
        <v>404.27800364853</v>
      </c>
    </row>
    <row r="23" s="18" customFormat="true" ht="15" hidden="false" customHeight="false" outlineLevel="0" collapsed="false">
      <c r="A23" s="33" t="s">
        <v>90</v>
      </c>
      <c r="B23" s="38" t="s">
        <v>91</v>
      </c>
      <c r="C23" s="39" t="s">
        <v>92</v>
      </c>
      <c r="D23" s="40" t="s">
        <v>53</v>
      </c>
      <c r="E23" s="40" t="s">
        <v>72</v>
      </c>
      <c r="F23" s="41" t="n">
        <v>2100</v>
      </c>
      <c r="G23" s="36" t="n">
        <f aca="false">VLOOKUP($B23,03_COMPOSIÇÕES!$A:$G,6,0)</f>
        <v>0.32617998512</v>
      </c>
      <c r="H23" s="36" t="n">
        <f aca="false">VLOOKUP($B23,03_COMPOSIÇÕES!$A:$G,7,0)</f>
        <v>0.65419872</v>
      </c>
      <c r="I23" s="42" t="n">
        <f aca="false">$F23*$G23</f>
        <v>684.977968752</v>
      </c>
      <c r="J23" s="42" t="n">
        <f aca="false">$F23*$H23</f>
        <v>1373.817312</v>
      </c>
      <c r="K23" s="42" t="n">
        <f aca="false">$I23*(1+BDI_MAT)</f>
        <v>834.371663736811</v>
      </c>
      <c r="L23" s="42" t="n">
        <f aca="false">$J23*(1+BDI_MDO)</f>
        <v>1769.7514613184</v>
      </c>
      <c r="M23" s="42" t="n">
        <f aca="false">SUM(K23:L23)</f>
        <v>2604.12312505521</v>
      </c>
    </row>
    <row r="24" s="18" customFormat="true" ht="15" hidden="false" customHeight="false" outlineLevel="0" collapsed="false">
      <c r="A24" s="33" t="s">
        <v>93</v>
      </c>
      <c r="B24" s="38" t="s">
        <v>94</v>
      </c>
      <c r="C24" s="39" t="s">
        <v>95</v>
      </c>
      <c r="D24" s="40" t="s">
        <v>53</v>
      </c>
      <c r="E24" s="40" t="s">
        <v>72</v>
      </c>
      <c r="F24" s="41" t="n">
        <v>5.67</v>
      </c>
      <c r="G24" s="36" t="n">
        <f aca="false">VLOOKUP($B24,03_COMPOSIÇÕES!$A:$G,6,0)</f>
        <v>4.077249814</v>
      </c>
      <c r="H24" s="36" t="n">
        <f aca="false">VLOOKUP($B24,03_COMPOSIÇÕES!$A:$G,7,0)</f>
        <v>8.177484</v>
      </c>
      <c r="I24" s="42" t="n">
        <f aca="false">$F24*$G24</f>
        <v>23.11800644538</v>
      </c>
      <c r="J24" s="42" t="n">
        <f aca="false">$F24*$H24</f>
        <v>46.36633428</v>
      </c>
      <c r="K24" s="42" t="n">
        <f aca="false">$I24*(1+BDI_MAT)</f>
        <v>28.1600436511174</v>
      </c>
      <c r="L24" s="42" t="n">
        <f aca="false">$J24*(1+BDI_MDO)</f>
        <v>59.729111819496</v>
      </c>
      <c r="M24" s="42" t="n">
        <f aca="false">SUM(K24:L24)</f>
        <v>87.8891554706134</v>
      </c>
    </row>
    <row r="25" s="18" customFormat="true" ht="25.5" hidden="false" customHeight="false" outlineLevel="0" collapsed="false">
      <c r="A25" s="33" t="s">
        <v>96</v>
      </c>
      <c r="B25" s="38" t="s">
        <v>97</v>
      </c>
      <c r="C25" s="39" t="s">
        <v>98</v>
      </c>
      <c r="D25" s="40" t="s">
        <v>53</v>
      </c>
      <c r="E25" s="40" t="s">
        <v>28</v>
      </c>
      <c r="F25" s="41" t="n">
        <v>7</v>
      </c>
      <c r="G25" s="36" t="n">
        <f aca="false">VLOOKUP($B25,03_COMPOSIÇÕES!$A:$G,6,0)</f>
        <v>1.79398991816</v>
      </c>
      <c r="H25" s="36" t="n">
        <f aca="false">VLOOKUP($B25,03_COMPOSIÇÕES!$A:$G,7,0)</f>
        <v>3.7897146</v>
      </c>
      <c r="I25" s="42" t="n">
        <f aca="false">$F25*$G25</f>
        <v>12.55792942712</v>
      </c>
      <c r="J25" s="42" t="n">
        <f aca="false">$F25*$H25</f>
        <v>26.5280022</v>
      </c>
      <c r="K25" s="42" t="n">
        <f aca="false">$I25*(1+BDI_MAT)</f>
        <v>15.2968138351749</v>
      </c>
      <c r="L25" s="42" t="n">
        <f aca="false">$J25*(1+BDI_MDO)</f>
        <v>34.17337243404</v>
      </c>
      <c r="M25" s="42" t="n">
        <f aca="false">SUM(K25:L25)</f>
        <v>49.4701862692149</v>
      </c>
    </row>
    <row r="26" s="18" customFormat="true" ht="25.5" hidden="false" customHeight="false" outlineLevel="0" collapsed="false">
      <c r="A26" s="33" t="s">
        <v>99</v>
      </c>
      <c r="B26" s="38" t="s">
        <v>100</v>
      </c>
      <c r="C26" s="39" t="s">
        <v>101</v>
      </c>
      <c r="D26" s="40" t="s">
        <v>53</v>
      </c>
      <c r="E26" s="40" t="s">
        <v>72</v>
      </c>
      <c r="F26" s="41" t="n">
        <v>37.6</v>
      </c>
      <c r="G26" s="36" t="n">
        <f aca="false">VLOOKUP($B26,03_COMPOSIÇÕES!$A:$G,6,0)</f>
        <v>4.66437384272</v>
      </c>
      <c r="H26" s="36" t="n">
        <f aca="false">VLOOKUP($B26,03_COMPOSIÇÕES!$A:$G,7,0)</f>
        <v>9.85325796</v>
      </c>
      <c r="I26" s="42" t="n">
        <f aca="false">$F26*$G26</f>
        <v>175.380456486272</v>
      </c>
      <c r="J26" s="42" t="n">
        <f aca="false">$F26*$H26</f>
        <v>370.482499296</v>
      </c>
      <c r="K26" s="42" t="n">
        <f aca="false">$I26*(1+BDI_MAT)</f>
        <v>213.630934045928</v>
      </c>
      <c r="L26" s="42" t="n">
        <f aca="false">$J26*(1+BDI_MDO)</f>
        <v>477.255555593107</v>
      </c>
      <c r="M26" s="42" t="n">
        <f aca="false">SUM(K26:L26)</f>
        <v>690.886489639035</v>
      </c>
    </row>
    <row r="27" s="18" customFormat="true" ht="25.5" hidden="false" customHeight="false" outlineLevel="0" collapsed="false">
      <c r="A27" s="33" t="s">
        <v>102</v>
      </c>
      <c r="B27" s="38" t="s">
        <v>103</v>
      </c>
      <c r="C27" s="39" t="s">
        <v>104</v>
      </c>
      <c r="D27" s="40" t="s">
        <v>53</v>
      </c>
      <c r="E27" s="40" t="s">
        <v>72</v>
      </c>
      <c r="F27" s="41" t="n">
        <v>100</v>
      </c>
      <c r="G27" s="36" t="n">
        <f aca="false">VLOOKUP($B27,03_COMPOSIÇÕES!$A:$G,6,0)</f>
        <v>2.8540748698</v>
      </c>
      <c r="H27" s="36" t="n">
        <f aca="false">VLOOKUP($B27,03_COMPOSIÇÕES!$A:$G,7,0)</f>
        <v>5.7242388</v>
      </c>
      <c r="I27" s="42" t="n">
        <f aca="false">$F27*$G27</f>
        <v>285.40748698</v>
      </c>
      <c r="J27" s="42" t="n">
        <f aca="false">$F27*$H27</f>
        <v>572.42388</v>
      </c>
      <c r="K27" s="42" t="n">
        <f aca="false">$I27*(1+BDI_MAT)</f>
        <v>347.654859890338</v>
      </c>
      <c r="L27" s="42" t="n">
        <f aca="false">$J27*(1+BDI_MDO)</f>
        <v>737.396442216</v>
      </c>
      <c r="M27" s="42" t="n">
        <f aca="false">SUM(K27:L27)</f>
        <v>1085.05130210634</v>
      </c>
    </row>
    <row r="28" s="18" customFormat="true" ht="15" hidden="false" customHeight="false" outlineLevel="0" collapsed="false">
      <c r="A28" s="33" t="s">
        <v>105</v>
      </c>
      <c r="B28" s="38" t="s">
        <v>106</v>
      </c>
      <c r="C28" s="39" t="s">
        <v>107</v>
      </c>
      <c r="D28" s="40" t="s">
        <v>53</v>
      </c>
      <c r="E28" s="40" t="s">
        <v>72</v>
      </c>
      <c r="F28" s="41" t="n">
        <v>46.53</v>
      </c>
      <c r="G28" s="36" t="n">
        <f aca="false">VLOOKUP($B28,03_COMPOSIÇÕES!$A:$G,6,0)</f>
        <v>1.79398991816</v>
      </c>
      <c r="H28" s="36" t="n">
        <f aca="false">VLOOKUP($B28,03_COMPOSIÇÕES!$A:$G,7,0)</f>
        <v>3.7897146</v>
      </c>
      <c r="I28" s="42" t="n">
        <f aca="false">$F28*$G28</f>
        <v>83.4743508919848</v>
      </c>
      <c r="J28" s="42" t="n">
        <f aca="false">$F28*$H28</f>
        <v>176.335420338</v>
      </c>
      <c r="K28" s="42" t="n">
        <f aca="false">$I28*(1+BDI_MAT)</f>
        <v>101.680106821527</v>
      </c>
      <c r="L28" s="42" t="n">
        <f aca="false">$J28*(1+BDI_MDO)</f>
        <v>227.155288479411</v>
      </c>
      <c r="M28" s="42" t="n">
        <f aca="false">SUM(K28:L28)</f>
        <v>328.835395300938</v>
      </c>
    </row>
    <row r="29" s="18" customFormat="true" ht="25.5" hidden="false" customHeight="false" outlineLevel="0" collapsed="false">
      <c r="A29" s="33" t="s">
        <v>108</v>
      </c>
      <c r="B29" s="38" t="s">
        <v>109</v>
      </c>
      <c r="C29" s="39" t="s">
        <v>110</v>
      </c>
      <c r="D29" s="40" t="s">
        <v>53</v>
      </c>
      <c r="E29" s="40" t="s">
        <v>28</v>
      </c>
      <c r="F29" s="41" t="n">
        <v>6</v>
      </c>
      <c r="G29" s="36" t="n">
        <f aca="false">VLOOKUP($B29,03_COMPOSIÇÕES!$A:$G,6,0)</f>
        <v>1.0193124535</v>
      </c>
      <c r="H29" s="36" t="n">
        <f aca="false">VLOOKUP($B29,03_COMPOSIÇÕES!$A:$G,7,0)</f>
        <v>2.044371</v>
      </c>
      <c r="I29" s="42" t="n">
        <f aca="false">$F29*$G29</f>
        <v>6.115874721</v>
      </c>
      <c r="J29" s="42" t="n">
        <f aca="false">$F29*$H29</f>
        <v>12.266226</v>
      </c>
      <c r="K29" s="42" t="n">
        <f aca="false">$I29*(1+BDI_MAT)</f>
        <v>7.4497469976501</v>
      </c>
      <c r="L29" s="42" t="n">
        <f aca="false">$J29*(1+BDI_MDO)</f>
        <v>15.8013523332</v>
      </c>
      <c r="M29" s="42" t="n">
        <f aca="false">SUM(K29:L29)</f>
        <v>23.2510993308501</v>
      </c>
    </row>
    <row r="30" s="18" customFormat="true" ht="15" hidden="false" customHeight="false" outlineLevel="0" collapsed="false">
      <c r="A30" s="33" t="s">
        <v>111</v>
      </c>
      <c r="B30" s="38" t="s">
        <v>112</v>
      </c>
      <c r="C30" s="39" t="s">
        <v>113</v>
      </c>
      <c r="D30" s="40" t="s">
        <v>53</v>
      </c>
      <c r="E30" s="40" t="s">
        <v>28</v>
      </c>
      <c r="F30" s="41" t="n">
        <v>6</v>
      </c>
      <c r="G30" s="36" t="n">
        <f aca="false">VLOOKUP($B30,03_COMPOSIÇÕES!$A:$G,6,0)</f>
        <v>1.38626493676</v>
      </c>
      <c r="H30" s="36" t="n">
        <f aca="false">VLOOKUP($B30,03_COMPOSIÇÕES!$A:$G,7,0)</f>
        <v>2.78034456</v>
      </c>
      <c r="I30" s="42" t="n">
        <f aca="false">$F30*$G30</f>
        <v>8.31758962056</v>
      </c>
      <c r="J30" s="42" t="n">
        <f aca="false">$F30*$H30</f>
        <v>16.68206736</v>
      </c>
      <c r="K30" s="42" t="n">
        <f aca="false">$I30*(1+BDI_MAT)</f>
        <v>10.1316559168041</v>
      </c>
      <c r="L30" s="42" t="n">
        <f aca="false">$J30*(1+BDI_MDO)</f>
        <v>21.489839173152</v>
      </c>
      <c r="M30" s="42" t="n">
        <f aca="false">SUM(K30:L30)</f>
        <v>31.6214950899561</v>
      </c>
    </row>
    <row r="31" s="18" customFormat="true" ht="25.5" hidden="false" customHeight="false" outlineLevel="0" collapsed="false">
      <c r="A31" s="33" t="s">
        <v>114</v>
      </c>
      <c r="B31" s="38" t="s">
        <v>115</v>
      </c>
      <c r="C31" s="39" t="s">
        <v>116</v>
      </c>
      <c r="D31" s="40" t="s">
        <v>53</v>
      </c>
      <c r="E31" s="40" t="s">
        <v>72</v>
      </c>
      <c r="F31" s="41" t="n">
        <v>150</v>
      </c>
      <c r="G31" s="36" t="n">
        <f aca="false">VLOOKUP($B31,03_COMPOSIÇÕES!$A:$G,6,0)</f>
        <v>0.65235997024</v>
      </c>
      <c r="H31" s="36" t="n">
        <f aca="false">VLOOKUP($B31,03_COMPOSIÇÕES!$A:$G,7,0)</f>
        <v>1.30839744</v>
      </c>
      <c r="I31" s="42" t="n">
        <f aca="false">$F31*$G31</f>
        <v>97.8539955360001</v>
      </c>
      <c r="J31" s="42" t="n">
        <f aca="false">$F31*$H31</f>
        <v>196.259616</v>
      </c>
      <c r="K31" s="42" t="n">
        <f aca="false">$I31*(1+BDI_MAT)</f>
        <v>119.195951962402</v>
      </c>
      <c r="L31" s="42" t="n">
        <f aca="false">$J31*(1+BDI_MDO)</f>
        <v>252.8216373312</v>
      </c>
      <c r="M31" s="42" t="n">
        <f aca="false">SUM(K31:L31)</f>
        <v>372.017589293602</v>
      </c>
    </row>
    <row r="32" s="18" customFormat="true" ht="38.25" hidden="false" customHeight="false" outlineLevel="0" collapsed="false">
      <c r="A32" s="33" t="s">
        <v>117</v>
      </c>
      <c r="B32" s="38" t="s">
        <v>118</v>
      </c>
      <c r="C32" s="39" t="s">
        <v>119</v>
      </c>
      <c r="D32" s="40" t="s">
        <v>53</v>
      </c>
      <c r="E32" s="40" t="s">
        <v>28</v>
      </c>
      <c r="F32" s="41" t="n">
        <v>10</v>
      </c>
      <c r="G32" s="36" t="n">
        <f aca="false">VLOOKUP($B32,03_COMPOSIÇÕES!$A:$G,6,0)</f>
        <v>88.534444104</v>
      </c>
      <c r="H32" s="36" t="n">
        <f aca="false">VLOOKUP($B32,03_COMPOSIÇÕES!$A:$G,7,0)</f>
        <v>25.584468</v>
      </c>
      <c r="I32" s="42" t="n">
        <f aca="false">$F32*$G32</f>
        <v>885.34444104</v>
      </c>
      <c r="J32" s="42" t="n">
        <f aca="false">$F32*$H32</f>
        <v>255.84468</v>
      </c>
      <c r="K32" s="42" t="n">
        <f aca="false">$I32*(1+BDI_MAT)</f>
        <v>1078.43806363082</v>
      </c>
      <c r="L32" s="42" t="n">
        <f aca="false">$J32*(1+BDI_MDO)</f>
        <v>329.579116776</v>
      </c>
      <c r="M32" s="42" t="n">
        <f aca="false">SUM(K32:L32)</f>
        <v>1408.01718040682</v>
      </c>
    </row>
    <row r="33" s="18" customFormat="true" ht="15" hidden="false" customHeight="false" outlineLevel="0" collapsed="false">
      <c r="A33" s="33"/>
      <c r="B33" s="38"/>
      <c r="C33" s="39"/>
      <c r="D33" s="40"/>
      <c r="E33" s="40"/>
      <c r="F33" s="41"/>
      <c r="G33" s="42"/>
      <c r="H33" s="42"/>
      <c r="I33" s="42"/>
      <c r="J33" s="42"/>
      <c r="K33" s="42"/>
      <c r="L33" s="42"/>
      <c r="M33" s="42"/>
    </row>
    <row r="34" s="18" customFormat="true" ht="15" hidden="false" customHeight="false" outlineLevel="0" collapsed="false">
      <c r="A34" s="33" t="n">
        <v>4</v>
      </c>
      <c r="B34" s="38"/>
      <c r="C34" s="39" t="s">
        <v>120</v>
      </c>
      <c r="D34" s="40"/>
      <c r="E34" s="40"/>
      <c r="F34" s="41"/>
      <c r="G34" s="42"/>
      <c r="H34" s="42"/>
      <c r="I34" s="42" t="n">
        <f aca="false">SUBTOTAL(9,I35:I49)</f>
        <v>5390.35423713033</v>
      </c>
      <c r="J34" s="42" t="n">
        <f aca="false">SUBTOTAL(9,J35:J49)</f>
        <v>3090.14240500195</v>
      </c>
      <c r="K34" s="42" t="n">
        <f aca="false">SUBTOTAL(9,K35:K49)</f>
        <v>6565.99049624845</v>
      </c>
      <c r="L34" s="42" t="n">
        <f aca="false">SUBTOTAL(9,L35:L49)</f>
        <v>3980.72144612351</v>
      </c>
      <c r="M34" s="42" t="n">
        <f aca="false">SUBTOTAL(9,M35:M49)</f>
        <v>10546.711942372</v>
      </c>
    </row>
    <row r="35" s="18" customFormat="true" ht="25.5" hidden="false" customHeight="false" outlineLevel="0" collapsed="false">
      <c r="A35" s="33" t="s">
        <v>121</v>
      </c>
      <c r="B35" s="38" t="s">
        <v>122</v>
      </c>
      <c r="C35" s="39" t="s">
        <v>123</v>
      </c>
      <c r="D35" s="40" t="s">
        <v>53</v>
      </c>
      <c r="E35" s="40" t="s">
        <v>124</v>
      </c>
      <c r="F35" s="41" t="n">
        <v>21</v>
      </c>
      <c r="G35" s="36" t="n">
        <f aca="false">VLOOKUP($B35,03_COMPOSIÇÕES!$A:$G,6,0)</f>
        <v>5.95607493676</v>
      </c>
      <c r="H35" s="36" t="n">
        <f aca="false">VLOOKUP($B35,03_COMPOSIÇÕES!$A:$G,7,0)</f>
        <v>3.57783003</v>
      </c>
      <c r="I35" s="42" t="n">
        <f aca="false">$F35*$G35</f>
        <v>125.07757367196</v>
      </c>
      <c r="J35" s="42" t="n">
        <f aca="false">$F35*$H35</f>
        <v>75.13443063</v>
      </c>
      <c r="K35" s="42" t="n">
        <f aca="false">$I35*(1+BDI_MAT)</f>
        <v>152.356992489814</v>
      </c>
      <c r="L35" s="42" t="n">
        <f aca="false">$J35*(1+BDI_MDO)</f>
        <v>96.788173537566</v>
      </c>
      <c r="M35" s="42" t="n">
        <f aca="false">SUM(K35:L35)</f>
        <v>249.14516602738</v>
      </c>
    </row>
    <row r="36" s="18" customFormat="true" ht="15" hidden="false" customHeight="false" outlineLevel="0" collapsed="false">
      <c r="A36" s="33" t="s">
        <v>125</v>
      </c>
      <c r="B36" s="38" t="s">
        <v>126</v>
      </c>
      <c r="C36" s="39" t="s">
        <v>127</v>
      </c>
      <c r="D36" s="40" t="s">
        <v>53</v>
      </c>
      <c r="E36" s="40" t="s">
        <v>124</v>
      </c>
      <c r="F36" s="41" t="n">
        <v>1</v>
      </c>
      <c r="G36" s="36" t="n">
        <f aca="false">VLOOKUP($B36,03_COMPOSIÇÕES!$A:$G,6,0)</f>
        <v>58.3046723402</v>
      </c>
      <c r="H36" s="36" t="n">
        <f aca="false">VLOOKUP($B36,03_COMPOSIÇÕES!$A:$G,7,0)</f>
        <v>123.1657245</v>
      </c>
      <c r="I36" s="42" t="n">
        <f aca="false">$F36*$G36</f>
        <v>58.3046723402</v>
      </c>
      <c r="J36" s="42" t="n">
        <f aca="false">$F36*$H36</f>
        <v>123.1657245</v>
      </c>
      <c r="K36" s="42" t="n">
        <f aca="false">$I36*(1+BDI_MAT)</f>
        <v>71.0209213775976</v>
      </c>
      <c r="L36" s="42" t="n">
        <f aca="false">$J36*(1+BDI_MDO)</f>
        <v>158.6620863009</v>
      </c>
      <c r="M36" s="42" t="n">
        <f aca="false">SUM(K36:L36)</f>
        <v>229.683007678498</v>
      </c>
    </row>
    <row r="37" s="18" customFormat="true" ht="25.5" hidden="false" customHeight="false" outlineLevel="0" collapsed="false">
      <c r="A37" s="33" t="s">
        <v>128</v>
      </c>
      <c r="B37" s="38" t="s">
        <v>129</v>
      </c>
      <c r="C37" s="39" t="s">
        <v>130</v>
      </c>
      <c r="D37" s="40" t="s">
        <v>53</v>
      </c>
      <c r="E37" s="40" t="s">
        <v>131</v>
      </c>
      <c r="F37" s="41" t="n">
        <v>10</v>
      </c>
      <c r="G37" s="36" t="n">
        <f aca="false">VLOOKUP($B37,03_COMPOSIÇÕES!$A:$G,6,0)</f>
        <v>16.3825882054</v>
      </c>
      <c r="H37" s="36" t="n">
        <f aca="false">VLOOKUP($B37,03_COMPOSIÇÕES!$A:$G,7,0)</f>
        <v>21.33295717368</v>
      </c>
      <c r="I37" s="42" t="n">
        <f aca="false">$F37*$G37</f>
        <v>163.825882054</v>
      </c>
      <c r="J37" s="42" t="n">
        <f aca="false">$F37*$H37</f>
        <v>213.3295717368</v>
      </c>
      <c r="K37" s="42" t="n">
        <f aca="false">$I37*(1+BDI_MAT)</f>
        <v>199.556306929977</v>
      </c>
      <c r="L37" s="42" t="n">
        <f aca="false">$J37*(1+BDI_MDO)</f>
        <v>274.811154311346</v>
      </c>
      <c r="M37" s="42" t="n">
        <f aca="false">SUM(K37:L37)</f>
        <v>474.367461241323</v>
      </c>
    </row>
    <row r="38" s="18" customFormat="true" ht="38.25" hidden="false" customHeight="false" outlineLevel="0" collapsed="false">
      <c r="A38" s="33" t="s">
        <v>132</v>
      </c>
      <c r="B38" s="38" t="s">
        <v>133</v>
      </c>
      <c r="C38" s="39" t="s">
        <v>134</v>
      </c>
      <c r="D38" s="40" t="s">
        <v>53</v>
      </c>
      <c r="E38" s="40" t="s">
        <v>72</v>
      </c>
      <c r="F38" s="41" t="n">
        <v>7</v>
      </c>
      <c r="G38" s="36" t="n">
        <f aca="false">VLOOKUP($B38,03_COMPOSIÇÕES!$A:$G,6,0)</f>
        <v>41.35818790226</v>
      </c>
      <c r="H38" s="36" t="n">
        <f aca="false">VLOOKUP($B38,03_COMPOSIÇÕES!$A:$G,7,0)</f>
        <v>12.65191775319</v>
      </c>
      <c r="I38" s="42" t="n">
        <f aca="false">$F38*$G38</f>
        <v>289.50731531582</v>
      </c>
      <c r="J38" s="42" t="n">
        <f aca="false">$F38*$H38</f>
        <v>88.56342427233</v>
      </c>
      <c r="K38" s="42" t="n">
        <f aca="false">$I38*(1+BDI_MAT)</f>
        <v>352.6488607862</v>
      </c>
      <c r="L38" s="42" t="n">
        <f aca="false">$J38*(1+BDI_MDO)</f>
        <v>114.087403147616</v>
      </c>
      <c r="M38" s="42" t="n">
        <f aca="false">SUM(K38:L38)</f>
        <v>466.736263933816</v>
      </c>
    </row>
    <row r="39" s="18" customFormat="true" ht="15" hidden="false" customHeight="false" outlineLevel="0" collapsed="false">
      <c r="A39" s="33" t="s">
        <v>135</v>
      </c>
      <c r="B39" s="38" t="s">
        <v>136</v>
      </c>
      <c r="C39" s="39" t="s">
        <v>137</v>
      </c>
      <c r="D39" s="40" t="s">
        <v>53</v>
      </c>
      <c r="E39" s="40" t="s">
        <v>124</v>
      </c>
      <c r="F39" s="41" t="n">
        <v>1</v>
      </c>
      <c r="G39" s="36" t="n">
        <f aca="false">VLOOKUP($B39,03_COMPOSIÇÕES!$A:$G,6,0)</f>
        <v>210.52044697664</v>
      </c>
      <c r="H39" s="36" t="n">
        <f aca="false">VLOOKUP($B39,03_COMPOSIÇÕES!$A:$G,7,0)</f>
        <v>83.1555044292</v>
      </c>
      <c r="I39" s="42" t="n">
        <f aca="false">$F39*$G39</f>
        <v>210.52044697664</v>
      </c>
      <c r="J39" s="42" t="n">
        <f aca="false">$F39*$H39</f>
        <v>83.1555044292</v>
      </c>
      <c r="K39" s="42" t="n">
        <f aca="false">$I39*(1+BDI_MAT)</f>
        <v>256.434956462245</v>
      </c>
      <c r="L39" s="42" t="n">
        <f aca="false">$J39*(1+BDI_MDO)</f>
        <v>107.120920805695</v>
      </c>
      <c r="M39" s="42" t="n">
        <f aca="false">SUM(K39:L39)</f>
        <v>363.555877267941</v>
      </c>
    </row>
    <row r="40" s="18" customFormat="true" ht="51" hidden="false" customHeight="false" outlineLevel="0" collapsed="false">
      <c r="A40" s="33" t="s">
        <v>138</v>
      </c>
      <c r="B40" s="38" t="s">
        <v>139</v>
      </c>
      <c r="C40" s="39" t="s">
        <v>140</v>
      </c>
      <c r="D40" s="40" t="s">
        <v>53</v>
      </c>
      <c r="E40" s="40" t="s">
        <v>72</v>
      </c>
      <c r="F40" s="41" t="n">
        <v>24</v>
      </c>
      <c r="G40" s="36" t="n">
        <f aca="false">VLOOKUP($B40,03_COMPOSIÇÕES!$A:$G,6,0)</f>
        <v>38.29999363384</v>
      </c>
      <c r="H40" s="36" t="n">
        <f aca="false">VLOOKUP($B40,03_COMPOSIÇÕES!$A:$G,7,0)</f>
        <v>17.3688767504</v>
      </c>
      <c r="I40" s="42" t="n">
        <f aca="false">$F40*$G40</f>
        <v>919.19984721216</v>
      </c>
      <c r="J40" s="42" t="n">
        <f aca="false">$F40*$H40</f>
        <v>416.8530420096</v>
      </c>
      <c r="K40" s="42" t="n">
        <f aca="false">$I40*(1+BDI_MAT)</f>
        <v>1119.67733388913</v>
      </c>
      <c r="L40" s="42" t="n">
        <f aca="false">$J40*(1+BDI_MDO)</f>
        <v>536.990088716767</v>
      </c>
      <c r="M40" s="42" t="n">
        <f aca="false">SUM(K40:L40)</f>
        <v>1656.6674226059</v>
      </c>
    </row>
    <row r="41" s="18" customFormat="true" ht="25.5" hidden="false" customHeight="false" outlineLevel="0" collapsed="false">
      <c r="A41" s="33" t="s">
        <v>141</v>
      </c>
      <c r="B41" s="38" t="s">
        <v>142</v>
      </c>
      <c r="C41" s="39" t="s">
        <v>143</v>
      </c>
      <c r="D41" s="40" t="s">
        <v>53</v>
      </c>
      <c r="E41" s="40" t="s">
        <v>72</v>
      </c>
      <c r="F41" s="41" t="n">
        <v>22.44</v>
      </c>
      <c r="G41" s="36" t="n">
        <f aca="false">VLOOKUP($B41,03_COMPOSIÇÕES!$A:$G,6,0)</f>
        <v>34.6431875463</v>
      </c>
      <c r="H41" s="36" t="n">
        <f aca="false">VLOOKUP($B41,03_COMPOSIÇÕES!$A:$G,7,0)</f>
        <v>22.12092187</v>
      </c>
      <c r="I41" s="42" t="n">
        <f aca="false">$F41*$G41</f>
        <v>777.393128538972</v>
      </c>
      <c r="J41" s="42" t="n">
        <f aca="false">$F41*$H41</f>
        <v>496.3934867628</v>
      </c>
      <c r="K41" s="42" t="n">
        <f aca="false">$I41*(1+BDI_MAT)</f>
        <v>946.942569873322</v>
      </c>
      <c r="L41" s="42" t="n">
        <f aca="false">$J41*(1+BDI_MDO)</f>
        <v>639.454089647839</v>
      </c>
      <c r="M41" s="42" t="n">
        <f aca="false">SUM(K41:L41)</f>
        <v>1586.39665952116</v>
      </c>
    </row>
    <row r="42" s="18" customFormat="true" ht="38.25" hidden="false" customHeight="false" outlineLevel="0" collapsed="false">
      <c r="A42" s="33" t="s">
        <v>144</v>
      </c>
      <c r="B42" s="38" t="s">
        <v>145</v>
      </c>
      <c r="C42" s="39" t="s">
        <v>146</v>
      </c>
      <c r="D42" s="40" t="s">
        <v>53</v>
      </c>
      <c r="E42" s="40" t="s">
        <v>124</v>
      </c>
      <c r="F42" s="41" t="n">
        <v>0.28</v>
      </c>
      <c r="G42" s="36" t="n">
        <f aca="false">VLOOKUP($B42,03_COMPOSIÇÕES!$A:$G,6,0)</f>
        <v>294.68031013582</v>
      </c>
      <c r="H42" s="36" t="n">
        <f aca="false">VLOOKUP($B42,03_COMPOSIÇÕES!$A:$G,7,0)</f>
        <v>92.981269992</v>
      </c>
      <c r="I42" s="42" t="n">
        <f aca="false">$F42*$G42</f>
        <v>82.5104868380296</v>
      </c>
      <c r="J42" s="42" t="n">
        <f aca="false">$F42*$H42</f>
        <v>26.03475559776</v>
      </c>
      <c r="K42" s="42" t="n">
        <f aca="false">$I42*(1+BDI_MAT)</f>
        <v>100.506024017404</v>
      </c>
      <c r="L42" s="42" t="n">
        <f aca="false">$J42*(1+BDI_MDO)</f>
        <v>33.5379721610344</v>
      </c>
      <c r="M42" s="42" t="n">
        <f aca="false">SUM(K42:L42)</f>
        <v>134.043996178438</v>
      </c>
    </row>
    <row r="43" s="18" customFormat="true" ht="51" hidden="false" customHeight="false" outlineLevel="0" collapsed="false">
      <c r="A43" s="33" t="s">
        <v>147</v>
      </c>
      <c r="B43" s="38" t="s">
        <v>148</v>
      </c>
      <c r="C43" s="39" t="s">
        <v>149</v>
      </c>
      <c r="D43" s="40" t="s">
        <v>53</v>
      </c>
      <c r="E43" s="40" t="s">
        <v>124</v>
      </c>
      <c r="F43" s="41" t="n">
        <v>0.78</v>
      </c>
      <c r="G43" s="36" t="n">
        <f aca="false">VLOOKUP($B43,03_COMPOSIÇÕES!$A:$G,6,0)</f>
        <v>300.99305196818</v>
      </c>
      <c r="H43" s="36" t="n">
        <f aca="false">VLOOKUP($B43,03_COMPOSIÇÕES!$A:$G,7,0)</f>
        <v>130.370529513</v>
      </c>
      <c r="I43" s="42" t="n">
        <f aca="false">$F43*$G43</f>
        <v>234.77458053518</v>
      </c>
      <c r="J43" s="42" t="n">
        <f aca="false">$F43*$H43</f>
        <v>101.68901302014</v>
      </c>
      <c r="K43" s="42" t="n">
        <f aca="false">$I43*(1+BDI_MAT)</f>
        <v>285.978916549903</v>
      </c>
      <c r="L43" s="42" t="n">
        <f aca="false">$J43*(1+BDI_MDO)</f>
        <v>130.995786572544</v>
      </c>
      <c r="M43" s="42" t="n">
        <f aca="false">SUM(K43:L43)</f>
        <v>416.974703122448</v>
      </c>
    </row>
    <row r="44" s="18" customFormat="true" ht="38.25" hidden="false" customHeight="false" outlineLevel="0" collapsed="false">
      <c r="A44" s="33" t="s">
        <v>150</v>
      </c>
      <c r="B44" s="38" t="s">
        <v>151</v>
      </c>
      <c r="C44" s="39" t="s">
        <v>152</v>
      </c>
      <c r="D44" s="40" t="s">
        <v>53</v>
      </c>
      <c r="E44" s="40" t="s">
        <v>153</v>
      </c>
      <c r="F44" s="41" t="n">
        <v>200</v>
      </c>
      <c r="G44" s="36" t="n">
        <f aca="false">VLOOKUP($B44,03_COMPOSIÇÕES!$A:$G,6,0)</f>
        <v>6.17108337698</v>
      </c>
      <c r="H44" s="36" t="n">
        <f aca="false">VLOOKUP($B44,03_COMPOSIÇÕES!$A:$G,7,0)</f>
        <v>2.9088520557</v>
      </c>
      <c r="I44" s="42" t="n">
        <f aca="false">$F44*$G44</f>
        <v>1234.216675396</v>
      </c>
      <c r="J44" s="42" t="n">
        <f aca="false">$F44*$H44</f>
        <v>581.77041114</v>
      </c>
      <c r="K44" s="42" t="n">
        <f aca="false">$I44*(1+BDI_MAT)</f>
        <v>1503.39933229987</v>
      </c>
      <c r="L44" s="42" t="n">
        <f aca="false">$J44*(1+BDI_MDO)</f>
        <v>749.436643630548</v>
      </c>
      <c r="M44" s="42" t="n">
        <f aca="false">SUM(K44:L44)</f>
        <v>2252.83597593042</v>
      </c>
    </row>
    <row r="45" s="18" customFormat="true" ht="25.5" hidden="false" customHeight="false" outlineLevel="0" collapsed="false">
      <c r="A45" s="33" t="s">
        <v>154</v>
      </c>
      <c r="B45" s="38" t="s">
        <v>155</v>
      </c>
      <c r="C45" s="39" t="s">
        <v>156</v>
      </c>
      <c r="D45" s="40" t="s">
        <v>53</v>
      </c>
      <c r="E45" s="40" t="s">
        <v>131</v>
      </c>
      <c r="F45" s="41" t="n">
        <v>4</v>
      </c>
      <c r="G45" s="36" t="n">
        <f aca="false">VLOOKUP($B45,03_COMPOSIÇÕES!$A:$G,6,0)</f>
        <v>31.36936090662</v>
      </c>
      <c r="H45" s="36" t="n">
        <f aca="false">VLOOKUP($B45,03_COMPOSIÇÕES!$A:$G,7,0)</f>
        <v>10.41253578243</v>
      </c>
      <c r="I45" s="42" t="n">
        <f aca="false">$F45*$G45</f>
        <v>125.47744362648</v>
      </c>
      <c r="J45" s="42" t="n">
        <f aca="false">$F45*$H45</f>
        <v>41.65014312972</v>
      </c>
      <c r="K45" s="42" t="n">
        <f aca="false">$I45*(1+BDI_MAT)</f>
        <v>152.844074081415</v>
      </c>
      <c r="L45" s="42" t="n">
        <f aca="false">$J45*(1+BDI_MDO)</f>
        <v>53.6537143797053</v>
      </c>
      <c r="M45" s="42" t="n">
        <f aca="false">SUM(K45:L45)</f>
        <v>206.497788461121</v>
      </c>
    </row>
    <row r="46" s="18" customFormat="true" ht="15" hidden="false" customHeight="false" outlineLevel="0" collapsed="false">
      <c r="A46" s="33" t="s">
        <v>157</v>
      </c>
      <c r="B46" s="38" t="s">
        <v>158</v>
      </c>
      <c r="C46" s="39" t="s">
        <v>159</v>
      </c>
      <c r="D46" s="40" t="s">
        <v>53</v>
      </c>
      <c r="E46" s="40" t="s">
        <v>124</v>
      </c>
      <c r="F46" s="41" t="n">
        <v>1</v>
      </c>
      <c r="G46" s="36" t="n">
        <f aca="false">VLOOKUP($B46,03_COMPOSIÇÕES!$A:$G,6,0)</f>
        <v>16.12960020868</v>
      </c>
      <c r="H46" s="36" t="n">
        <f aca="false">VLOOKUP($B46,03_COMPOSIÇÕES!$A:$G,7,0)</f>
        <v>32.350126704</v>
      </c>
      <c r="I46" s="42" t="n">
        <f aca="false">$F46*$G46</f>
        <v>16.12960020868</v>
      </c>
      <c r="J46" s="42" t="n">
        <f aca="false">$F46*$H46</f>
        <v>32.350126704</v>
      </c>
      <c r="K46" s="42" t="n">
        <f aca="false">$I46*(1+BDI_MAT)</f>
        <v>19.6474660141931</v>
      </c>
      <c r="L46" s="42" t="n">
        <f aca="false">$J46*(1+BDI_MDO)</f>
        <v>41.6734332200928</v>
      </c>
      <c r="M46" s="42" t="n">
        <f aca="false">SUM(K46:L46)</f>
        <v>61.3208992342859</v>
      </c>
    </row>
    <row r="47" s="18" customFormat="true" ht="25.5" hidden="false" customHeight="false" outlineLevel="0" collapsed="false">
      <c r="A47" s="33" t="s">
        <v>160</v>
      </c>
      <c r="B47" s="38" t="s">
        <v>161</v>
      </c>
      <c r="C47" s="39" t="s">
        <v>162</v>
      </c>
      <c r="D47" s="40" t="s">
        <v>53</v>
      </c>
      <c r="E47" s="40" t="s">
        <v>124</v>
      </c>
      <c r="F47" s="41" t="n">
        <v>1.3</v>
      </c>
      <c r="G47" s="36" t="n">
        <f aca="false">VLOOKUP($B47,03_COMPOSIÇÕES!$A:$G,6,0)</f>
        <v>7.34942457385</v>
      </c>
      <c r="H47" s="36" t="n">
        <f aca="false">VLOOKUP($B47,03_COMPOSIÇÕES!$A:$G,7,0)</f>
        <v>19.053893352</v>
      </c>
      <c r="I47" s="42" t="n">
        <f aca="false">$F47*$G47</f>
        <v>9.554251946005</v>
      </c>
      <c r="J47" s="42" t="n">
        <f aca="false">$F47*$H47</f>
        <v>24.7700613576</v>
      </c>
      <c r="K47" s="42" t="n">
        <f aca="false">$I47*(1+BDI_MAT)</f>
        <v>11.6380342954287</v>
      </c>
      <c r="L47" s="42" t="n">
        <f aca="false">$J47*(1+BDI_MDO)</f>
        <v>31.9087930408603</v>
      </c>
      <c r="M47" s="42" t="n">
        <f aca="false">SUM(K47:L47)</f>
        <v>43.546827336289</v>
      </c>
    </row>
    <row r="48" s="18" customFormat="true" ht="38.25" hidden="false" customHeight="false" outlineLevel="0" collapsed="false">
      <c r="A48" s="33" t="s">
        <v>163</v>
      </c>
      <c r="B48" s="38" t="s">
        <v>164</v>
      </c>
      <c r="C48" s="39" t="s">
        <v>165</v>
      </c>
      <c r="D48" s="40" t="s">
        <v>53</v>
      </c>
      <c r="E48" s="40" t="s">
        <v>131</v>
      </c>
      <c r="F48" s="41" t="n">
        <v>20</v>
      </c>
      <c r="G48" s="36" t="n">
        <f aca="false">VLOOKUP($B48,03_COMPOSIÇÕES!$A:$G,6,0)</f>
        <v>20.27917630422</v>
      </c>
      <c r="H48" s="36" t="n">
        <f aca="false">VLOOKUP($B48,03_COMPOSIÇÕES!$A:$G,7,0)</f>
        <v>29.7858820072</v>
      </c>
      <c r="I48" s="42" t="n">
        <f aca="false">$F48*$G48</f>
        <v>405.5835260844</v>
      </c>
      <c r="J48" s="42" t="n">
        <f aca="false">$F48*$H48</f>
        <v>595.717640144</v>
      </c>
      <c r="K48" s="42" t="n">
        <f aca="false">$I48*(1+BDI_MAT)</f>
        <v>494.041293123408</v>
      </c>
      <c r="L48" s="42" t="n">
        <f aca="false">$J48*(1+BDI_MDO)</f>
        <v>767.403464033501</v>
      </c>
      <c r="M48" s="42" t="n">
        <f aca="false">SUM(K48:L48)</f>
        <v>1261.44475715691</v>
      </c>
    </row>
    <row r="49" s="18" customFormat="true" ht="51" hidden="false" customHeight="false" outlineLevel="0" collapsed="false">
      <c r="A49" s="33" t="s">
        <v>166</v>
      </c>
      <c r="B49" s="38" t="s">
        <v>167</v>
      </c>
      <c r="C49" s="39" t="s">
        <v>168</v>
      </c>
      <c r="D49" s="40" t="s">
        <v>53</v>
      </c>
      <c r="E49" s="40" t="s">
        <v>72</v>
      </c>
      <c r="F49" s="41" t="n">
        <v>10</v>
      </c>
      <c r="G49" s="36" t="n">
        <f aca="false">VLOOKUP($B49,03_COMPOSIÇÕES!$A:$G,6,0)</f>
        <v>73.82788063858</v>
      </c>
      <c r="H49" s="36" t="n">
        <f aca="false">VLOOKUP($B49,03_COMPOSIÇÕES!$A:$G,7,0)</f>
        <v>18.9565069568</v>
      </c>
      <c r="I49" s="42" t="n">
        <f aca="false">$F49*$G49</f>
        <v>738.2788063858</v>
      </c>
      <c r="J49" s="42" t="n">
        <f aca="false">$F49*$H49</f>
        <v>189.565069568</v>
      </c>
      <c r="K49" s="42" t="n">
        <f aca="false">$I49*(1+BDI_MAT)</f>
        <v>899.297414058543</v>
      </c>
      <c r="L49" s="42" t="n">
        <f aca="false">$J49*(1+BDI_MDO)</f>
        <v>244.197722617498</v>
      </c>
      <c r="M49" s="42" t="n">
        <f aca="false">SUM(K49:L49)</f>
        <v>1143.49513667604</v>
      </c>
    </row>
    <row r="50" s="18" customFormat="true" ht="15" hidden="false" customHeight="false" outlineLevel="0" collapsed="false">
      <c r="A50" s="33"/>
      <c r="B50" s="38"/>
      <c r="C50" s="39"/>
      <c r="D50" s="40"/>
      <c r="E50" s="40"/>
      <c r="F50" s="41"/>
      <c r="G50" s="42"/>
      <c r="H50" s="42"/>
      <c r="I50" s="42"/>
      <c r="J50" s="42"/>
      <c r="K50" s="42"/>
      <c r="L50" s="42"/>
      <c r="M50" s="42"/>
    </row>
    <row r="51" s="18" customFormat="true" ht="15" hidden="false" customHeight="false" outlineLevel="0" collapsed="false">
      <c r="A51" s="33" t="s">
        <v>169</v>
      </c>
      <c r="B51" s="38"/>
      <c r="C51" s="39" t="s">
        <v>170</v>
      </c>
      <c r="D51" s="40"/>
      <c r="E51" s="40"/>
      <c r="F51" s="41"/>
      <c r="G51" s="42"/>
      <c r="H51" s="42"/>
      <c r="I51" s="42" t="n">
        <f aca="false">SUBTOTAL(9,I52:I66)</f>
        <v>2014.03289243098</v>
      </c>
      <c r="J51" s="42" t="n">
        <f aca="false">SUBTOTAL(9,J52:J66)</f>
        <v>1222.16623776728</v>
      </c>
      <c r="K51" s="42" t="n">
        <f aca="false">SUBTOTAL(9,K52:K66)</f>
        <v>2453.29346627018</v>
      </c>
      <c r="L51" s="42" t="n">
        <f aca="false">SUBTOTAL(9,L52:L66)</f>
        <v>1574.39454749181</v>
      </c>
      <c r="M51" s="42" t="n">
        <f aca="false">SUBTOTAL(9,M52:M66)</f>
        <v>4027.68801376199</v>
      </c>
    </row>
    <row r="52" s="18" customFormat="true" ht="25.5" hidden="false" customHeight="false" outlineLevel="0" collapsed="false">
      <c r="A52" s="33" t="s">
        <v>171</v>
      </c>
      <c r="B52" s="38" t="s">
        <v>172</v>
      </c>
      <c r="C52" s="39" t="s">
        <v>173</v>
      </c>
      <c r="D52" s="40" t="s">
        <v>53</v>
      </c>
      <c r="E52" s="40" t="s">
        <v>28</v>
      </c>
      <c r="F52" s="41" t="n">
        <v>2</v>
      </c>
      <c r="G52" s="36" t="n">
        <f aca="false">VLOOKUP($B52,03_COMPOSIÇÕES!$A:$G,6,0)</f>
        <v>157.0973372117</v>
      </c>
      <c r="H52" s="36" t="n">
        <f aca="false">VLOOKUP($B52,03_COMPOSIÇÕES!$A:$G,7,0)</f>
        <v>17.56086285</v>
      </c>
      <c r="I52" s="42" t="n">
        <f aca="false">$F52*$G52</f>
        <v>314.1946744234</v>
      </c>
      <c r="J52" s="42" t="n">
        <f aca="false">$F52*$H52</f>
        <v>35.1217257</v>
      </c>
      <c r="K52" s="42" t="n">
        <f aca="false">$I52*(1+BDI_MAT)</f>
        <v>382.720532915143</v>
      </c>
      <c r="L52" s="42" t="n">
        <f aca="false">$J52*(1+BDI_MDO)</f>
        <v>45.24380704674</v>
      </c>
      <c r="M52" s="42" t="n">
        <f aca="false">SUM(K52:L52)</f>
        <v>427.964339961884</v>
      </c>
    </row>
    <row r="53" s="18" customFormat="true" ht="15" hidden="false" customHeight="false" outlineLevel="0" collapsed="false">
      <c r="A53" s="33" t="s">
        <v>174</v>
      </c>
      <c r="B53" s="38" t="s">
        <v>175</v>
      </c>
      <c r="C53" s="39" t="s">
        <v>176</v>
      </c>
      <c r="D53" s="40" t="s">
        <v>53</v>
      </c>
      <c r="E53" s="40" t="s">
        <v>124</v>
      </c>
      <c r="F53" s="41" t="n">
        <v>2</v>
      </c>
      <c r="G53" s="36" t="n">
        <f aca="false">VLOOKUP($B53,03_COMPOSIÇÕES!$A:$G,6,0)</f>
        <v>12.231749442</v>
      </c>
      <c r="H53" s="36" t="n">
        <f aca="false">VLOOKUP($B53,03_COMPOSIÇÕES!$A:$G,7,0)</f>
        <v>24.532452</v>
      </c>
      <c r="I53" s="42" t="n">
        <f aca="false">$F53*$G53</f>
        <v>24.463498884</v>
      </c>
      <c r="J53" s="42" t="n">
        <f aca="false">$F53*$H53</f>
        <v>49.064904</v>
      </c>
      <c r="K53" s="42" t="n">
        <f aca="false">$I53*(1+BDI_MAT)</f>
        <v>29.7989879906004</v>
      </c>
      <c r="L53" s="42" t="n">
        <f aca="false">$J53*(1+BDI_MDO)</f>
        <v>63.2054093328</v>
      </c>
      <c r="M53" s="42" t="n">
        <f aca="false">SUM(K53:L53)</f>
        <v>93.0043973234004</v>
      </c>
    </row>
    <row r="54" s="18" customFormat="true" ht="51" hidden="false" customHeight="false" outlineLevel="0" collapsed="false">
      <c r="A54" s="33" t="s">
        <v>177</v>
      </c>
      <c r="B54" s="38" t="s">
        <v>178</v>
      </c>
      <c r="C54" s="39" t="s">
        <v>179</v>
      </c>
      <c r="D54" s="40" t="s">
        <v>53</v>
      </c>
      <c r="E54" s="40" t="s">
        <v>28</v>
      </c>
      <c r="F54" s="41" t="n">
        <v>2</v>
      </c>
      <c r="G54" s="36" t="n">
        <f aca="false">VLOOKUP($B54,03_COMPOSIÇÕES!$A:$G,6,0)</f>
        <v>71.74022028405</v>
      </c>
      <c r="H54" s="36" t="n">
        <f aca="false">VLOOKUP($B54,03_COMPOSIÇÕES!$A:$G,7,0)</f>
        <v>51.49969032964</v>
      </c>
      <c r="I54" s="42" t="n">
        <f aca="false">$F54*$G54</f>
        <v>143.4804405681</v>
      </c>
      <c r="J54" s="42" t="n">
        <f aca="false">$F54*$H54</f>
        <v>102.99938065928</v>
      </c>
      <c r="K54" s="42" t="n">
        <f aca="false">$I54*(1+BDI_MAT)</f>
        <v>174.773524656003</v>
      </c>
      <c r="L54" s="42" t="n">
        <f aca="false">$J54*(1+BDI_MDO)</f>
        <v>132.683802165285</v>
      </c>
      <c r="M54" s="42" t="n">
        <f aca="false">SUM(K54:L54)</f>
        <v>307.457326821287</v>
      </c>
    </row>
    <row r="55" s="18" customFormat="true" ht="15" hidden="false" customHeight="false" outlineLevel="0" collapsed="false">
      <c r="A55" s="33" t="s">
        <v>180</v>
      </c>
      <c r="B55" s="38" t="s">
        <v>181</v>
      </c>
      <c r="C55" s="39" t="s">
        <v>182</v>
      </c>
      <c r="D55" s="40" t="s">
        <v>53</v>
      </c>
      <c r="E55" s="40" t="s">
        <v>28</v>
      </c>
      <c r="F55" s="41" t="n">
        <v>1</v>
      </c>
      <c r="G55" s="36" t="n">
        <f aca="false">VLOOKUP($B55,03_COMPOSIÇÕES!$A:$G,6,0)</f>
        <v>365.6386471356</v>
      </c>
      <c r="H55" s="36" t="n">
        <f aca="false">VLOOKUP($B55,03_COMPOSIÇÕES!$A:$G,7,0)</f>
        <v>174.356028</v>
      </c>
      <c r="I55" s="42" t="n">
        <f aca="false">$F55*$G55</f>
        <v>365.6386471356</v>
      </c>
      <c r="J55" s="42" t="n">
        <f aca="false">$F55*$H55</f>
        <v>174.356028</v>
      </c>
      <c r="K55" s="42" t="n">
        <f aca="false">$I55*(1+BDI_MAT)</f>
        <v>445.384436075874</v>
      </c>
      <c r="L55" s="42" t="n">
        <f aca="false">$J55*(1+BDI_MDO)</f>
        <v>224.6054352696</v>
      </c>
      <c r="M55" s="42" t="n">
        <f aca="false">SUM(K55:L55)</f>
        <v>669.989871345474</v>
      </c>
    </row>
    <row r="56" s="18" customFormat="true" ht="25.5" hidden="false" customHeight="false" outlineLevel="0" collapsed="false">
      <c r="A56" s="33" t="s">
        <v>183</v>
      </c>
      <c r="B56" s="38" t="s">
        <v>184</v>
      </c>
      <c r="C56" s="39" t="s">
        <v>185</v>
      </c>
      <c r="D56" s="40" t="s">
        <v>53</v>
      </c>
      <c r="E56" s="40" t="s">
        <v>28</v>
      </c>
      <c r="F56" s="41" t="n">
        <v>2</v>
      </c>
      <c r="G56" s="36" t="n">
        <f aca="false">VLOOKUP($B56,03_COMPOSIÇÕES!$A:$G,6,0)</f>
        <v>24.8521899256</v>
      </c>
      <c r="H56" s="36" t="n">
        <f aca="false">VLOOKUP($B56,03_COMPOSIÇÕES!$A:$G,7,0)</f>
        <v>4.528728</v>
      </c>
      <c r="I56" s="42" t="n">
        <f aca="false">$F56*$G56</f>
        <v>49.7043798512</v>
      </c>
      <c r="J56" s="42" t="n">
        <f aca="false">$F56*$H56</f>
        <v>9.057456</v>
      </c>
      <c r="K56" s="42" t="n">
        <f aca="false">$I56*(1+BDI_MAT)</f>
        <v>60.5449050967467</v>
      </c>
      <c r="L56" s="42" t="n">
        <f aca="false">$J56*(1+BDI_MDO)</f>
        <v>11.6678148192</v>
      </c>
      <c r="M56" s="42" t="n">
        <f aca="false">SUM(K56:L56)</f>
        <v>72.2127199159467</v>
      </c>
    </row>
    <row r="57" s="18" customFormat="true" ht="25.5" hidden="false" customHeight="false" outlineLevel="0" collapsed="false">
      <c r="A57" s="33" t="s">
        <v>186</v>
      </c>
      <c r="B57" s="38" t="s">
        <v>187</v>
      </c>
      <c r="C57" s="39" t="s">
        <v>188</v>
      </c>
      <c r="D57" s="40" t="s">
        <v>53</v>
      </c>
      <c r="E57" s="40" t="s">
        <v>131</v>
      </c>
      <c r="F57" s="41" t="n">
        <v>20</v>
      </c>
      <c r="G57" s="36" t="n">
        <f aca="false">VLOOKUP($B57,03_COMPOSIÇÕES!$A:$G,6,0)</f>
        <v>6.58994046688</v>
      </c>
      <c r="H57" s="36" t="n">
        <f aca="false">VLOOKUP($B57,03_COMPOSIÇÕES!$A:$G,7,0)</f>
        <v>8.35550316</v>
      </c>
      <c r="I57" s="42" t="n">
        <f aca="false">$F57*$G57</f>
        <v>131.7988093376</v>
      </c>
      <c r="J57" s="42" t="n">
        <f aca="false">$F57*$H57</f>
        <v>167.1100632</v>
      </c>
      <c r="K57" s="42" t="n">
        <f aca="false">$I57*(1+BDI_MAT)</f>
        <v>160.544129654131</v>
      </c>
      <c r="L57" s="42" t="n">
        <f aca="false">$J57*(1+BDI_MDO)</f>
        <v>215.27118341424</v>
      </c>
      <c r="M57" s="42" t="n">
        <f aca="false">SUM(K57:L57)</f>
        <v>375.815313068371</v>
      </c>
    </row>
    <row r="58" s="18" customFormat="true" ht="25.5" hidden="false" customHeight="false" outlineLevel="0" collapsed="false">
      <c r="A58" s="33" t="s">
        <v>189</v>
      </c>
      <c r="B58" s="38" t="s">
        <v>190</v>
      </c>
      <c r="C58" s="39" t="s">
        <v>191</v>
      </c>
      <c r="D58" s="40" t="s">
        <v>53</v>
      </c>
      <c r="E58" s="40" t="s">
        <v>131</v>
      </c>
      <c r="F58" s="41" t="n">
        <v>45</v>
      </c>
      <c r="G58" s="36" t="n">
        <f aca="false">VLOOKUP($B58,03_COMPOSIÇÕES!$A:$G,6,0)</f>
        <v>8.43911306116</v>
      </c>
      <c r="H58" s="36" t="n">
        <f aca="false">VLOOKUP($B58,03_COMPOSIÇÕES!$A:$G,7,0)</f>
        <v>3.03424776</v>
      </c>
      <c r="I58" s="42" t="n">
        <f aca="false">$F58*$G58</f>
        <v>379.7600877522</v>
      </c>
      <c r="J58" s="42" t="n">
        <f aca="false">$F58*$H58</f>
        <v>136.5411492</v>
      </c>
      <c r="K58" s="42" t="n">
        <f aca="false">$I58*(1+BDI_MAT)</f>
        <v>462.585762890955</v>
      </c>
      <c r="L58" s="42" t="n">
        <f aca="false">$J58*(1+BDI_MDO)</f>
        <v>175.89230839944</v>
      </c>
      <c r="M58" s="42" t="n">
        <f aca="false">SUM(K58:L58)</f>
        <v>638.478071290395</v>
      </c>
    </row>
    <row r="59" s="18" customFormat="true" ht="38.25" hidden="false" customHeight="false" outlineLevel="0" collapsed="false">
      <c r="A59" s="33" t="s">
        <v>192</v>
      </c>
      <c r="B59" s="38" t="s">
        <v>193</v>
      </c>
      <c r="C59" s="39" t="s">
        <v>194</v>
      </c>
      <c r="D59" s="40" t="s">
        <v>53</v>
      </c>
      <c r="E59" s="40" t="s">
        <v>131</v>
      </c>
      <c r="F59" s="41" t="n">
        <v>6</v>
      </c>
      <c r="G59" s="36" t="n">
        <f aca="false">VLOOKUP($B59,03_COMPOSIÇÕES!$A:$G,6,0)</f>
        <v>6.1463498884</v>
      </c>
      <c r="H59" s="36" t="n">
        <f aca="false">VLOOKUP($B59,03_COMPOSIÇÕES!$A:$G,7,0)</f>
        <v>6.793092</v>
      </c>
      <c r="I59" s="42" t="n">
        <f aca="false">$F59*$G59</f>
        <v>36.8780993304</v>
      </c>
      <c r="J59" s="42" t="n">
        <f aca="false">$F59*$H59</f>
        <v>40.758552</v>
      </c>
      <c r="K59" s="42" t="n">
        <f aca="false">$I59*(1+BDI_MAT)</f>
        <v>44.9212127943602</v>
      </c>
      <c r="L59" s="42" t="n">
        <f aca="false">$J59*(1+BDI_MDO)</f>
        <v>52.5051666864</v>
      </c>
      <c r="M59" s="42" t="n">
        <f aca="false">SUM(K59:L59)</f>
        <v>97.4263794807602</v>
      </c>
    </row>
    <row r="60" s="18" customFormat="true" ht="38.25" hidden="false" customHeight="false" outlineLevel="0" collapsed="false">
      <c r="A60" s="33" t="s">
        <v>195</v>
      </c>
      <c r="B60" s="38" t="s">
        <v>196</v>
      </c>
      <c r="C60" s="39" t="s">
        <v>197</v>
      </c>
      <c r="D60" s="40" t="s">
        <v>53</v>
      </c>
      <c r="E60" s="40" t="s">
        <v>131</v>
      </c>
      <c r="F60" s="41" t="n">
        <v>10</v>
      </c>
      <c r="G60" s="36" t="n">
        <f aca="false">VLOOKUP($B60,03_COMPOSIÇÕES!$A:$G,6,0)</f>
        <v>10.55191585864</v>
      </c>
      <c r="H60" s="36" t="n">
        <f aca="false">VLOOKUP($B60,03_COMPOSIÇÕES!$A:$G,7,0)</f>
        <v>8.6045832</v>
      </c>
      <c r="I60" s="42" t="n">
        <f aca="false">$F60*$G60</f>
        <v>105.5191585864</v>
      </c>
      <c r="J60" s="42" t="n">
        <f aca="false">$F60*$H60</f>
        <v>86.045832</v>
      </c>
      <c r="K60" s="42" t="n">
        <f aca="false">$I60*(1+BDI_MAT)</f>
        <v>128.532887074094</v>
      </c>
      <c r="L60" s="42" t="n">
        <f aca="false">$J60*(1+BDI_MDO)</f>
        <v>110.8442407824</v>
      </c>
      <c r="M60" s="42" t="n">
        <f aca="false">SUM(K60:L60)</f>
        <v>239.377127856494</v>
      </c>
    </row>
    <row r="61" s="18" customFormat="true" ht="38.25" hidden="false" customHeight="false" outlineLevel="0" collapsed="false">
      <c r="A61" s="33" t="s">
        <v>198</v>
      </c>
      <c r="B61" s="38" t="s">
        <v>199</v>
      </c>
      <c r="C61" s="39" t="s">
        <v>200</v>
      </c>
      <c r="D61" s="40" t="s">
        <v>53</v>
      </c>
      <c r="E61" s="40" t="s">
        <v>131</v>
      </c>
      <c r="F61" s="41" t="n">
        <v>20</v>
      </c>
      <c r="G61" s="36" t="n">
        <f aca="false">VLOOKUP($B61,03_COMPOSIÇÕES!$A:$G,6,0)</f>
        <v>19.86819572472</v>
      </c>
      <c r="H61" s="36" t="n">
        <f aca="false">VLOOKUP($B61,03_COMPOSIÇÕES!$A:$G,7,0)</f>
        <v>16.7562936</v>
      </c>
      <c r="I61" s="42" t="n">
        <f aca="false">$F61*$G61</f>
        <v>397.3639144944</v>
      </c>
      <c r="J61" s="42" t="n">
        <f aca="false">$F61*$H61</f>
        <v>335.125872</v>
      </c>
      <c r="K61" s="42" t="n">
        <f aca="false">$I61*(1+BDI_MAT)</f>
        <v>484.028984245629</v>
      </c>
      <c r="L61" s="42" t="n">
        <f aca="false">$J61*(1+BDI_MDO)</f>
        <v>431.7091483104</v>
      </c>
      <c r="M61" s="42" t="n">
        <f aca="false">SUM(K61:L61)</f>
        <v>915.738132556029</v>
      </c>
    </row>
    <row r="62" s="18" customFormat="true" ht="38.25" hidden="false" customHeight="false" outlineLevel="0" collapsed="false">
      <c r="A62" s="33" t="s">
        <v>201</v>
      </c>
      <c r="B62" s="38" t="s">
        <v>202</v>
      </c>
      <c r="C62" s="39" t="s">
        <v>203</v>
      </c>
      <c r="D62" s="40" t="s">
        <v>53</v>
      </c>
      <c r="E62" s="40" t="s">
        <v>28</v>
      </c>
      <c r="F62" s="41" t="n">
        <v>2</v>
      </c>
      <c r="G62" s="36" t="n">
        <f aca="false">VLOOKUP($B62,03_COMPOSIÇÕES!$A:$G,6,0)</f>
        <v>2.9537079628</v>
      </c>
      <c r="H62" s="36" t="n">
        <f aca="false">VLOOKUP($B62,03_COMPOSIÇÕES!$A:$G,7,0)</f>
        <v>2.264364</v>
      </c>
      <c r="I62" s="42" t="n">
        <f aca="false">$F62*$G62</f>
        <v>5.9074159256</v>
      </c>
      <c r="J62" s="42" t="n">
        <f aca="false">$F62*$H62</f>
        <v>4.528728</v>
      </c>
      <c r="K62" s="42" t="n">
        <f aca="false">$I62*(1+BDI_MAT)</f>
        <v>7.19582333897336</v>
      </c>
      <c r="L62" s="42" t="n">
        <f aca="false">$J62*(1+BDI_MDO)</f>
        <v>5.8339074096</v>
      </c>
      <c r="M62" s="42" t="n">
        <f aca="false">SUM(K62:L62)</f>
        <v>13.0297307485734</v>
      </c>
    </row>
    <row r="63" s="18" customFormat="true" ht="38.25" hidden="false" customHeight="false" outlineLevel="0" collapsed="false">
      <c r="A63" s="33" t="s">
        <v>204</v>
      </c>
      <c r="B63" s="38" t="s">
        <v>205</v>
      </c>
      <c r="C63" s="39" t="s">
        <v>206</v>
      </c>
      <c r="D63" s="40" t="s">
        <v>53</v>
      </c>
      <c r="E63" s="40" t="s">
        <v>28</v>
      </c>
      <c r="F63" s="41" t="n">
        <v>2</v>
      </c>
      <c r="G63" s="36" t="n">
        <f aca="false">VLOOKUP($B63,03_COMPOSIÇÕES!$A:$G,6,0)</f>
        <v>3.6237079628</v>
      </c>
      <c r="H63" s="36" t="n">
        <f aca="false">VLOOKUP($B63,03_COMPOSIÇÕES!$A:$G,7,0)</f>
        <v>2.264364</v>
      </c>
      <c r="I63" s="42" t="n">
        <f aca="false">$F63*$G63</f>
        <v>7.2474159256</v>
      </c>
      <c r="J63" s="42" t="n">
        <f aca="false">$F63*$H63</f>
        <v>4.528728</v>
      </c>
      <c r="K63" s="42" t="n">
        <f aca="false">$I63*(1+BDI_MAT)</f>
        <v>8.82807733897336</v>
      </c>
      <c r="L63" s="42" t="n">
        <f aca="false">$J63*(1+BDI_MDO)</f>
        <v>5.8339074096</v>
      </c>
      <c r="M63" s="42" t="n">
        <f aca="false">SUM(K63:L63)</f>
        <v>14.6619847485734</v>
      </c>
    </row>
    <row r="64" s="18" customFormat="true" ht="38.25" hidden="false" customHeight="false" outlineLevel="0" collapsed="false">
      <c r="A64" s="33" t="s">
        <v>207</v>
      </c>
      <c r="B64" s="38" t="s">
        <v>208</v>
      </c>
      <c r="C64" s="39" t="s">
        <v>209</v>
      </c>
      <c r="D64" s="40" t="s">
        <v>53</v>
      </c>
      <c r="E64" s="40" t="s">
        <v>28</v>
      </c>
      <c r="F64" s="41" t="n">
        <v>2</v>
      </c>
      <c r="G64" s="36" t="n">
        <f aca="false">VLOOKUP($B64,03_COMPOSIÇÕES!$A:$G,6,0)</f>
        <v>5.9175149442</v>
      </c>
      <c r="H64" s="36" t="n">
        <f aca="false">VLOOKUP($B64,03_COMPOSIÇÕES!$A:$G,7,0)</f>
        <v>3.396546</v>
      </c>
      <c r="I64" s="42" t="n">
        <f aca="false">$F64*$G64</f>
        <v>11.8350298884</v>
      </c>
      <c r="J64" s="42" t="n">
        <f aca="false">$F64*$H64</f>
        <v>6.793092</v>
      </c>
      <c r="K64" s="42" t="n">
        <f aca="false">$I64*(1+BDI_MAT)</f>
        <v>14.41624990706</v>
      </c>
      <c r="L64" s="42" t="n">
        <f aca="false">$J64*(1+BDI_MDO)</f>
        <v>8.7508611144</v>
      </c>
      <c r="M64" s="42" t="n">
        <f aca="false">SUM(K64:L64)</f>
        <v>23.16711102146</v>
      </c>
    </row>
    <row r="65" s="18" customFormat="true" ht="15" hidden="false" customHeight="false" outlineLevel="0" collapsed="false">
      <c r="A65" s="33" t="s">
        <v>210</v>
      </c>
      <c r="B65" s="38" t="s">
        <v>158</v>
      </c>
      <c r="C65" s="39" t="s">
        <v>159</v>
      </c>
      <c r="D65" s="40" t="s">
        <v>53</v>
      </c>
      <c r="E65" s="40" t="s">
        <v>124</v>
      </c>
      <c r="F65" s="41" t="n">
        <v>2</v>
      </c>
      <c r="G65" s="36" t="n">
        <f aca="false">VLOOKUP($B65,03_COMPOSIÇÕES!$A:$G,6,0)</f>
        <v>16.12960020868</v>
      </c>
      <c r="H65" s="36" t="n">
        <f aca="false">VLOOKUP($B65,03_COMPOSIÇÕES!$A:$G,7,0)</f>
        <v>32.350126704</v>
      </c>
      <c r="I65" s="42" t="n">
        <f aca="false">$F65*$G65</f>
        <v>32.25920041736</v>
      </c>
      <c r="J65" s="42" t="n">
        <f aca="false">$F65*$H65</f>
        <v>64.700253408</v>
      </c>
      <c r="K65" s="42" t="n">
        <f aca="false">$I65*(1+BDI_MAT)</f>
        <v>39.2949320283862</v>
      </c>
      <c r="L65" s="42" t="n">
        <f aca="false">$J65*(1+BDI_MDO)</f>
        <v>83.3468664401856</v>
      </c>
      <c r="M65" s="42" t="n">
        <f aca="false">SUM(K65:L65)</f>
        <v>122.641798468572</v>
      </c>
    </row>
    <row r="66" s="18" customFormat="true" ht="51" hidden="false" customHeight="false" outlineLevel="0" collapsed="false">
      <c r="A66" s="33" t="s">
        <v>211</v>
      </c>
      <c r="B66" s="38" t="s">
        <v>212</v>
      </c>
      <c r="C66" s="39" t="s">
        <v>213</v>
      </c>
      <c r="D66" s="40" t="s">
        <v>53</v>
      </c>
      <c r="E66" s="40" t="s">
        <v>28</v>
      </c>
      <c r="F66" s="41" t="n">
        <v>2</v>
      </c>
      <c r="G66" s="36" t="n">
        <f aca="false">VLOOKUP($B66,03_COMPOSIÇÕES!$A:$G,6,0)</f>
        <v>3.99105995536</v>
      </c>
      <c r="H66" s="36" t="n">
        <f aca="false">VLOOKUP($B66,03_COMPOSIÇÕES!$A:$G,7,0)</f>
        <v>2.7172368</v>
      </c>
      <c r="I66" s="42" t="n">
        <f aca="false">$F66*$G66</f>
        <v>7.98211991072</v>
      </c>
      <c r="J66" s="42" t="n">
        <f aca="false">$F66*$H66</f>
        <v>5.4344736</v>
      </c>
      <c r="K66" s="42" t="n">
        <f aca="false">$I66*(1+BDI_MAT)</f>
        <v>9.72302026324803</v>
      </c>
      <c r="L66" s="42" t="n">
        <f aca="false">$J66*(1+BDI_MDO)</f>
        <v>7.00068889152</v>
      </c>
      <c r="M66" s="42" t="n">
        <f aca="false">SUM(K66:L66)</f>
        <v>16.723709154768</v>
      </c>
    </row>
    <row r="67" s="18" customFormat="true" ht="15" hidden="false" customHeight="false" outlineLevel="0" collapsed="false">
      <c r="A67" s="33"/>
      <c r="B67" s="38"/>
      <c r="C67" s="39"/>
      <c r="D67" s="40"/>
      <c r="E67" s="40"/>
      <c r="F67" s="41"/>
      <c r="G67" s="42"/>
      <c r="H67" s="42"/>
      <c r="I67" s="42"/>
      <c r="J67" s="42"/>
      <c r="K67" s="42"/>
      <c r="L67" s="42"/>
      <c r="M67" s="42"/>
    </row>
    <row r="68" s="18" customFormat="true" ht="15" hidden="false" customHeight="false" outlineLevel="0" collapsed="false">
      <c r="A68" s="33" t="n">
        <v>5</v>
      </c>
      <c r="B68" s="38"/>
      <c r="C68" s="39" t="s">
        <v>214</v>
      </c>
      <c r="D68" s="40"/>
      <c r="E68" s="40"/>
      <c r="F68" s="41"/>
      <c r="G68" s="42"/>
      <c r="H68" s="42"/>
      <c r="I68" s="42" t="n">
        <f aca="false">SUBTOTAL(9,I69:I71)</f>
        <v>9272.702729354</v>
      </c>
      <c r="J68" s="42" t="n">
        <f aca="false">SUBTOTAL(9,J69:J71)</f>
        <v>1101.227015</v>
      </c>
      <c r="K68" s="42" t="n">
        <f aca="false">SUBTOTAL(9,K69:K71)</f>
        <v>11295.0791946261</v>
      </c>
      <c r="L68" s="42" t="n">
        <f aca="false">SUBTOTAL(9,L69:L71)</f>
        <v>1418.600640723</v>
      </c>
      <c r="M68" s="42" t="n">
        <f aca="false">SUBTOTAL(9,M69:M71)</f>
        <v>12713.6798353491</v>
      </c>
    </row>
    <row r="69" s="18" customFormat="true" ht="25.5" hidden="false" customHeight="false" outlineLevel="0" collapsed="false">
      <c r="A69" s="33" t="s">
        <v>215</v>
      </c>
      <c r="B69" s="38" t="s">
        <v>216</v>
      </c>
      <c r="C69" s="39" t="s">
        <v>217</v>
      </c>
      <c r="D69" s="40" t="s">
        <v>53</v>
      </c>
      <c r="E69" s="40" t="s">
        <v>72</v>
      </c>
      <c r="F69" s="41" t="n">
        <v>100</v>
      </c>
      <c r="G69" s="36" t="n">
        <f aca="false">VLOOKUP($B69,03_COMPOSIÇÕES!$A:$G,6,0)</f>
        <v>17.360249814</v>
      </c>
      <c r="H69" s="36" t="n">
        <f aca="false">VLOOKUP($B69,03_COMPOSIÇÕES!$A:$G,7,0)</f>
        <v>9.7559615</v>
      </c>
      <c r="I69" s="42" t="n">
        <f aca="false">$F69*$G69</f>
        <v>1736.0249814</v>
      </c>
      <c r="J69" s="42" t="n">
        <f aca="false">$F69*$H69</f>
        <v>975.59615</v>
      </c>
      <c r="K69" s="42" t="n">
        <f aca="false">$I69*(1+BDI_MAT)</f>
        <v>2114.65202984334</v>
      </c>
      <c r="L69" s="42" t="n">
        <f aca="false">$J69*(1+BDI_MDO)</f>
        <v>1256.76296043</v>
      </c>
      <c r="M69" s="42" t="n">
        <f aca="false">SUM(K69:L69)</f>
        <v>3371.41499027334</v>
      </c>
    </row>
    <row r="70" s="18" customFormat="true" ht="38.25" hidden="false" customHeight="false" outlineLevel="0" collapsed="false">
      <c r="A70" s="33" t="s">
        <v>218</v>
      </c>
      <c r="B70" s="38" t="s">
        <v>219</v>
      </c>
      <c r="C70" s="39" t="s">
        <v>220</v>
      </c>
      <c r="D70" s="40" t="s">
        <v>53</v>
      </c>
      <c r="E70" s="40" t="s">
        <v>72</v>
      </c>
      <c r="F70" s="41" t="n">
        <v>92</v>
      </c>
      <c r="G70" s="36" t="n">
        <f aca="false">VLOOKUP($B70,03_COMPOSIÇÕES!$A:$G,6,0)</f>
        <v>69.64</v>
      </c>
      <c r="H70" s="36" t="n">
        <f aca="false">VLOOKUP($B70,03_COMPOSIÇÕES!$A:$G,7,0)</f>
        <v>0</v>
      </c>
      <c r="I70" s="42" t="n">
        <f aca="false">$F70*$G70</f>
        <v>6406.88</v>
      </c>
      <c r="J70" s="42" t="n">
        <f aca="false">$F70*$H70</f>
        <v>0</v>
      </c>
      <c r="K70" s="42" t="n">
        <f aca="false">$I70*(1+BDI_MAT)</f>
        <v>7804.220528</v>
      </c>
      <c r="L70" s="42" t="n">
        <f aca="false">$J70*(1+BDI_MDO)</f>
        <v>0</v>
      </c>
      <c r="M70" s="42" t="n">
        <f aca="false">SUM(K70:L70)</f>
        <v>7804.220528</v>
      </c>
    </row>
    <row r="71" s="18" customFormat="true" ht="26.25" hidden="false" customHeight="false" outlineLevel="0" collapsed="false">
      <c r="A71" s="33" t="s">
        <v>221</v>
      </c>
      <c r="B71" s="38" t="s">
        <v>222</v>
      </c>
      <c r="C71" s="39" t="s">
        <v>223</v>
      </c>
      <c r="D71" s="40" t="s">
        <v>53</v>
      </c>
      <c r="E71" s="40" t="s">
        <v>28</v>
      </c>
      <c r="F71" s="41" t="n">
        <v>5</v>
      </c>
      <c r="G71" s="36" t="n">
        <f aca="false">VLOOKUP($B71,03_COMPOSIÇÕES!$A:$G,6,0)</f>
        <v>225.9595495908</v>
      </c>
      <c r="H71" s="36" t="n">
        <f aca="false">VLOOKUP($B71,03_COMPOSIÇÕES!$A:$G,7,0)</f>
        <v>25.126173</v>
      </c>
      <c r="I71" s="42" t="n">
        <f aca="false">$F71*$G71</f>
        <v>1129.797747954</v>
      </c>
      <c r="J71" s="42" t="n">
        <f aca="false">$F71*$H71</f>
        <v>125.630865</v>
      </c>
      <c r="K71" s="42" t="n">
        <f aca="false">$I71*(1+BDI_MAT)</f>
        <v>1376.20663678277</v>
      </c>
      <c r="L71" s="42" t="n">
        <f aca="false">$J71*(1+BDI_MDO)</f>
        <v>161.837680293</v>
      </c>
      <c r="M71" s="42" t="n">
        <f aca="false">SUM(K71:L71)</f>
        <v>1538.04431707577</v>
      </c>
    </row>
    <row r="72" s="18" customFormat="true" ht="15" hidden="false" customHeight="false" outlineLevel="0" collapsed="false">
      <c r="A72" s="33"/>
      <c r="B72" s="38"/>
      <c r="C72" s="39"/>
      <c r="D72" s="40"/>
      <c r="E72" s="40"/>
      <c r="F72" s="41"/>
      <c r="G72" s="42"/>
      <c r="H72" s="42"/>
      <c r="I72" s="42"/>
      <c r="J72" s="42"/>
      <c r="K72" s="42"/>
      <c r="L72" s="42"/>
      <c r="M72" s="42"/>
    </row>
    <row r="73" s="18" customFormat="true" ht="15" hidden="false" customHeight="false" outlineLevel="0" collapsed="false">
      <c r="A73" s="33" t="n">
        <v>6</v>
      </c>
      <c r="B73" s="38"/>
      <c r="C73" s="39" t="s">
        <v>224</v>
      </c>
      <c r="D73" s="40"/>
      <c r="E73" s="40"/>
      <c r="F73" s="41"/>
      <c r="G73" s="42"/>
      <c r="H73" s="42"/>
      <c r="I73" s="42" t="n">
        <f aca="false">SUBTOTAL(9,I74:I85)</f>
        <v>27690.8344244265</v>
      </c>
      <c r="J73" s="42" t="n">
        <f aca="false">SUBTOTAL(9,J74:J85)</f>
        <v>7469.19472000605</v>
      </c>
      <c r="K73" s="42" t="n">
        <f aca="false">SUBTOTAL(9,K74:K85)</f>
        <v>33730.2054123939</v>
      </c>
      <c r="L73" s="42" t="n">
        <f aca="false">SUBTOTAL(9,L74:L85)</f>
        <v>9621.81663831179</v>
      </c>
      <c r="M73" s="42" t="n">
        <f aca="false">SUBTOTAL(9,M74:M85)</f>
        <v>43352.0220507057</v>
      </c>
    </row>
    <row r="74" s="18" customFormat="true" ht="38.25" hidden="false" customHeight="false" outlineLevel="0" collapsed="false">
      <c r="A74" s="33" t="s">
        <v>225</v>
      </c>
      <c r="B74" s="38" t="s">
        <v>226</v>
      </c>
      <c r="C74" s="39" t="s">
        <v>227</v>
      </c>
      <c r="D74" s="40" t="s">
        <v>53</v>
      </c>
      <c r="E74" s="40" t="s">
        <v>72</v>
      </c>
      <c r="F74" s="41" t="n">
        <v>51.6</v>
      </c>
      <c r="G74" s="36" t="n">
        <f aca="false">VLOOKUP($B74,03_COMPOSIÇÕES!$A:$G,6,0)</f>
        <v>188.398479814</v>
      </c>
      <c r="H74" s="36" t="n">
        <f aca="false">VLOOKUP($B74,03_COMPOSIÇÕES!$A:$G,7,0)</f>
        <v>10.1550825</v>
      </c>
      <c r="I74" s="42" t="n">
        <f aca="false">$F74*$G74</f>
        <v>9721.3615584024</v>
      </c>
      <c r="J74" s="42" t="n">
        <f aca="false">$F74*$H74</f>
        <v>524.002257</v>
      </c>
      <c r="K74" s="42" t="n">
        <f aca="false">$I74*(1+BDI_MAT)</f>
        <v>11841.59051429</v>
      </c>
      <c r="L74" s="42" t="n">
        <f aca="false">$J74*(1+BDI_MDO)</f>
        <v>675.0197074674</v>
      </c>
      <c r="M74" s="42" t="n">
        <f aca="false">SUM(K74:L74)</f>
        <v>12516.6102217574</v>
      </c>
    </row>
    <row r="75" s="18" customFormat="true" ht="25.5" hidden="false" customHeight="false" outlineLevel="0" collapsed="false">
      <c r="A75" s="33" t="s">
        <v>228</v>
      </c>
      <c r="B75" s="38" t="s">
        <v>229</v>
      </c>
      <c r="C75" s="39" t="s">
        <v>230</v>
      </c>
      <c r="D75" s="40" t="s">
        <v>53</v>
      </c>
      <c r="E75" s="40" t="s">
        <v>72</v>
      </c>
      <c r="F75" s="41" t="n">
        <v>11.51</v>
      </c>
      <c r="G75" s="36" t="n">
        <f aca="false">VLOOKUP($B75,03_COMPOSIÇÕES!$A:$G,6,0)</f>
        <v>150.76000173845</v>
      </c>
      <c r="H75" s="36" t="n">
        <f aca="false">VLOOKUP($B75,03_COMPOSIÇÕES!$A:$G,7,0)</f>
        <v>17.476828235</v>
      </c>
      <c r="I75" s="42" t="n">
        <f aca="false">$F75*$G75</f>
        <v>1735.24762000956</v>
      </c>
      <c r="J75" s="42" t="n">
        <f aca="false">$F75*$H75</f>
        <v>201.15829298485</v>
      </c>
      <c r="K75" s="42" t="n">
        <f aca="false">$I75*(1+BDI_MAT)</f>
        <v>2113.70512593364</v>
      </c>
      <c r="L75" s="42" t="n">
        <f aca="false">$J75*(1+BDI_MDO)</f>
        <v>259.132113023084</v>
      </c>
      <c r="M75" s="42" t="n">
        <f aca="false">SUM(K75:L75)</f>
        <v>2372.83723895673</v>
      </c>
    </row>
    <row r="76" s="18" customFormat="true" ht="38.25" hidden="false" customHeight="false" outlineLevel="0" collapsed="false">
      <c r="A76" s="33" t="s">
        <v>231</v>
      </c>
      <c r="B76" s="38" t="s">
        <v>232</v>
      </c>
      <c r="C76" s="39" t="s">
        <v>233</v>
      </c>
      <c r="D76" s="40" t="s">
        <v>53</v>
      </c>
      <c r="E76" s="40" t="s">
        <v>72</v>
      </c>
      <c r="F76" s="41" t="n">
        <v>48.82</v>
      </c>
      <c r="G76" s="36" t="n">
        <f aca="false">VLOOKUP($B76,03_COMPOSIÇÕES!$A:$G,6,0)</f>
        <v>44.04370726378</v>
      </c>
      <c r="H76" s="36" t="n">
        <f aca="false">VLOOKUP($B76,03_COMPOSIÇÕES!$A:$G,7,0)</f>
        <v>13.66848975</v>
      </c>
      <c r="I76" s="42" t="n">
        <f aca="false">$F76*$G76</f>
        <v>2150.21378861774</v>
      </c>
      <c r="J76" s="42" t="n">
        <f aca="false">$F76*$H76</f>
        <v>667.295669595</v>
      </c>
      <c r="K76" s="42" t="n">
        <f aca="false">$I76*(1+BDI_MAT)</f>
        <v>2619.17541591527</v>
      </c>
      <c r="L76" s="42" t="n">
        <f aca="false">$J76*(1+BDI_MDO)</f>
        <v>859.610281572279</v>
      </c>
      <c r="M76" s="42" t="n">
        <f aca="false">SUM(K76:L76)</f>
        <v>3478.78569748755</v>
      </c>
    </row>
    <row r="77" s="18" customFormat="true" ht="38.25" hidden="false" customHeight="false" outlineLevel="0" collapsed="false">
      <c r="A77" s="33" t="s">
        <v>234</v>
      </c>
      <c r="B77" s="38" t="s">
        <v>235</v>
      </c>
      <c r="C77" s="39" t="s">
        <v>236</v>
      </c>
      <c r="D77" s="40" t="s">
        <v>53</v>
      </c>
      <c r="E77" s="40" t="s">
        <v>72</v>
      </c>
      <c r="F77" s="41" t="n">
        <v>240.87</v>
      </c>
      <c r="G77" s="36" t="n">
        <f aca="false">VLOOKUP($B77,03_COMPOSIÇÕES!$A:$G,6,0)</f>
        <v>33.15839481028</v>
      </c>
      <c r="H77" s="36" t="n">
        <f aca="false">VLOOKUP($B77,03_COMPOSIÇÕES!$A:$G,7,0)</f>
        <v>10.67096502</v>
      </c>
      <c r="I77" s="42" t="n">
        <f aca="false">$F77*$G77</f>
        <v>7986.86255795214</v>
      </c>
      <c r="J77" s="42" t="n">
        <f aca="false">$F77*$H77</f>
        <v>2570.3153443674</v>
      </c>
      <c r="K77" s="42" t="n">
        <f aca="false">$I77*(1+BDI_MAT)</f>
        <v>9728.79728184151</v>
      </c>
      <c r="L77" s="42" t="n">
        <f aca="false">$J77*(1+BDI_MDO)</f>
        <v>3311.08022661408</v>
      </c>
      <c r="M77" s="42" t="n">
        <f aca="false">SUM(K77:L77)</f>
        <v>13039.8775084556</v>
      </c>
    </row>
    <row r="78" s="18" customFormat="true" ht="51" hidden="false" customHeight="false" outlineLevel="0" collapsed="false">
      <c r="A78" s="33" t="s">
        <v>237</v>
      </c>
      <c r="B78" s="38" t="s">
        <v>238</v>
      </c>
      <c r="C78" s="39" t="s">
        <v>239</v>
      </c>
      <c r="D78" s="40" t="s">
        <v>53</v>
      </c>
      <c r="E78" s="40" t="s">
        <v>72</v>
      </c>
      <c r="F78" s="41" t="n">
        <v>12</v>
      </c>
      <c r="G78" s="36" t="n">
        <f aca="false">VLOOKUP($B78,03_COMPOSIÇÕES!$A:$G,6,0)</f>
        <v>14.45727035723</v>
      </c>
      <c r="H78" s="36" t="n">
        <f aca="false">VLOOKUP($B78,03_COMPOSIÇÕES!$A:$G,7,0)</f>
        <v>11.0089105</v>
      </c>
      <c r="I78" s="42" t="n">
        <f aca="false">$F78*$G78</f>
        <v>173.48724428676</v>
      </c>
      <c r="J78" s="42" t="n">
        <f aca="false">$F78*$H78</f>
        <v>132.106926</v>
      </c>
      <c r="K78" s="42" t="n">
        <f aca="false">$I78*(1+BDI_MAT)</f>
        <v>211.324812265702</v>
      </c>
      <c r="L78" s="42" t="n">
        <f aca="false">$J78*(1+BDI_MDO)</f>
        <v>170.1801420732</v>
      </c>
      <c r="M78" s="42" t="n">
        <f aca="false">SUM(K78:L78)</f>
        <v>381.504954338902</v>
      </c>
    </row>
    <row r="79" s="18" customFormat="true" ht="51" hidden="false" customHeight="false" outlineLevel="0" collapsed="false">
      <c r="A79" s="33" t="s">
        <v>240</v>
      </c>
      <c r="B79" s="38" t="s">
        <v>241</v>
      </c>
      <c r="C79" s="39" t="s">
        <v>242</v>
      </c>
      <c r="D79" s="40" t="s">
        <v>53</v>
      </c>
      <c r="E79" s="40" t="s">
        <v>72</v>
      </c>
      <c r="F79" s="41" t="n">
        <v>12</v>
      </c>
      <c r="G79" s="36" t="n">
        <f aca="false">VLOOKUP($B79,03_COMPOSIÇÕES!$A:$G,6,0)</f>
        <v>13.84568288513</v>
      </c>
      <c r="H79" s="36" t="n">
        <f aca="false">VLOOKUP($B79,03_COMPOSIÇÕES!$A:$G,7,0)</f>
        <v>9.25532839</v>
      </c>
      <c r="I79" s="42" t="n">
        <f aca="false">$F79*$G79</f>
        <v>166.14819462156</v>
      </c>
      <c r="J79" s="42" t="n">
        <f aca="false">$F79*$H79</f>
        <v>111.06394068</v>
      </c>
      <c r="K79" s="42" t="n">
        <f aca="false">$I79*(1+BDI_MAT)</f>
        <v>202.385115868522</v>
      </c>
      <c r="L79" s="42" t="n">
        <f aca="false">$J79*(1+BDI_MDO)</f>
        <v>143.072568383976</v>
      </c>
      <c r="M79" s="42" t="n">
        <f aca="false">SUM(K79:L79)</f>
        <v>345.457684252498</v>
      </c>
    </row>
    <row r="80" s="18" customFormat="true" ht="38.25" hidden="false" customHeight="false" outlineLevel="0" collapsed="false">
      <c r="A80" s="33" t="s">
        <v>243</v>
      </c>
      <c r="B80" s="38" t="s">
        <v>244</v>
      </c>
      <c r="C80" s="39" t="s">
        <v>245</v>
      </c>
      <c r="D80" s="40" t="s">
        <v>53</v>
      </c>
      <c r="E80" s="40" t="s">
        <v>72</v>
      </c>
      <c r="F80" s="41" t="n">
        <v>24</v>
      </c>
      <c r="G80" s="36" t="n">
        <f aca="false">VLOOKUP($B80,03_COMPOSIÇÕES!$A:$G,6,0)</f>
        <v>1.419717017</v>
      </c>
      <c r="H80" s="36" t="n">
        <f aca="false">VLOOKUP($B80,03_COMPOSIÇÕES!$A:$G,7,0)</f>
        <v>1.1423492402</v>
      </c>
      <c r="I80" s="42" t="n">
        <f aca="false">$F80*$G80</f>
        <v>34.073208408</v>
      </c>
      <c r="J80" s="42" t="n">
        <f aca="false">$F80*$H80</f>
        <v>27.4163817648</v>
      </c>
      <c r="K80" s="42" t="n">
        <f aca="false">$I80*(1+BDI_MAT)</f>
        <v>41.5045751617848</v>
      </c>
      <c r="L80" s="42" t="n">
        <f aca="false">$J80*(1+BDI_MDO)</f>
        <v>35.3177829894154</v>
      </c>
      <c r="M80" s="42" t="n">
        <f aca="false">SUM(K80:L80)</f>
        <v>76.8223581512002</v>
      </c>
    </row>
    <row r="81" s="18" customFormat="true" ht="25.5" hidden="false" customHeight="false" outlineLevel="0" collapsed="false">
      <c r="A81" s="33" t="s">
        <v>246</v>
      </c>
      <c r="B81" s="38" t="s">
        <v>247</v>
      </c>
      <c r="C81" s="39" t="s">
        <v>248</v>
      </c>
      <c r="D81" s="40" t="s">
        <v>53</v>
      </c>
      <c r="E81" s="40" t="s">
        <v>131</v>
      </c>
      <c r="F81" s="41" t="n">
        <v>150</v>
      </c>
      <c r="G81" s="36" t="n">
        <f aca="false">VLOOKUP($B81,03_COMPOSIÇÕES!$A:$G,6,0)</f>
        <v>1.0193124535</v>
      </c>
      <c r="H81" s="36" t="n">
        <f aca="false">VLOOKUP($B81,03_COMPOSIÇÕES!$A:$G,7,0)</f>
        <v>3.172069338</v>
      </c>
      <c r="I81" s="42" t="n">
        <f aca="false">$F81*$G81</f>
        <v>152.896868025</v>
      </c>
      <c r="J81" s="42" t="n">
        <f aca="false">$F81*$H81</f>
        <v>475.8104007</v>
      </c>
      <c r="K81" s="42" t="n">
        <f aca="false">$I81*(1+BDI_MAT)</f>
        <v>186.243674941253</v>
      </c>
      <c r="L81" s="42" t="n">
        <f aca="false">$J81*(1+BDI_MDO)</f>
        <v>612.93895818174</v>
      </c>
      <c r="M81" s="42" t="n">
        <f aca="false">SUM(K81:L81)</f>
        <v>799.182633122993</v>
      </c>
    </row>
    <row r="82" s="18" customFormat="true" ht="25.5" hidden="false" customHeight="false" outlineLevel="0" collapsed="false">
      <c r="A82" s="33" t="s">
        <v>249</v>
      </c>
      <c r="B82" s="38" t="s">
        <v>250</v>
      </c>
      <c r="C82" s="39" t="s">
        <v>251</v>
      </c>
      <c r="D82" s="40" t="s">
        <v>53</v>
      </c>
      <c r="E82" s="40" t="s">
        <v>131</v>
      </c>
      <c r="F82" s="41" t="n">
        <v>150</v>
      </c>
      <c r="G82" s="36" t="n">
        <f aca="false">VLOOKUP($B82,03_COMPOSIÇÕES!$A:$G,6,0)</f>
        <v>2.72398607028</v>
      </c>
      <c r="H82" s="36" t="n">
        <f aca="false">VLOOKUP($B82,03_COMPOSIÇÕES!$A:$G,7,0)</f>
        <v>5.79955339296</v>
      </c>
      <c r="I82" s="42" t="n">
        <f aca="false">$F82*$G82</f>
        <v>408.597910542</v>
      </c>
      <c r="J82" s="42" t="n">
        <f aca="false">$F82*$H82</f>
        <v>869.933008944</v>
      </c>
      <c r="K82" s="42" t="n">
        <f aca="false">$I82*(1+BDI_MAT)</f>
        <v>497.71311483121</v>
      </c>
      <c r="L82" s="42" t="n">
        <f aca="false">$J82*(1+BDI_MDO)</f>
        <v>1120.64770212166</v>
      </c>
      <c r="M82" s="42" t="n">
        <f aca="false">SUM(K82:L82)</f>
        <v>1618.36081695287</v>
      </c>
    </row>
    <row r="83" s="18" customFormat="true" ht="25.5" hidden="false" customHeight="false" outlineLevel="0" collapsed="false">
      <c r="A83" s="33" t="s">
        <v>252</v>
      </c>
      <c r="B83" s="38" t="s">
        <v>253</v>
      </c>
      <c r="C83" s="39" t="s">
        <v>254</v>
      </c>
      <c r="D83" s="40" t="s">
        <v>53</v>
      </c>
      <c r="E83" s="40" t="s">
        <v>72</v>
      </c>
      <c r="F83" s="41" t="n">
        <v>41.5</v>
      </c>
      <c r="G83" s="36" t="n">
        <f aca="false">VLOOKUP($B83,03_COMPOSIÇÕES!$A:$G,6,0)</f>
        <v>80.834499628</v>
      </c>
      <c r="H83" s="36" t="n">
        <f aca="false">VLOOKUP($B83,03_COMPOSIÇÕES!$A:$G,7,0)</f>
        <v>21.265951</v>
      </c>
      <c r="I83" s="42" t="n">
        <f aca="false">$F83*$G83</f>
        <v>3354.631734562</v>
      </c>
      <c r="J83" s="42" t="n">
        <f aca="false">$F83*$H83</f>
        <v>882.5369665</v>
      </c>
      <c r="K83" s="42" t="n">
        <f aca="false">$I83*(1+BDI_MAT)</f>
        <v>4086.27691586997</v>
      </c>
      <c r="L83" s="42" t="n">
        <f aca="false">$J83*(1+BDI_MDO)</f>
        <v>1136.8841202453</v>
      </c>
      <c r="M83" s="42" t="n">
        <f aca="false">SUM(K83:L83)</f>
        <v>5223.16103611527</v>
      </c>
    </row>
    <row r="84" s="18" customFormat="true" ht="26.25" hidden="false" customHeight="false" outlineLevel="0" collapsed="false">
      <c r="A84" s="33" t="s">
        <v>255</v>
      </c>
      <c r="B84" s="38" t="s">
        <v>256</v>
      </c>
      <c r="C84" s="39" t="s">
        <v>257</v>
      </c>
      <c r="D84" s="40" t="s">
        <v>53</v>
      </c>
      <c r="E84" s="40" t="s">
        <v>72</v>
      </c>
      <c r="F84" s="41" t="n">
        <v>250</v>
      </c>
      <c r="G84" s="36" t="n">
        <f aca="false">VLOOKUP($B84,03_COMPOSIÇÕES!$A:$G,6,0)</f>
        <v>6.0231749442</v>
      </c>
      <c r="H84" s="36" t="n">
        <f aca="false">VLOOKUP($B84,03_COMPOSIÇÕES!$A:$G,7,0)</f>
        <v>3.8904075</v>
      </c>
      <c r="I84" s="42" t="n">
        <f aca="false">$F84*$G84</f>
        <v>1505.79373605</v>
      </c>
      <c r="J84" s="42" t="n">
        <f aca="false">$F84*$H84</f>
        <v>972.601875</v>
      </c>
      <c r="K84" s="42" t="n">
        <f aca="false">$I84*(1+BDI_MAT)</f>
        <v>1834.20734988251</v>
      </c>
      <c r="L84" s="42" t="n">
        <f aca="false">$J84*(1+BDI_MDO)</f>
        <v>1252.905735375</v>
      </c>
      <c r="M84" s="42" t="n">
        <f aca="false">SUM(K84:L84)</f>
        <v>3087.1130852575</v>
      </c>
    </row>
    <row r="85" s="18" customFormat="true" ht="15" hidden="false" customHeight="false" outlineLevel="0" collapsed="false">
      <c r="A85" s="33" t="s">
        <v>258</v>
      </c>
      <c r="B85" s="38" t="s">
        <v>259</v>
      </c>
      <c r="C85" s="39" t="s">
        <v>260</v>
      </c>
      <c r="D85" s="40" t="s">
        <v>53</v>
      </c>
      <c r="E85" s="40" t="s">
        <v>131</v>
      </c>
      <c r="F85" s="41" t="n">
        <v>10</v>
      </c>
      <c r="G85" s="36" t="n">
        <f aca="false">VLOOKUP($B85,03_COMPOSIÇÕES!$A:$G,6,0)</f>
        <v>30.15200029493</v>
      </c>
      <c r="H85" s="36" t="n">
        <f aca="false">VLOOKUP($B85,03_COMPOSIÇÕES!$A:$G,7,0)</f>
        <v>3.495365647</v>
      </c>
      <c r="I85" s="42" t="n">
        <f aca="false">$F85*$G85</f>
        <v>301.5200029493</v>
      </c>
      <c r="J85" s="42" t="n">
        <f aca="false">$F85*$H85</f>
        <v>34.95365647</v>
      </c>
      <c r="K85" s="42" t="n">
        <f aca="false">$I85*(1+BDI_MAT)</f>
        <v>367.281515592542</v>
      </c>
      <c r="L85" s="42" t="n">
        <f aca="false">$J85*(1+BDI_MDO)</f>
        <v>45.027300264654</v>
      </c>
      <c r="M85" s="42" t="n">
        <f aca="false">SUM(K85:L85)</f>
        <v>412.308815857196</v>
      </c>
    </row>
    <row r="86" s="18" customFormat="true" ht="15" hidden="false" customHeight="false" outlineLevel="0" collapsed="false">
      <c r="A86" s="33"/>
      <c r="B86" s="38"/>
      <c r="C86" s="39"/>
      <c r="D86" s="40"/>
      <c r="E86" s="40"/>
      <c r="F86" s="41"/>
      <c r="G86" s="42"/>
      <c r="H86" s="42"/>
      <c r="I86" s="42"/>
      <c r="J86" s="42"/>
      <c r="K86" s="42"/>
      <c r="L86" s="42"/>
      <c r="M86" s="42"/>
    </row>
    <row r="87" s="18" customFormat="true" ht="15" hidden="false" customHeight="false" outlineLevel="0" collapsed="false">
      <c r="A87" s="33" t="n">
        <v>7</v>
      </c>
      <c r="B87" s="38"/>
      <c r="C87" s="39" t="s">
        <v>261</v>
      </c>
      <c r="D87" s="40"/>
      <c r="E87" s="40"/>
      <c r="F87" s="41"/>
      <c r="G87" s="42"/>
      <c r="H87" s="42"/>
      <c r="I87" s="42" t="n">
        <f aca="false">SUBTOTAL(9,I88:I94)</f>
        <v>6274.94987487378</v>
      </c>
      <c r="J87" s="42" t="n">
        <f aca="false">SUBTOTAL(9,J88:J94)</f>
        <v>1269.43681593</v>
      </c>
      <c r="K87" s="42" t="n">
        <f aca="false">SUBTOTAL(9,K88:K94)</f>
        <v>7643.51644258375</v>
      </c>
      <c r="L87" s="42" t="n">
        <f aca="false">SUBTOTAL(9,L88:L94)</f>
        <v>1635.28850628103</v>
      </c>
      <c r="M87" s="42" t="n">
        <f aca="false">SUBTOTAL(9,M88:M94)</f>
        <v>9278.80494886478</v>
      </c>
    </row>
    <row r="88" s="18" customFormat="true" ht="38.25" hidden="false" customHeight="false" outlineLevel="0" collapsed="false">
      <c r="A88" s="33" t="s">
        <v>262</v>
      </c>
      <c r="B88" s="38" t="s">
        <v>263</v>
      </c>
      <c r="C88" s="39" t="s">
        <v>264</v>
      </c>
      <c r="D88" s="40" t="s">
        <v>53</v>
      </c>
      <c r="E88" s="40" t="s">
        <v>72</v>
      </c>
      <c r="F88" s="41" t="n">
        <v>4.91</v>
      </c>
      <c r="G88" s="36" t="n">
        <f aca="false">VLOOKUP($B88,03_COMPOSIÇÕES!$A:$G,6,0)</f>
        <v>103.799797768</v>
      </c>
      <c r="H88" s="36" t="n">
        <f aca="false">VLOOKUP($B88,03_COMPOSIÇÕES!$A:$G,7,0)</f>
        <v>128.322219</v>
      </c>
      <c r="I88" s="42" t="n">
        <f aca="false">$F88*$G88</f>
        <v>509.65700704088</v>
      </c>
      <c r="J88" s="42" t="n">
        <f aca="false">$F88*$H88</f>
        <v>630.06209529</v>
      </c>
      <c r="K88" s="42" t="n">
        <f aca="false">$I88*(1+BDI_MAT)</f>
        <v>620.813200276496</v>
      </c>
      <c r="L88" s="42" t="n">
        <f aca="false">$J88*(1+BDI_MDO)</f>
        <v>811.645991152578</v>
      </c>
      <c r="M88" s="42" t="n">
        <f aca="false">SUM(K88:L88)</f>
        <v>1432.45919142907</v>
      </c>
    </row>
    <row r="89" s="18" customFormat="true" ht="38.25" hidden="false" customHeight="false" outlineLevel="0" collapsed="false">
      <c r="A89" s="33" t="s">
        <v>265</v>
      </c>
      <c r="B89" s="38" t="s">
        <v>266</v>
      </c>
      <c r="C89" s="39" t="s">
        <v>267</v>
      </c>
      <c r="D89" s="40" t="s">
        <v>53</v>
      </c>
      <c r="E89" s="40" t="s">
        <v>28</v>
      </c>
      <c r="F89" s="41" t="n">
        <v>1</v>
      </c>
      <c r="G89" s="36" t="n">
        <f aca="false">VLOOKUP($B89,03_COMPOSIÇÕES!$A:$G,6,0)</f>
        <v>370.1666788096</v>
      </c>
      <c r="H89" s="36" t="n">
        <f aca="false">VLOOKUP($B89,03_COMPOSIÇÕES!$A:$G,7,0)</f>
        <v>72.459648</v>
      </c>
      <c r="I89" s="42" t="n">
        <f aca="false">$F89*$G89</f>
        <v>370.1666788096</v>
      </c>
      <c r="J89" s="42" t="n">
        <f aca="false">$F89*$H89</f>
        <v>72.459648</v>
      </c>
      <c r="K89" s="42" t="n">
        <f aca="false">$I89*(1+BDI_MAT)</f>
        <v>450.900031457974</v>
      </c>
      <c r="L89" s="42" t="n">
        <f aca="false">$J89*(1+BDI_MDO)</f>
        <v>93.3425185536</v>
      </c>
      <c r="M89" s="42" t="n">
        <f aca="false">SUM(K89:L89)</f>
        <v>544.242550011574</v>
      </c>
    </row>
    <row r="90" s="18" customFormat="true" ht="25.5" hidden="false" customHeight="false" outlineLevel="0" collapsed="false">
      <c r="A90" s="33" t="s">
        <v>268</v>
      </c>
      <c r="B90" s="38" t="s">
        <v>269</v>
      </c>
      <c r="C90" s="39" t="s">
        <v>270</v>
      </c>
      <c r="D90" s="40" t="s">
        <v>53</v>
      </c>
      <c r="E90" s="40" t="s">
        <v>28</v>
      </c>
      <c r="F90" s="41" t="n">
        <v>2</v>
      </c>
      <c r="G90" s="36" t="n">
        <f aca="false">VLOOKUP($B90,03_COMPOSIÇÕES!$A:$G,6,0)</f>
        <v>39.30819495908</v>
      </c>
      <c r="H90" s="36" t="n">
        <f aca="false">VLOOKUP($B90,03_COMPOSIÇÕES!$A:$G,7,0)</f>
        <v>2.60780295</v>
      </c>
      <c r="I90" s="42" t="n">
        <f aca="false">$F90*$G90</f>
        <v>78.61638991816</v>
      </c>
      <c r="J90" s="42" t="n">
        <f aca="false">$F90*$H90</f>
        <v>5.2156059</v>
      </c>
      <c r="K90" s="42" t="n">
        <f aca="false">$I90*(1+BDI_MAT)</f>
        <v>95.7626245593107</v>
      </c>
      <c r="L90" s="42" t="n">
        <f aca="false">$J90*(1+BDI_MDO)</f>
        <v>6.71874352038</v>
      </c>
      <c r="M90" s="42" t="n">
        <f aca="false">SUM(K90:L90)</f>
        <v>102.481368079691</v>
      </c>
    </row>
    <row r="91" s="18" customFormat="true" ht="38.25" hidden="false" customHeight="false" outlineLevel="0" collapsed="false">
      <c r="A91" s="33" t="s">
        <v>271</v>
      </c>
      <c r="B91" s="38" t="s">
        <v>272</v>
      </c>
      <c r="C91" s="39" t="s">
        <v>273</v>
      </c>
      <c r="D91" s="40" t="s">
        <v>53</v>
      </c>
      <c r="E91" s="40" t="s">
        <v>28</v>
      </c>
      <c r="F91" s="41" t="n">
        <v>5</v>
      </c>
      <c r="G91" s="36" t="n">
        <f aca="false">VLOOKUP($B91,03_COMPOSIÇÕES!$A:$G,6,0)</f>
        <v>357.33390373588</v>
      </c>
      <c r="H91" s="36" t="n">
        <f aca="false">VLOOKUP($B91,03_COMPOSIÇÕES!$A:$G,7,0)</f>
        <v>16.03640091</v>
      </c>
      <c r="I91" s="42" t="n">
        <f aca="false">$F91*$G91</f>
        <v>1786.6695186794</v>
      </c>
      <c r="J91" s="42" t="n">
        <f aca="false">$F91*$H91</f>
        <v>80.18200455</v>
      </c>
      <c r="K91" s="42" t="n">
        <f aca="false">$I91*(1+BDI_MAT)</f>
        <v>2176.34214070338</v>
      </c>
      <c r="L91" s="42" t="n">
        <f aca="false">$J91*(1+BDI_MDO)</f>
        <v>103.29045826131</v>
      </c>
      <c r="M91" s="42" t="n">
        <f aca="false">SUM(K91:L91)</f>
        <v>2279.63259896469</v>
      </c>
    </row>
    <row r="92" s="18" customFormat="true" ht="51" hidden="false" customHeight="false" outlineLevel="0" collapsed="false">
      <c r="A92" s="33" t="s">
        <v>274</v>
      </c>
      <c r="B92" s="38" t="s">
        <v>275</v>
      </c>
      <c r="C92" s="39" t="s">
        <v>276</v>
      </c>
      <c r="D92" s="40" t="s">
        <v>53</v>
      </c>
      <c r="E92" s="40" t="s">
        <v>28</v>
      </c>
      <c r="F92" s="41" t="n">
        <v>8</v>
      </c>
      <c r="G92" s="36" t="n">
        <f aca="false">VLOOKUP($B92,03_COMPOSIÇÕES!$A:$G,6,0)</f>
        <v>333.05176812952</v>
      </c>
      <c r="H92" s="36" t="n">
        <f aca="false">VLOOKUP($B92,03_COMPOSIÇÕES!$A:$G,7,0)</f>
        <v>51.60521631</v>
      </c>
      <c r="I92" s="42" t="n">
        <f aca="false">$F92*$G92</f>
        <v>2664.41414503616</v>
      </c>
      <c r="J92" s="42" t="n">
        <f aca="false">$F92*$H92</f>
        <v>412.84173048</v>
      </c>
      <c r="K92" s="42" t="n">
        <f aca="false">$I92*(1+BDI_MAT)</f>
        <v>3245.52287006855</v>
      </c>
      <c r="L92" s="42" t="n">
        <f aca="false">$J92*(1+BDI_MDO)</f>
        <v>531.822717204336</v>
      </c>
      <c r="M92" s="42" t="n">
        <f aca="false">SUM(K92:L92)</f>
        <v>3777.34558727288</v>
      </c>
    </row>
    <row r="93" s="18" customFormat="true" ht="38.25" hidden="false" customHeight="false" outlineLevel="0" collapsed="false">
      <c r="A93" s="33" t="s">
        <v>277</v>
      </c>
      <c r="B93" s="38" t="s">
        <v>278</v>
      </c>
      <c r="C93" s="39" t="s">
        <v>279</v>
      </c>
      <c r="D93" s="40" t="s">
        <v>53</v>
      </c>
      <c r="E93" s="40" t="s">
        <v>28</v>
      </c>
      <c r="F93" s="41" t="n">
        <v>1</v>
      </c>
      <c r="G93" s="36" t="n">
        <f aca="false">VLOOKUP($B93,03_COMPOSIÇÕES!$A:$G,6,0)</f>
        <v>590.22417877308</v>
      </c>
      <c r="H93" s="36" t="n">
        <f aca="false">VLOOKUP($B93,03_COMPOSIÇÕES!$A:$G,7,0)</f>
        <v>13.68729546</v>
      </c>
      <c r="I93" s="42" t="n">
        <f aca="false">$F93*$G93</f>
        <v>590.22417877308</v>
      </c>
      <c r="J93" s="42" t="n">
        <f aca="false">$F93*$H93</f>
        <v>13.68729546</v>
      </c>
      <c r="K93" s="42" t="n">
        <f aca="false">$I93*(1+BDI_MAT)</f>
        <v>718.952072163489</v>
      </c>
      <c r="L93" s="42" t="n">
        <f aca="false">$J93*(1+BDI_MDO)</f>
        <v>17.631974011572</v>
      </c>
      <c r="M93" s="42" t="n">
        <f aca="false">SUM(K93:L93)</f>
        <v>736.584046175061</v>
      </c>
    </row>
    <row r="94" s="18" customFormat="true" ht="15" hidden="false" customHeight="false" outlineLevel="0" collapsed="false">
      <c r="A94" s="33" t="s">
        <v>280</v>
      </c>
      <c r="B94" s="38" t="s">
        <v>281</v>
      </c>
      <c r="C94" s="39" t="s">
        <v>282</v>
      </c>
      <c r="D94" s="40" t="s">
        <v>53</v>
      </c>
      <c r="E94" s="40" t="s">
        <v>28</v>
      </c>
      <c r="F94" s="41" t="n">
        <v>1</v>
      </c>
      <c r="G94" s="36" t="n">
        <f aca="false">VLOOKUP($B94,03_COMPOSIÇÕES!$A:$G,6,0)</f>
        <v>275.2019566165</v>
      </c>
      <c r="H94" s="36" t="n">
        <f aca="false">VLOOKUP($B94,03_COMPOSIÇÕES!$A:$G,7,0)</f>
        <v>54.98843625</v>
      </c>
      <c r="I94" s="42" t="n">
        <f aca="false">$F94*$G94</f>
        <v>275.2019566165</v>
      </c>
      <c r="J94" s="42" t="n">
        <f aca="false">$F94*$H94</f>
        <v>54.98843625</v>
      </c>
      <c r="K94" s="42" t="n">
        <f aca="false">$I94*(1+BDI_MAT)</f>
        <v>335.223503354559</v>
      </c>
      <c r="L94" s="42" t="n">
        <f aca="false">$J94*(1+BDI_MDO)</f>
        <v>70.83610357725</v>
      </c>
      <c r="M94" s="42" t="n">
        <f aca="false">SUM(K94:L94)</f>
        <v>406.059606931809</v>
      </c>
    </row>
    <row r="95" s="18" customFormat="true" ht="15" hidden="false" customHeight="false" outlineLevel="0" collapsed="false">
      <c r="A95" s="33"/>
      <c r="B95" s="38"/>
      <c r="C95" s="39"/>
      <c r="D95" s="40"/>
      <c r="E95" s="40"/>
      <c r="F95" s="41"/>
      <c r="G95" s="42"/>
      <c r="H95" s="42"/>
      <c r="I95" s="42"/>
      <c r="J95" s="42"/>
      <c r="K95" s="42"/>
      <c r="L95" s="42"/>
      <c r="M95" s="42"/>
    </row>
    <row r="96" s="18" customFormat="true" ht="15" hidden="false" customHeight="false" outlineLevel="0" collapsed="false">
      <c r="A96" s="33" t="s">
        <v>283</v>
      </c>
      <c r="B96" s="38"/>
      <c r="C96" s="39" t="s">
        <v>284</v>
      </c>
      <c r="D96" s="40"/>
      <c r="E96" s="40"/>
      <c r="F96" s="41"/>
      <c r="G96" s="42"/>
      <c r="H96" s="42"/>
      <c r="I96" s="42" t="n">
        <f aca="false">SUBTOTAL(9,I97:I123)</f>
        <v>9564.17319506627</v>
      </c>
      <c r="J96" s="42" t="n">
        <f aca="false">SUBTOTAL(9,J97:J123)</f>
        <v>1785.5530316829</v>
      </c>
      <c r="K96" s="42" t="n">
        <f aca="false">SUBTOTAL(9,K97:K123)</f>
        <v>11650.1193689102</v>
      </c>
      <c r="L96" s="42" t="n">
        <f aca="false">SUBTOTAL(9,L97:L123)</f>
        <v>2300.14941541391</v>
      </c>
      <c r="M96" s="42" t="n">
        <f aca="false">SUBTOTAL(9,M97:M123)</f>
        <v>13950.2687843241</v>
      </c>
    </row>
    <row r="97" s="18" customFormat="true" ht="15" hidden="false" customHeight="false" outlineLevel="0" collapsed="false">
      <c r="A97" s="33" t="s">
        <v>285</v>
      </c>
      <c r="B97" s="38" t="s">
        <v>286</v>
      </c>
      <c r="C97" s="39" t="s">
        <v>287</v>
      </c>
      <c r="D97" s="40" t="s">
        <v>53</v>
      </c>
      <c r="E97" s="40" t="s">
        <v>28</v>
      </c>
      <c r="F97" s="41" t="n">
        <v>4</v>
      </c>
      <c r="G97" s="36" t="n">
        <f aca="false">VLOOKUP($B97,03_COMPOSIÇÕES!$A:$G,6,0)</f>
        <v>34.0717998512</v>
      </c>
      <c r="H97" s="36" t="n">
        <f aca="false">VLOOKUP($B97,03_COMPOSIÇÕES!$A:$G,7,0)</f>
        <v>9.1967328</v>
      </c>
      <c r="I97" s="42" t="n">
        <f aca="false">$F97*$G97</f>
        <v>136.2871994048</v>
      </c>
      <c r="J97" s="42" t="n">
        <f aca="false">$F97*$H97</f>
        <v>36.7869312</v>
      </c>
      <c r="K97" s="42" t="n">
        <f aca="false">$I97*(1+BDI_MAT)</f>
        <v>166.011437594987</v>
      </c>
      <c r="L97" s="42" t="n">
        <f aca="false">$J97*(1+BDI_MDO)</f>
        <v>47.38892477184</v>
      </c>
      <c r="M97" s="42" t="n">
        <f aca="false">SUM(K97:L97)</f>
        <v>213.400362366827</v>
      </c>
    </row>
    <row r="98" s="18" customFormat="true" ht="15" hidden="false" customHeight="false" outlineLevel="0" collapsed="false">
      <c r="A98" s="33" t="s">
        <v>288</v>
      </c>
      <c r="B98" s="38" t="s">
        <v>289</v>
      </c>
      <c r="C98" s="39" t="s">
        <v>290</v>
      </c>
      <c r="D98" s="40" t="s">
        <v>53</v>
      </c>
      <c r="E98" s="40" t="s">
        <v>131</v>
      </c>
      <c r="F98" s="41" t="n">
        <v>21</v>
      </c>
      <c r="G98" s="36" t="n">
        <f aca="false">VLOOKUP($B98,03_COMPOSIÇÕES!$A:$G,6,0)</f>
        <v>8.00628495164</v>
      </c>
      <c r="H98" s="36" t="n">
        <f aca="false">VLOOKUP($B98,03_COMPOSIÇÕES!$A:$G,7,0)</f>
        <v>2.98893816</v>
      </c>
      <c r="I98" s="42" t="n">
        <f aca="false">$F98*$G98</f>
        <v>168.13198398444</v>
      </c>
      <c r="J98" s="42" t="n">
        <f aca="false">$F98*$H98</f>
        <v>62.76770136</v>
      </c>
      <c r="K98" s="42" t="n">
        <f aca="false">$I98*(1+BDI_MAT)</f>
        <v>204.801569691446</v>
      </c>
      <c r="L98" s="42" t="n">
        <f aca="false">$J98*(1+BDI_MDO)</f>
        <v>80.857352891952</v>
      </c>
      <c r="M98" s="42" t="n">
        <f aca="false">SUM(K98:L98)</f>
        <v>285.658922583398</v>
      </c>
    </row>
    <row r="99" s="18" customFormat="true" ht="25.5" hidden="false" customHeight="false" outlineLevel="0" collapsed="false">
      <c r="A99" s="33" t="s">
        <v>291</v>
      </c>
      <c r="B99" s="38" t="s">
        <v>292</v>
      </c>
      <c r="C99" s="39" t="s">
        <v>293</v>
      </c>
      <c r="D99" s="40" t="s">
        <v>53</v>
      </c>
      <c r="E99" s="40" t="s">
        <v>28</v>
      </c>
      <c r="F99" s="41" t="n">
        <v>8</v>
      </c>
      <c r="G99" s="36" t="n">
        <f aca="false">VLOOKUP($B99,03_COMPOSIÇÕES!$A:$G,6,0)</f>
        <v>4.8563498884</v>
      </c>
      <c r="H99" s="36" t="n">
        <f aca="false">VLOOKUP($B99,03_COMPOSIÇÕES!$A:$G,7,0)</f>
        <v>6.8975496</v>
      </c>
      <c r="I99" s="42" t="n">
        <f aca="false">$F99*$G99</f>
        <v>38.8507991072</v>
      </c>
      <c r="J99" s="42" t="n">
        <f aca="false">$F99*$H99</f>
        <v>55.1803968</v>
      </c>
      <c r="K99" s="42" t="n">
        <f aca="false">$I99*(1+BDI_MAT)</f>
        <v>47.3241583924803</v>
      </c>
      <c r="L99" s="42" t="n">
        <f aca="false">$J99*(1+BDI_MDO)</f>
        <v>71.08338715776</v>
      </c>
      <c r="M99" s="42" t="n">
        <f aca="false">SUM(K99:L99)</f>
        <v>118.40754555024</v>
      </c>
    </row>
    <row r="100" s="18" customFormat="true" ht="25.5" hidden="false" customHeight="false" outlineLevel="0" collapsed="false">
      <c r="A100" s="33" t="s">
        <v>294</v>
      </c>
      <c r="B100" s="38" t="s">
        <v>295</v>
      </c>
      <c r="C100" s="39" t="s">
        <v>296</v>
      </c>
      <c r="D100" s="40" t="s">
        <v>53</v>
      </c>
      <c r="E100" s="40" t="s">
        <v>28</v>
      </c>
      <c r="F100" s="41" t="n">
        <v>12</v>
      </c>
      <c r="G100" s="36" t="n">
        <f aca="false">VLOOKUP($B100,03_COMPOSIÇÕES!$A:$G,6,0)</f>
        <v>5.5463498884</v>
      </c>
      <c r="H100" s="36" t="n">
        <f aca="false">VLOOKUP($B100,03_COMPOSIÇÕES!$A:$G,7,0)</f>
        <v>6.8975496</v>
      </c>
      <c r="I100" s="42" t="n">
        <f aca="false">$F100*$G100</f>
        <v>66.5561986608</v>
      </c>
      <c r="J100" s="42" t="n">
        <f aca="false">$F100*$H100</f>
        <v>82.7705952</v>
      </c>
      <c r="K100" s="42" t="n">
        <f aca="false">$I100*(1+BDI_MAT)</f>
        <v>81.0721055887205</v>
      </c>
      <c r="L100" s="42" t="n">
        <f aca="false">$J100*(1+BDI_MDO)</f>
        <v>106.62508073664</v>
      </c>
      <c r="M100" s="42" t="n">
        <f aca="false">SUM(K100:L100)</f>
        <v>187.697186325361</v>
      </c>
    </row>
    <row r="101" s="18" customFormat="true" ht="15" hidden="false" customHeight="false" outlineLevel="0" collapsed="false">
      <c r="A101" s="33" t="s">
        <v>297</v>
      </c>
      <c r="B101" s="38" t="s">
        <v>298</v>
      </c>
      <c r="C101" s="39" t="s">
        <v>299</v>
      </c>
      <c r="D101" s="40" t="s">
        <v>53</v>
      </c>
      <c r="E101" s="40" t="s">
        <v>28</v>
      </c>
      <c r="F101" s="41" t="n">
        <v>1</v>
      </c>
      <c r="G101" s="36" t="n">
        <f aca="false">VLOOKUP($B101,03_COMPOSIÇÕES!$A:$G,6,0)</f>
        <v>69.12347504246</v>
      </c>
      <c r="H101" s="36" t="n">
        <f aca="false">VLOOKUP($B101,03_COMPOSIÇÕES!$A:$G,7,0)</f>
        <v>58.4333134413</v>
      </c>
      <c r="I101" s="42" t="n">
        <f aca="false">$F101*$G101</f>
        <v>69.12347504246</v>
      </c>
      <c r="J101" s="42" t="n">
        <f aca="false">$F101*$H101</f>
        <v>58.4333134413</v>
      </c>
      <c r="K101" s="42" t="n">
        <f aca="false">$I101*(1+BDI_MAT)</f>
        <v>84.1993049492205</v>
      </c>
      <c r="L101" s="42" t="n">
        <f aca="false">$J101*(1+BDI_MDO)</f>
        <v>75.2737943750827</v>
      </c>
      <c r="M101" s="42" t="n">
        <f aca="false">SUM(K101:L101)</f>
        <v>159.473099324303</v>
      </c>
    </row>
    <row r="102" s="18" customFormat="true" ht="15" hidden="false" customHeight="false" outlineLevel="0" collapsed="false">
      <c r="A102" s="33" t="s">
        <v>300</v>
      </c>
      <c r="B102" s="38" t="s">
        <v>301</v>
      </c>
      <c r="C102" s="39" t="s">
        <v>302</v>
      </c>
      <c r="D102" s="40" t="s">
        <v>53</v>
      </c>
      <c r="E102" s="40" t="s">
        <v>28</v>
      </c>
      <c r="F102" s="41" t="n">
        <v>1</v>
      </c>
      <c r="G102" s="36" t="n">
        <f aca="false">VLOOKUP($B102,03_COMPOSIÇÕES!$A:$G,6,0)</f>
        <v>187.0300633496</v>
      </c>
      <c r="H102" s="36" t="n">
        <f aca="false">VLOOKUP($B102,03_COMPOSIÇÕES!$A:$G,7,0)</f>
        <v>161.4168213</v>
      </c>
      <c r="I102" s="42" t="n">
        <f aca="false">$F102*$G102</f>
        <v>187.0300633496</v>
      </c>
      <c r="J102" s="42" t="n">
        <f aca="false">$F102*$H102</f>
        <v>161.4168213</v>
      </c>
      <c r="K102" s="42" t="n">
        <f aca="false">$I102*(1+BDI_MAT)</f>
        <v>227.821320166148</v>
      </c>
      <c r="L102" s="42" t="n">
        <f aca="false">$J102*(1+BDI_MDO)</f>
        <v>207.93714919866</v>
      </c>
      <c r="M102" s="42" t="n">
        <f aca="false">SUM(K102:L102)</f>
        <v>435.758469364808</v>
      </c>
    </row>
    <row r="103" s="18" customFormat="true" ht="25.5" hidden="false" customHeight="false" outlineLevel="0" collapsed="false">
      <c r="A103" s="33" t="s">
        <v>303</v>
      </c>
      <c r="B103" s="38" t="s">
        <v>304</v>
      </c>
      <c r="C103" s="39" t="s">
        <v>305</v>
      </c>
      <c r="D103" s="40" t="s">
        <v>53</v>
      </c>
      <c r="E103" s="40" t="s">
        <v>131</v>
      </c>
      <c r="F103" s="41" t="n">
        <v>1.5</v>
      </c>
      <c r="G103" s="36" t="n">
        <f aca="false">VLOOKUP($B103,03_COMPOSIÇÕES!$A:$G,6,0)</f>
        <v>5.5523904689</v>
      </c>
      <c r="H103" s="36" t="n">
        <f aca="false">VLOOKUP($B103,03_COMPOSIÇÕES!$A:$G,7,0)</f>
        <v>0.206926488</v>
      </c>
      <c r="I103" s="42" t="n">
        <f aca="false">$F103*$G103</f>
        <v>8.32858570335</v>
      </c>
      <c r="J103" s="42" t="n">
        <f aca="false">$F103*$H103</f>
        <v>0.310389732</v>
      </c>
      <c r="K103" s="42" t="n">
        <f aca="false">$I103*(1+BDI_MAT)</f>
        <v>10.1450502452506</v>
      </c>
      <c r="L103" s="42" t="n">
        <f aca="false">$J103*(1+BDI_MDO)</f>
        <v>0.3998440527624</v>
      </c>
      <c r="M103" s="42" t="n">
        <f aca="false">SUM(K103:L103)</f>
        <v>10.544894298013</v>
      </c>
    </row>
    <row r="104" s="18" customFormat="true" ht="25.5" hidden="false" customHeight="false" outlineLevel="0" collapsed="false">
      <c r="A104" s="33" t="s">
        <v>306</v>
      </c>
      <c r="B104" s="38" t="s">
        <v>307</v>
      </c>
      <c r="C104" s="39" t="s">
        <v>308</v>
      </c>
      <c r="D104" s="40" t="s">
        <v>53</v>
      </c>
      <c r="E104" s="40" t="s">
        <v>131</v>
      </c>
      <c r="F104" s="41" t="n">
        <v>60</v>
      </c>
      <c r="G104" s="36" t="n">
        <f aca="false">VLOOKUP($B104,03_COMPOSIÇÕES!$A:$G,6,0)</f>
        <v>8.49141871032</v>
      </c>
      <c r="H104" s="36" t="n">
        <f aca="false">VLOOKUP($B104,03_COMPOSIÇÕES!$A:$G,7,0)</f>
        <v>0.298893816</v>
      </c>
      <c r="I104" s="42" t="n">
        <f aca="false">$F104*$G104</f>
        <v>509.4851226192</v>
      </c>
      <c r="J104" s="42" t="n">
        <f aca="false">$F104*$H104</f>
        <v>17.93362896</v>
      </c>
      <c r="K104" s="42" t="n">
        <f aca="false">$I104*(1+BDI_MAT)</f>
        <v>620.603827862448</v>
      </c>
      <c r="L104" s="42" t="n">
        <f aca="false">$J104*(1+BDI_MDO)</f>
        <v>23.102100826272</v>
      </c>
      <c r="M104" s="42" t="n">
        <f aca="false">SUM(K104:L104)</f>
        <v>643.705928688719</v>
      </c>
    </row>
    <row r="105" s="18" customFormat="true" ht="25.5" hidden="false" customHeight="false" outlineLevel="0" collapsed="false">
      <c r="A105" s="33" t="s">
        <v>309</v>
      </c>
      <c r="B105" s="38" t="s">
        <v>310</v>
      </c>
      <c r="C105" s="39" t="s">
        <v>311</v>
      </c>
      <c r="D105" s="40" t="s">
        <v>53</v>
      </c>
      <c r="E105" s="40" t="s">
        <v>131</v>
      </c>
      <c r="F105" s="41" t="n">
        <v>350</v>
      </c>
      <c r="G105" s="36" t="n">
        <f aca="false">VLOOKUP($B105,03_COMPOSIÇÕES!$A:$G,6,0)</f>
        <v>13.1097480872</v>
      </c>
      <c r="H105" s="36" t="n">
        <f aca="false">VLOOKUP($B105,03_COMPOSIÇÕES!$A:$G,7,0)</f>
        <v>1.471477248</v>
      </c>
      <c r="I105" s="42" t="n">
        <f aca="false">$F105*$G105</f>
        <v>4588.41183052</v>
      </c>
      <c r="J105" s="42" t="n">
        <f aca="false">$F105*$H105</f>
        <v>515.0170368</v>
      </c>
      <c r="K105" s="42" t="n">
        <f aca="false">$I105*(1+BDI_MAT)</f>
        <v>5589.14445075641</v>
      </c>
      <c r="L105" s="42" t="n">
        <f aca="false">$J105*(1+BDI_MDO)</f>
        <v>663.44494680576</v>
      </c>
      <c r="M105" s="42" t="n">
        <f aca="false">SUM(K105:L105)</f>
        <v>6252.58939756217</v>
      </c>
    </row>
    <row r="106" s="18" customFormat="true" ht="25.5" hidden="false" customHeight="false" outlineLevel="0" collapsed="false">
      <c r="A106" s="33" t="s">
        <v>312</v>
      </c>
      <c r="B106" s="38" t="s">
        <v>313</v>
      </c>
      <c r="C106" s="39" t="s">
        <v>314</v>
      </c>
      <c r="D106" s="40" t="s">
        <v>53</v>
      </c>
      <c r="E106" s="40" t="s">
        <v>131</v>
      </c>
      <c r="F106" s="41" t="n">
        <v>50</v>
      </c>
      <c r="G106" s="36" t="n">
        <f aca="false">VLOOKUP($B106,03_COMPOSIÇÕES!$A:$G,6,0)</f>
        <v>30.51290863592</v>
      </c>
      <c r="H106" s="36" t="n">
        <f aca="false">VLOOKUP($B106,03_COMPOSIÇÕES!$A:$G,7,0)</f>
        <v>4.897260216</v>
      </c>
      <c r="I106" s="42" t="n">
        <f aca="false">$F106*$G106</f>
        <v>1525.645431796</v>
      </c>
      <c r="J106" s="42" t="n">
        <f aca="false">$F106*$H106</f>
        <v>244.8630108</v>
      </c>
      <c r="K106" s="42" t="n">
        <f aca="false">$I106*(1+BDI_MAT)</f>
        <v>1858.38870047071</v>
      </c>
      <c r="L106" s="42" t="n">
        <f aca="false">$J106*(1+BDI_MDO)</f>
        <v>315.43253051256</v>
      </c>
      <c r="M106" s="42" t="n">
        <f aca="false">SUM(K106:L106)</f>
        <v>2173.82123098327</v>
      </c>
    </row>
    <row r="107" s="18" customFormat="true" ht="25.5" hidden="false" customHeight="false" outlineLevel="0" collapsed="false">
      <c r="A107" s="33" t="s">
        <v>315</v>
      </c>
      <c r="B107" s="38" t="s">
        <v>316</v>
      </c>
      <c r="C107" s="39" t="s">
        <v>317</v>
      </c>
      <c r="D107" s="40" t="s">
        <v>53</v>
      </c>
      <c r="E107" s="40" t="s">
        <v>28</v>
      </c>
      <c r="F107" s="41" t="n">
        <v>3</v>
      </c>
      <c r="G107" s="36" t="n">
        <f aca="false">VLOOKUP($B107,03_COMPOSIÇÕES!$A:$G,6,0)</f>
        <v>9.21819686444</v>
      </c>
      <c r="H107" s="36" t="n">
        <f aca="false">VLOOKUP($B107,03_COMPOSIÇÕES!$A:$G,7,0)</f>
        <v>1.517460912</v>
      </c>
      <c r="I107" s="42" t="n">
        <f aca="false">$F107*$G107</f>
        <v>27.65459059332</v>
      </c>
      <c r="J107" s="42" t="n">
        <f aca="false">$F107*$H107</f>
        <v>4.552382736</v>
      </c>
      <c r="K107" s="42" t="n">
        <f aca="false">$I107*(1+BDI_MAT)</f>
        <v>33.6860568017231</v>
      </c>
      <c r="L107" s="42" t="n">
        <f aca="false">$J107*(1+BDI_MDO)</f>
        <v>5.8643794405152</v>
      </c>
      <c r="M107" s="42" t="n">
        <f aca="false">SUM(K107:L107)</f>
        <v>39.5504362422383</v>
      </c>
    </row>
    <row r="108" s="18" customFormat="true" ht="25.5" hidden="false" customHeight="false" outlineLevel="0" collapsed="false">
      <c r="A108" s="33" t="s">
        <v>318</v>
      </c>
      <c r="B108" s="38" t="s">
        <v>319</v>
      </c>
      <c r="C108" s="39" t="s">
        <v>320</v>
      </c>
      <c r="D108" s="40" t="s">
        <v>53</v>
      </c>
      <c r="E108" s="40" t="s">
        <v>28</v>
      </c>
      <c r="F108" s="41" t="n">
        <v>2</v>
      </c>
      <c r="G108" s="36" t="n">
        <f aca="false">VLOOKUP($B108,03_COMPOSIÇÕES!$A:$G,6,0)</f>
        <v>8.038624907</v>
      </c>
      <c r="H108" s="36" t="n">
        <f aca="false">VLOOKUP($B108,03_COMPOSIÇÕES!$A:$G,7,0)</f>
        <v>5.747958</v>
      </c>
      <c r="I108" s="42" t="n">
        <f aca="false">$F108*$G108</f>
        <v>16.077249814</v>
      </c>
      <c r="J108" s="42" t="n">
        <f aca="false">$F108*$H108</f>
        <v>11.495916</v>
      </c>
      <c r="K108" s="42" t="n">
        <f aca="false">$I108*(1+BDI_MAT)</f>
        <v>19.5836979984334</v>
      </c>
      <c r="L108" s="42" t="n">
        <f aca="false">$J108*(1+BDI_MDO)</f>
        <v>14.8090389912</v>
      </c>
      <c r="M108" s="42" t="n">
        <f aca="false">SUM(K108:L108)</f>
        <v>34.3927369896334</v>
      </c>
    </row>
    <row r="109" s="18" customFormat="true" ht="15" hidden="false" customHeight="false" outlineLevel="0" collapsed="false">
      <c r="A109" s="33" t="s">
        <v>321</v>
      </c>
      <c r="B109" s="38" t="s">
        <v>322</v>
      </c>
      <c r="C109" s="39" t="s">
        <v>323</v>
      </c>
      <c r="D109" s="40" t="s">
        <v>53</v>
      </c>
      <c r="E109" s="40" t="s">
        <v>131</v>
      </c>
      <c r="F109" s="41" t="n">
        <v>2</v>
      </c>
      <c r="G109" s="36" t="n">
        <f aca="false">VLOOKUP($B109,03_COMPOSIÇÕES!$A:$G,6,0)</f>
        <v>0.625203446</v>
      </c>
      <c r="H109" s="36" t="n">
        <f aca="false">VLOOKUP($B109,03_COMPOSIÇÕES!$A:$G,7,0)</f>
        <v>0.9380667456</v>
      </c>
      <c r="I109" s="42" t="n">
        <f aca="false">$F109*$G109</f>
        <v>1.250406892</v>
      </c>
      <c r="J109" s="42" t="n">
        <f aca="false">$F109*$H109</f>
        <v>1.8761334912</v>
      </c>
      <c r="K109" s="42" t="n">
        <f aca="false">$I109*(1+BDI_MAT)</f>
        <v>1.5231206351452</v>
      </c>
      <c r="L109" s="42" t="n">
        <f aca="false">$J109*(1+BDI_MDO)</f>
        <v>2.41683516336384</v>
      </c>
      <c r="M109" s="42" t="n">
        <f aca="false">SUM(K109:L109)</f>
        <v>3.93995579850904</v>
      </c>
    </row>
    <row r="110" s="18" customFormat="true" ht="15" hidden="false" customHeight="false" outlineLevel="0" collapsed="false">
      <c r="A110" s="33" t="s">
        <v>324</v>
      </c>
      <c r="B110" s="38" t="s">
        <v>325</v>
      </c>
      <c r="C110" s="39" t="s">
        <v>326</v>
      </c>
      <c r="D110" s="40" t="s">
        <v>53</v>
      </c>
      <c r="E110" s="40" t="s">
        <v>28</v>
      </c>
      <c r="F110" s="41" t="n">
        <v>1</v>
      </c>
      <c r="G110" s="36" t="n">
        <f aca="false">VLOOKUP($B110,03_COMPOSIÇÕES!$A:$G,6,0)</f>
        <v>12.7663498884</v>
      </c>
      <c r="H110" s="36" t="n">
        <f aca="false">VLOOKUP($B110,03_COMPOSIÇÕES!$A:$G,7,0)</f>
        <v>6.8975496</v>
      </c>
      <c r="I110" s="42" t="n">
        <f aca="false">$F110*$G110</f>
        <v>12.7663498884</v>
      </c>
      <c r="J110" s="42" t="n">
        <f aca="false">$F110*$H110</f>
        <v>6.8975496</v>
      </c>
      <c r="K110" s="42" t="n">
        <f aca="false">$I110*(1+BDI_MAT)</f>
        <v>15.55069079906</v>
      </c>
      <c r="L110" s="42" t="n">
        <f aca="false">$J110*(1+BDI_MDO)</f>
        <v>8.88542339472</v>
      </c>
      <c r="M110" s="42" t="n">
        <f aca="false">SUM(K110:L110)</f>
        <v>24.43611419378</v>
      </c>
    </row>
    <row r="111" s="18" customFormat="true" ht="15" hidden="false" customHeight="false" outlineLevel="0" collapsed="false">
      <c r="A111" s="33" t="s">
        <v>327</v>
      </c>
      <c r="B111" s="38" t="s">
        <v>328</v>
      </c>
      <c r="C111" s="39" t="s">
        <v>329</v>
      </c>
      <c r="D111" s="40" t="s">
        <v>53</v>
      </c>
      <c r="E111" s="40" t="s">
        <v>131</v>
      </c>
      <c r="F111" s="41" t="n">
        <v>1</v>
      </c>
      <c r="G111" s="36" t="n">
        <f aca="false">VLOOKUP($B111,03_COMPOSIÇÕES!$A:$G,6,0)</f>
        <v>39.51351475076</v>
      </c>
      <c r="H111" s="36" t="n">
        <f aca="false">VLOOKUP($B111,03_COMPOSIÇÕES!$A:$G,7,0)</f>
        <v>15.40452744</v>
      </c>
      <c r="I111" s="42" t="n">
        <f aca="false">$F111*$G111</f>
        <v>39.51351475076</v>
      </c>
      <c r="J111" s="42" t="n">
        <f aca="false">$F111*$H111</f>
        <v>15.40452744</v>
      </c>
      <c r="K111" s="42" t="n">
        <f aca="false">$I111*(1+BDI_MAT)</f>
        <v>48.1314123179008</v>
      </c>
      <c r="L111" s="42" t="n">
        <f aca="false">$J111*(1+BDI_MDO)</f>
        <v>19.844112248208</v>
      </c>
      <c r="M111" s="42" t="n">
        <f aca="false">SUM(K111:L111)</f>
        <v>67.9755245661088</v>
      </c>
    </row>
    <row r="112" s="18" customFormat="true" ht="26.25" hidden="false" customHeight="false" outlineLevel="0" collapsed="false">
      <c r="A112" s="33" t="s">
        <v>330</v>
      </c>
      <c r="B112" s="38" t="s">
        <v>331</v>
      </c>
      <c r="C112" s="39" t="s">
        <v>332</v>
      </c>
      <c r="D112" s="40" t="s">
        <v>53</v>
      </c>
      <c r="E112" s="40" t="s">
        <v>333</v>
      </c>
      <c r="F112" s="41" t="n">
        <v>4</v>
      </c>
      <c r="G112" s="36" t="n">
        <f aca="false">VLOOKUP($B112,03_COMPOSIÇÕES!$A:$G,6,0)</f>
        <v>9.578624907</v>
      </c>
      <c r="H112" s="36" t="n">
        <f aca="false">VLOOKUP($B112,03_COMPOSIÇÕES!$A:$G,7,0)</f>
        <v>5.747958</v>
      </c>
      <c r="I112" s="42" t="n">
        <f aca="false">$F112*$G112</f>
        <v>38.314499628</v>
      </c>
      <c r="J112" s="42" t="n">
        <f aca="false">$F112*$H112</f>
        <v>22.991832</v>
      </c>
      <c r="K112" s="42" t="n">
        <f aca="false">$I112*(1+BDI_MAT)</f>
        <v>46.6708919968668</v>
      </c>
      <c r="L112" s="42" t="n">
        <f aca="false">$J112*(1+BDI_MDO)</f>
        <v>29.6180779824</v>
      </c>
      <c r="M112" s="42" t="n">
        <f aca="false">SUM(K112:L112)</f>
        <v>76.2889699792668</v>
      </c>
    </row>
    <row r="113" s="18" customFormat="true" ht="15" hidden="false" customHeight="false" outlineLevel="0" collapsed="false">
      <c r="A113" s="33" t="s">
        <v>334</v>
      </c>
      <c r="B113" s="38" t="s">
        <v>335</v>
      </c>
      <c r="C113" s="39" t="s">
        <v>336</v>
      </c>
      <c r="D113" s="40" t="s">
        <v>53</v>
      </c>
      <c r="E113" s="40" t="s">
        <v>28</v>
      </c>
      <c r="F113" s="41" t="n">
        <v>1</v>
      </c>
      <c r="G113" s="36" t="n">
        <f aca="false">VLOOKUP($B113,03_COMPOSIÇÕES!$A:$G,6,0)</f>
        <v>32.9649747954</v>
      </c>
      <c r="H113" s="36" t="n">
        <f aca="false">VLOOKUP($B113,03_COMPOSIÇÕES!$A:$G,7,0)</f>
        <v>12.6455076</v>
      </c>
      <c r="I113" s="42" t="n">
        <f aca="false">$F113*$G113</f>
        <v>32.9649747954</v>
      </c>
      <c r="J113" s="42" t="n">
        <f aca="false">$F113*$H113</f>
        <v>12.6455076</v>
      </c>
      <c r="K113" s="42" t="n">
        <f aca="false">$I113*(1+BDI_MAT)</f>
        <v>40.1546357982767</v>
      </c>
      <c r="L113" s="42" t="n">
        <f aca="false">$J113*(1+BDI_MDO)</f>
        <v>16.28994289032</v>
      </c>
      <c r="M113" s="42" t="n">
        <f aca="false">SUM(K113:L113)</f>
        <v>56.4445786885968</v>
      </c>
    </row>
    <row r="114" s="18" customFormat="true" ht="15" hidden="false" customHeight="false" outlineLevel="0" collapsed="false">
      <c r="A114" s="33" t="s">
        <v>337</v>
      </c>
      <c r="B114" s="38" t="s">
        <v>338</v>
      </c>
      <c r="C114" s="39" t="s">
        <v>339</v>
      </c>
      <c r="D114" s="40" t="s">
        <v>53</v>
      </c>
      <c r="E114" s="40" t="s">
        <v>28</v>
      </c>
      <c r="F114" s="41" t="n">
        <v>1</v>
      </c>
      <c r="G114" s="36" t="n">
        <f aca="false">VLOOKUP($B114,03_COMPOSIÇÕES!$A:$G,6,0)</f>
        <v>109.42125470612</v>
      </c>
      <c r="H114" s="36" t="n">
        <f aca="false">VLOOKUP($B114,03_COMPOSIÇÕES!$A:$G,7,0)</f>
        <v>16.87353084</v>
      </c>
      <c r="I114" s="42" t="n">
        <f aca="false">$F114*$G114</f>
        <v>109.42125470612</v>
      </c>
      <c r="J114" s="42" t="n">
        <f aca="false">$F114*$H114</f>
        <v>16.87353084</v>
      </c>
      <c r="K114" s="42" t="n">
        <f aca="false">$I114*(1+BDI_MAT)</f>
        <v>133.286030357525</v>
      </c>
      <c r="L114" s="42" t="n">
        <f aca="false">$J114*(1+BDI_MDO)</f>
        <v>21.736482428088</v>
      </c>
      <c r="M114" s="42" t="n">
        <f aca="false">SUM(K114:L114)</f>
        <v>155.022512785613</v>
      </c>
    </row>
    <row r="115" s="18" customFormat="true" ht="15" hidden="false" customHeight="false" outlineLevel="0" collapsed="false">
      <c r="A115" s="33" t="s">
        <v>340</v>
      </c>
      <c r="B115" s="38" t="s">
        <v>341</v>
      </c>
      <c r="C115" s="39" t="s">
        <v>342</v>
      </c>
      <c r="D115" s="40" t="s">
        <v>53</v>
      </c>
      <c r="E115" s="40" t="s">
        <v>28</v>
      </c>
      <c r="F115" s="41" t="n">
        <v>1</v>
      </c>
      <c r="G115" s="36" t="n">
        <f aca="false">VLOOKUP($B115,03_COMPOSIÇÕES!$A:$G,6,0)</f>
        <v>18.7608999256</v>
      </c>
      <c r="H115" s="36" t="n">
        <f aca="false">VLOOKUP($B115,03_COMPOSIÇÕES!$A:$G,7,0)</f>
        <v>4.5983664</v>
      </c>
      <c r="I115" s="42" t="n">
        <f aca="false">$F115*$G115</f>
        <v>18.7608999256</v>
      </c>
      <c r="J115" s="42" t="n">
        <f aca="false">$F115*$H115</f>
        <v>4.5983664</v>
      </c>
      <c r="K115" s="42" t="n">
        <f aca="false">$I115*(1+BDI_MAT)</f>
        <v>22.8526521993734</v>
      </c>
      <c r="L115" s="42" t="n">
        <f aca="false">$J115*(1+BDI_MDO)</f>
        <v>5.92361559648</v>
      </c>
      <c r="M115" s="42" t="n">
        <f aca="false">SUM(K115:L115)</f>
        <v>28.7762677958534</v>
      </c>
    </row>
    <row r="116" s="18" customFormat="true" ht="15" hidden="false" customHeight="false" outlineLevel="0" collapsed="false">
      <c r="A116" s="33" t="s">
        <v>343</v>
      </c>
      <c r="B116" s="38" t="s">
        <v>344</v>
      </c>
      <c r="C116" s="39" t="s">
        <v>345</v>
      </c>
      <c r="D116" s="40" t="s">
        <v>53</v>
      </c>
      <c r="E116" s="40" t="s">
        <v>28</v>
      </c>
      <c r="F116" s="41" t="n">
        <v>4</v>
      </c>
      <c r="G116" s="36" t="n">
        <f aca="false">VLOOKUP($B116,03_COMPOSIÇÕES!$A:$G,6,0)</f>
        <v>8.4463498884</v>
      </c>
      <c r="H116" s="36" t="n">
        <f aca="false">VLOOKUP($B116,03_COMPOSIÇÕES!$A:$G,7,0)</f>
        <v>6.8975496</v>
      </c>
      <c r="I116" s="42" t="n">
        <f aca="false">$F116*$G116</f>
        <v>33.7853995536</v>
      </c>
      <c r="J116" s="42" t="n">
        <f aca="false">$F116*$H116</f>
        <v>27.5901984</v>
      </c>
      <c r="K116" s="42" t="n">
        <f aca="false">$I116*(1+BDI_MAT)</f>
        <v>41.1539951962402</v>
      </c>
      <c r="L116" s="42" t="n">
        <f aca="false">$J116*(1+BDI_MDO)</f>
        <v>35.54169357888</v>
      </c>
      <c r="M116" s="42" t="n">
        <f aca="false">SUM(K116:L116)</f>
        <v>76.6956887751202</v>
      </c>
    </row>
    <row r="117" s="18" customFormat="true" ht="15" hidden="false" customHeight="false" outlineLevel="0" collapsed="false">
      <c r="A117" s="33" t="s">
        <v>346</v>
      </c>
      <c r="B117" s="38" t="s">
        <v>347</v>
      </c>
      <c r="C117" s="39" t="s">
        <v>348</v>
      </c>
      <c r="D117" s="40" t="s">
        <v>53</v>
      </c>
      <c r="E117" s="40" t="s">
        <v>28</v>
      </c>
      <c r="F117" s="41" t="n">
        <v>2</v>
      </c>
      <c r="G117" s="36" t="n">
        <f aca="false">VLOOKUP($B117,03_COMPOSIÇÕES!$A:$G,6,0)</f>
        <v>86.8280993304</v>
      </c>
      <c r="H117" s="36" t="n">
        <f aca="false">VLOOKUP($B117,03_COMPOSIÇÕES!$A:$G,7,0)</f>
        <v>41.3852976</v>
      </c>
      <c r="I117" s="42" t="n">
        <f aca="false">$F117*$G117</f>
        <v>173.6561986608</v>
      </c>
      <c r="J117" s="42" t="n">
        <f aca="false">$F117*$H117</f>
        <v>82.7705952</v>
      </c>
      <c r="K117" s="42" t="n">
        <f aca="false">$I117*(1+BDI_MAT)</f>
        <v>211.53061558872</v>
      </c>
      <c r="L117" s="42" t="n">
        <f aca="false">$J117*(1+BDI_MDO)</f>
        <v>106.62508073664</v>
      </c>
      <c r="M117" s="42" t="n">
        <f aca="false">SUM(K117:L117)</f>
        <v>318.15569632536</v>
      </c>
    </row>
    <row r="118" s="18" customFormat="true" ht="15" hidden="false" customHeight="false" outlineLevel="0" collapsed="false">
      <c r="A118" s="33" t="s">
        <v>349</v>
      </c>
      <c r="B118" s="38" t="s">
        <v>350</v>
      </c>
      <c r="C118" s="39" t="s">
        <v>351</v>
      </c>
      <c r="D118" s="40" t="s">
        <v>53</v>
      </c>
      <c r="E118" s="40" t="s">
        <v>28</v>
      </c>
      <c r="F118" s="41" t="n">
        <v>2</v>
      </c>
      <c r="G118" s="36" t="n">
        <f aca="false">VLOOKUP($B118,03_COMPOSIÇÕES!$A:$G,6,0)</f>
        <v>104.3390496652</v>
      </c>
      <c r="H118" s="36" t="n">
        <f aca="false">VLOOKUP($B118,03_COMPOSIÇÕES!$A:$G,7,0)</f>
        <v>20.6926488</v>
      </c>
      <c r="I118" s="42" t="n">
        <f aca="false">$F118*$G118</f>
        <v>208.6780993304</v>
      </c>
      <c r="J118" s="42" t="n">
        <f aca="false">$F118*$H118</f>
        <v>41.3852976</v>
      </c>
      <c r="K118" s="42" t="n">
        <f aca="false">$I118*(1+BDI_MAT)</f>
        <v>254.19079279436</v>
      </c>
      <c r="L118" s="42" t="n">
        <f aca="false">$J118*(1+BDI_MDO)</f>
        <v>53.31254036832</v>
      </c>
      <c r="M118" s="42" t="n">
        <f aca="false">SUM(K118:L118)</f>
        <v>307.50333316268</v>
      </c>
    </row>
    <row r="119" s="18" customFormat="true" ht="15" hidden="false" customHeight="false" outlineLevel="0" collapsed="false">
      <c r="A119" s="33" t="s">
        <v>352</v>
      </c>
      <c r="B119" s="38" t="s">
        <v>353</v>
      </c>
      <c r="C119" s="39" t="s">
        <v>354</v>
      </c>
      <c r="D119" s="40" t="s">
        <v>53</v>
      </c>
      <c r="E119" s="40" t="s">
        <v>28</v>
      </c>
      <c r="F119" s="41" t="n">
        <v>4</v>
      </c>
      <c r="G119" s="36" t="n">
        <f aca="false">VLOOKUP($B119,03_COMPOSIÇÕES!$A:$G,6,0)</f>
        <v>55.554499628</v>
      </c>
      <c r="H119" s="36" t="n">
        <f aca="false">VLOOKUP($B119,03_COMPOSIÇÕES!$A:$G,7,0)</f>
        <v>22.991832</v>
      </c>
      <c r="I119" s="42" t="n">
        <f aca="false">$F119*$G119</f>
        <v>222.217998512</v>
      </c>
      <c r="J119" s="42" t="n">
        <f aca="false">$F119*$H119</f>
        <v>91.967328</v>
      </c>
      <c r="K119" s="42" t="n">
        <f aca="false">$I119*(1+BDI_MAT)</f>
        <v>270.683743987467</v>
      </c>
      <c r="L119" s="42" t="n">
        <f aca="false">$J119*(1+BDI_MDO)</f>
        <v>118.4723119296</v>
      </c>
      <c r="M119" s="42" t="n">
        <f aca="false">SUM(K119:L119)</f>
        <v>389.156055917067</v>
      </c>
    </row>
    <row r="120" s="18" customFormat="true" ht="15" hidden="false" customHeight="false" outlineLevel="0" collapsed="false">
      <c r="A120" s="33" t="s">
        <v>355</v>
      </c>
      <c r="B120" s="38" t="s">
        <v>356</v>
      </c>
      <c r="C120" s="39" t="s">
        <v>357</v>
      </c>
      <c r="D120" s="40" t="s">
        <v>53</v>
      </c>
      <c r="E120" s="40" t="s">
        <v>131</v>
      </c>
      <c r="F120" s="41" t="n">
        <v>3</v>
      </c>
      <c r="G120" s="36" t="n">
        <f aca="false">VLOOKUP($B120,03_COMPOSIÇÕES!$A:$G,6,0)</f>
        <v>66.508999256</v>
      </c>
      <c r="H120" s="36" t="n">
        <f aca="false">VLOOKUP($B120,03_COMPOSIÇÕES!$A:$G,7,0)</f>
        <v>45.983664</v>
      </c>
      <c r="I120" s="42" t="n">
        <f aca="false">$F120*$G120</f>
        <v>199.526997768</v>
      </c>
      <c r="J120" s="42" t="n">
        <f aca="false">$F120*$H120</f>
        <v>137.950992</v>
      </c>
      <c r="K120" s="42" t="n">
        <f aca="false">$I120*(1+BDI_MAT)</f>
        <v>243.043835981201</v>
      </c>
      <c r="L120" s="42" t="n">
        <f aca="false">$J120*(1+BDI_MDO)</f>
        <v>177.7084678944</v>
      </c>
      <c r="M120" s="42" t="n">
        <f aca="false">SUM(K120:L120)</f>
        <v>420.752303875601</v>
      </c>
    </row>
    <row r="121" s="18" customFormat="true" ht="15" hidden="false" customHeight="false" outlineLevel="0" collapsed="false">
      <c r="A121" s="33" t="s">
        <v>358</v>
      </c>
      <c r="B121" s="38" t="s">
        <v>359</v>
      </c>
      <c r="C121" s="39" t="s">
        <v>360</v>
      </c>
      <c r="D121" s="40" t="s">
        <v>53</v>
      </c>
      <c r="E121" s="40" t="s">
        <v>28</v>
      </c>
      <c r="F121" s="41" t="n">
        <v>2</v>
      </c>
      <c r="G121" s="36" t="n">
        <f aca="false">VLOOKUP($B121,03_COMPOSIÇÕES!$A:$G,6,0)</f>
        <v>11.0963498884</v>
      </c>
      <c r="H121" s="36" t="n">
        <f aca="false">VLOOKUP($B121,03_COMPOSIÇÕES!$A:$G,7,0)</f>
        <v>6.8975496</v>
      </c>
      <c r="I121" s="42" t="n">
        <f aca="false">$F121*$G121</f>
        <v>22.1926997768</v>
      </c>
      <c r="J121" s="42" t="n">
        <f aca="false">$F121*$H121</f>
        <v>13.7950992</v>
      </c>
      <c r="K121" s="42" t="n">
        <f aca="false">$I121*(1+BDI_MAT)</f>
        <v>27.0329275981201</v>
      </c>
      <c r="L121" s="42" t="n">
        <f aca="false">$J121*(1+BDI_MDO)</f>
        <v>17.77084678944</v>
      </c>
      <c r="M121" s="42" t="n">
        <f aca="false">SUM(K121:L121)</f>
        <v>44.8037743875601</v>
      </c>
    </row>
    <row r="122" s="18" customFormat="true" ht="15" hidden="false" customHeight="false" outlineLevel="0" collapsed="false">
      <c r="A122" s="33" t="s">
        <v>361</v>
      </c>
      <c r="B122" s="38" t="s">
        <v>362</v>
      </c>
      <c r="C122" s="39" t="s">
        <v>363</v>
      </c>
      <c r="D122" s="40" t="s">
        <v>53</v>
      </c>
      <c r="E122" s="40" t="s">
        <v>28</v>
      </c>
      <c r="F122" s="41" t="n">
        <v>1</v>
      </c>
      <c r="G122" s="36" t="n">
        <f aca="false">VLOOKUP($B122,03_COMPOSIÇÕES!$A:$G,6,0)</f>
        <v>4.9608999256</v>
      </c>
      <c r="H122" s="36" t="n">
        <f aca="false">VLOOKUP($B122,03_COMPOSIÇÕES!$A:$G,7,0)</f>
        <v>4.5983664</v>
      </c>
      <c r="I122" s="42" t="n">
        <f aca="false">$F122*$G122</f>
        <v>4.9608999256</v>
      </c>
      <c r="J122" s="42" t="n">
        <f aca="false">$F122*$H122</f>
        <v>4.5983664</v>
      </c>
      <c r="K122" s="42" t="n">
        <f aca="false">$I122*(1+BDI_MAT)</f>
        <v>6.04287219937336</v>
      </c>
      <c r="L122" s="42" t="n">
        <f aca="false">$J122*(1+BDI_MDO)</f>
        <v>5.92361559648</v>
      </c>
      <c r="M122" s="42" t="n">
        <f aca="false">SUM(K122:L122)</f>
        <v>11.9664877958534</v>
      </c>
    </row>
    <row r="123" s="18" customFormat="true" ht="15" hidden="false" customHeight="false" outlineLevel="0" collapsed="false">
      <c r="A123" s="33" t="s">
        <v>364</v>
      </c>
      <c r="B123" s="38" t="s">
        <v>365</v>
      </c>
      <c r="C123" s="39" t="s">
        <v>366</v>
      </c>
      <c r="D123" s="40" t="s">
        <v>53</v>
      </c>
      <c r="E123" s="40" t="s">
        <v>28</v>
      </c>
      <c r="F123" s="41" t="n">
        <v>1</v>
      </c>
      <c r="G123" s="36" t="n">
        <f aca="false">VLOOKUP($B123,03_COMPOSIÇÕES!$A:$G,6,0)</f>
        <v>1104.58047035762</v>
      </c>
      <c r="H123" s="36" t="n">
        <f aca="false">VLOOKUP($B123,03_COMPOSIÇÕES!$A:$G,7,0)</f>
        <v>52.6795831824</v>
      </c>
      <c r="I123" s="42" t="n">
        <f aca="false">$F123*$G123</f>
        <v>1104.58047035762</v>
      </c>
      <c r="J123" s="42" t="n">
        <f aca="false">$F123*$H123</f>
        <v>52.6795831824</v>
      </c>
      <c r="K123" s="42" t="n">
        <f aca="false">$I123*(1+BDI_MAT)</f>
        <v>1345.48947094262</v>
      </c>
      <c r="L123" s="42" t="n">
        <f aca="false">$J123*(1+BDI_MDO)</f>
        <v>67.8618390555677</v>
      </c>
      <c r="M123" s="42" t="n">
        <f aca="false">SUM(K123:L123)</f>
        <v>1413.35130999818</v>
      </c>
    </row>
    <row r="124" s="18" customFormat="true" ht="15" hidden="false" customHeight="false" outlineLevel="0" collapsed="false">
      <c r="A124" s="33"/>
      <c r="B124" s="38"/>
      <c r="C124" s="39"/>
      <c r="D124" s="40"/>
      <c r="E124" s="40"/>
      <c r="F124" s="41"/>
      <c r="G124" s="42"/>
      <c r="H124" s="42"/>
      <c r="I124" s="42"/>
      <c r="J124" s="42"/>
      <c r="K124" s="42"/>
      <c r="L124" s="42"/>
      <c r="M124" s="42"/>
    </row>
    <row r="125" s="18" customFormat="true" ht="25.5" hidden="false" customHeight="false" outlineLevel="0" collapsed="false">
      <c r="A125" s="33" t="s">
        <v>367</v>
      </c>
      <c r="B125" s="38"/>
      <c r="C125" s="39" t="s">
        <v>368</v>
      </c>
      <c r="D125" s="40"/>
      <c r="E125" s="40"/>
      <c r="F125" s="41"/>
      <c r="G125" s="42"/>
      <c r="H125" s="42"/>
      <c r="I125" s="42" t="n">
        <f aca="false">SUBTOTAL(9,I126:I140)</f>
        <v>2416.80279148866</v>
      </c>
      <c r="J125" s="42" t="n">
        <f aca="false">SUBTOTAL(9,J126:J140)</f>
        <v>2013.666686748</v>
      </c>
      <c r="K125" s="42" t="n">
        <f aca="false">SUBTOTAL(9,K126:K140)</f>
        <v>2943.90748031234</v>
      </c>
      <c r="L125" s="42" t="n">
        <f aca="false">SUBTOTAL(9,L126:L140)</f>
        <v>2594.00542586877</v>
      </c>
      <c r="M125" s="42" t="n">
        <f aca="false">SUBTOTAL(9,M126:M140)</f>
        <v>5537.91290618111</v>
      </c>
    </row>
    <row r="126" s="18" customFormat="true" ht="38.25" hidden="false" customHeight="false" outlineLevel="0" collapsed="false">
      <c r="A126" s="33" t="s">
        <v>369</v>
      </c>
      <c r="B126" s="38" t="s">
        <v>370</v>
      </c>
      <c r="C126" s="39" t="s">
        <v>371</v>
      </c>
      <c r="D126" s="40" t="s">
        <v>53</v>
      </c>
      <c r="E126" s="40" t="s">
        <v>131</v>
      </c>
      <c r="F126" s="41" t="n">
        <v>200</v>
      </c>
      <c r="G126" s="36" t="n">
        <f aca="false">VLOOKUP($B126,03_COMPOSIÇÕES!$A:$G,6,0)</f>
        <v>3.55439805</v>
      </c>
      <c r="H126" s="36" t="n">
        <f aca="false">VLOOKUP($B126,03_COMPOSIÇÕES!$A:$G,7,0)</f>
        <v>3.770660448</v>
      </c>
      <c r="I126" s="42" t="n">
        <f aca="false">$F126*$G126</f>
        <v>710.87961</v>
      </c>
      <c r="J126" s="42" t="n">
        <f aca="false">$F126*$H126</f>
        <v>754.1320896</v>
      </c>
      <c r="K126" s="42" t="n">
        <f aca="false">$I126*(1+BDI_MAT)</f>
        <v>865.922452941</v>
      </c>
      <c r="L126" s="42" t="n">
        <f aca="false">$J126*(1+BDI_MDO)</f>
        <v>971.47295782272</v>
      </c>
      <c r="M126" s="42" t="n">
        <f aca="false">SUM(K126:L126)</f>
        <v>1837.39541076372</v>
      </c>
    </row>
    <row r="127" s="18" customFormat="true" ht="38.25" hidden="false" customHeight="false" outlineLevel="0" collapsed="false">
      <c r="A127" s="33" t="s">
        <v>372</v>
      </c>
      <c r="B127" s="38" t="s">
        <v>373</v>
      </c>
      <c r="C127" s="39" t="s">
        <v>374</v>
      </c>
      <c r="D127" s="40" t="s">
        <v>53</v>
      </c>
      <c r="E127" s="40" t="s">
        <v>131</v>
      </c>
      <c r="F127" s="41" t="n">
        <v>12.5</v>
      </c>
      <c r="G127" s="36" t="n">
        <f aca="false">VLOOKUP($B127,03_COMPOSIÇÕES!$A:$G,6,0)</f>
        <v>7.52655151196</v>
      </c>
      <c r="H127" s="36" t="n">
        <f aca="false">VLOOKUP($B127,03_COMPOSIÇÕES!$A:$G,7,0)</f>
        <v>4.715709768</v>
      </c>
      <c r="I127" s="42" t="n">
        <f aca="false">$F127*$G127</f>
        <v>94.0818938995</v>
      </c>
      <c r="J127" s="42" t="n">
        <f aca="false">$F127*$H127</f>
        <v>58.9463721</v>
      </c>
      <c r="K127" s="42" t="n">
        <f aca="false">$I127*(1+BDI_MAT)</f>
        <v>114.601154958981</v>
      </c>
      <c r="L127" s="42" t="n">
        <f aca="false">$J127*(1+BDI_MDO)</f>
        <v>75.93471653922</v>
      </c>
      <c r="M127" s="42" t="n">
        <f aca="false">SUM(K127:L127)</f>
        <v>190.535871498201</v>
      </c>
    </row>
    <row r="128" s="18" customFormat="true" ht="25.5" hidden="false" customHeight="false" outlineLevel="0" collapsed="false">
      <c r="A128" s="33" t="s">
        <v>375</v>
      </c>
      <c r="B128" s="38" t="s">
        <v>376</v>
      </c>
      <c r="C128" s="39" t="s">
        <v>377</v>
      </c>
      <c r="D128" s="40" t="s">
        <v>53</v>
      </c>
      <c r="E128" s="40" t="s">
        <v>28</v>
      </c>
      <c r="F128" s="41" t="n">
        <v>60</v>
      </c>
      <c r="G128" s="36" t="n">
        <f aca="false">VLOOKUP($B128,03_COMPOSIÇÕES!$A:$G,6,0)</f>
        <v>1.1077249814</v>
      </c>
      <c r="H128" s="36" t="n">
        <f aca="false">VLOOKUP($B128,03_COMPOSIÇÕES!$A:$G,7,0)</f>
        <v>1.1495916</v>
      </c>
      <c r="I128" s="42" t="n">
        <f aca="false">$F128*$G128</f>
        <v>66.463498884</v>
      </c>
      <c r="J128" s="42" t="n">
        <f aca="false">$F128*$H128</f>
        <v>68.975496</v>
      </c>
      <c r="K128" s="42" t="n">
        <f aca="false">$I128*(1+BDI_MAT)</f>
        <v>80.9591879906004</v>
      </c>
      <c r="L128" s="42" t="n">
        <f aca="false">$J128*(1+BDI_MDO)</f>
        <v>88.8542339472</v>
      </c>
      <c r="M128" s="42" t="n">
        <f aca="false">SUM(K128:L128)</f>
        <v>169.8134219378</v>
      </c>
    </row>
    <row r="129" s="18" customFormat="true" ht="15" hidden="false" customHeight="false" outlineLevel="0" collapsed="false">
      <c r="A129" s="33" t="s">
        <v>378</v>
      </c>
      <c r="B129" s="38" t="s">
        <v>379</v>
      </c>
      <c r="C129" s="39" t="s">
        <v>380</v>
      </c>
      <c r="D129" s="40" t="s">
        <v>53</v>
      </c>
      <c r="E129" s="40" t="s">
        <v>28</v>
      </c>
      <c r="F129" s="41" t="n">
        <v>690</v>
      </c>
      <c r="G129" s="36" t="n">
        <f aca="false">VLOOKUP($B129,03_COMPOSIÇÕES!$A:$G,6,0)</f>
        <v>0.10892688676</v>
      </c>
      <c r="H129" s="36" t="n">
        <f aca="false">VLOOKUP($B129,03_COMPOSIÇÕES!$A:$G,7,0)</f>
        <v>0.137950992</v>
      </c>
      <c r="I129" s="42" t="n">
        <f aca="false">$F129*$G129</f>
        <v>75.1595518644</v>
      </c>
      <c r="J129" s="42" t="n">
        <f aca="false">$F129*$H129</f>
        <v>95.18618448</v>
      </c>
      <c r="K129" s="42" t="n">
        <f aca="false">$I129*(1+BDI_MAT)</f>
        <v>91.5518501260256</v>
      </c>
      <c r="L129" s="42" t="n">
        <f aca="false">$J129*(1+BDI_MDO)</f>
        <v>122.618842847136</v>
      </c>
      <c r="M129" s="42" t="n">
        <f aca="false">SUM(K129:L129)</f>
        <v>214.170692973162</v>
      </c>
    </row>
    <row r="130" s="18" customFormat="true" ht="15" hidden="false" customHeight="false" outlineLevel="0" collapsed="false">
      <c r="A130" s="33" t="s">
        <v>381</v>
      </c>
      <c r="B130" s="38" t="s">
        <v>382</v>
      </c>
      <c r="C130" s="39" t="s">
        <v>383</v>
      </c>
      <c r="D130" s="40" t="s">
        <v>53</v>
      </c>
      <c r="E130" s="40" t="s">
        <v>28</v>
      </c>
      <c r="F130" s="41" t="n">
        <v>30</v>
      </c>
      <c r="G130" s="36" t="n">
        <f aca="false">VLOOKUP($B130,03_COMPOSIÇÕES!$A:$G,6,0)</f>
        <v>1.01231749442</v>
      </c>
      <c r="H130" s="36" t="n">
        <f aca="false">VLOOKUP($B130,03_COMPOSIÇÕES!$A:$G,7,0)</f>
        <v>0.39401325</v>
      </c>
      <c r="I130" s="42" t="n">
        <f aca="false">$F130*$G130</f>
        <v>30.3695248326</v>
      </c>
      <c r="J130" s="42" t="n">
        <f aca="false">$F130*$H130</f>
        <v>11.8203975</v>
      </c>
      <c r="K130" s="42" t="n">
        <f aca="false">$I130*(1+BDI_MAT)</f>
        <v>36.9931181985901</v>
      </c>
      <c r="L130" s="42" t="n">
        <f aca="false">$J130*(1+BDI_MDO)</f>
        <v>15.2270360595</v>
      </c>
      <c r="M130" s="42" t="n">
        <f aca="false">SUM(K130:L130)</f>
        <v>52.2201542580901</v>
      </c>
    </row>
    <row r="131" s="18" customFormat="true" ht="26.25" hidden="false" customHeight="false" outlineLevel="0" collapsed="false">
      <c r="A131" s="33" t="s">
        <v>384</v>
      </c>
      <c r="B131" s="38" t="s">
        <v>385</v>
      </c>
      <c r="C131" s="39" t="s">
        <v>386</v>
      </c>
      <c r="D131" s="40" t="s">
        <v>53</v>
      </c>
      <c r="E131" s="40" t="s">
        <v>28</v>
      </c>
      <c r="F131" s="41" t="n">
        <v>2</v>
      </c>
      <c r="G131" s="36" t="n">
        <f aca="false">VLOOKUP($B131,03_COMPOSIÇÕES!$A:$G,6,0)</f>
        <v>16.9963498884</v>
      </c>
      <c r="H131" s="36" t="n">
        <f aca="false">VLOOKUP($B131,03_COMPOSIÇÕES!$A:$G,7,0)</f>
        <v>6.8975496</v>
      </c>
      <c r="I131" s="42" t="n">
        <f aca="false">$F131*$G131</f>
        <v>33.9926997768</v>
      </c>
      <c r="J131" s="42" t="n">
        <f aca="false">$F131*$H131</f>
        <v>13.7950992</v>
      </c>
      <c r="K131" s="42" t="n">
        <f aca="false">$I131*(1+BDI_MAT)</f>
        <v>41.4065075981201</v>
      </c>
      <c r="L131" s="42" t="n">
        <f aca="false">$J131*(1+BDI_MDO)</f>
        <v>17.77084678944</v>
      </c>
      <c r="M131" s="42" t="n">
        <f aca="false">SUM(K131:L131)</f>
        <v>59.1773543875601</v>
      </c>
    </row>
    <row r="132" s="18" customFormat="true" ht="26.25" hidden="false" customHeight="false" outlineLevel="0" collapsed="false">
      <c r="A132" s="33" t="s">
        <v>387</v>
      </c>
      <c r="B132" s="38" t="s">
        <v>388</v>
      </c>
      <c r="C132" s="39" t="s">
        <v>389</v>
      </c>
      <c r="D132" s="40" t="s">
        <v>53</v>
      </c>
      <c r="E132" s="40" t="s">
        <v>28</v>
      </c>
      <c r="F132" s="41" t="n">
        <v>1</v>
      </c>
      <c r="G132" s="36" t="n">
        <f aca="false">VLOOKUP($B132,03_COMPOSIÇÕES!$A:$G,6,0)</f>
        <v>11.488624907</v>
      </c>
      <c r="H132" s="36" t="n">
        <f aca="false">VLOOKUP($B132,03_COMPOSIÇÕES!$A:$G,7,0)</f>
        <v>5.747958</v>
      </c>
      <c r="I132" s="42" t="n">
        <f aca="false">$F132*$G132</f>
        <v>11.488624907</v>
      </c>
      <c r="J132" s="42" t="n">
        <f aca="false">$F132*$H132</f>
        <v>5.747958</v>
      </c>
      <c r="K132" s="42" t="n">
        <f aca="false">$I132*(1+BDI_MAT)</f>
        <v>13.9942939992167</v>
      </c>
      <c r="L132" s="42" t="n">
        <f aca="false">$J132*(1+BDI_MDO)</f>
        <v>7.4045194956</v>
      </c>
      <c r="M132" s="42" t="n">
        <f aca="false">SUM(K132:L132)</f>
        <v>21.3988134948167</v>
      </c>
    </row>
    <row r="133" s="18" customFormat="true" ht="15" hidden="false" customHeight="false" outlineLevel="0" collapsed="false">
      <c r="A133" s="33" t="s">
        <v>390</v>
      </c>
      <c r="B133" s="38" t="s">
        <v>391</v>
      </c>
      <c r="C133" s="39" t="s">
        <v>392</v>
      </c>
      <c r="D133" s="40" t="s">
        <v>53</v>
      </c>
      <c r="E133" s="40" t="s">
        <v>28</v>
      </c>
      <c r="F133" s="41" t="n">
        <v>12</v>
      </c>
      <c r="G133" s="36" t="n">
        <f aca="false">VLOOKUP($B133,03_COMPOSIÇÕES!$A:$G,6,0)</f>
        <v>62.61831964288</v>
      </c>
      <c r="H133" s="36" t="n">
        <f aca="false">VLOOKUP($B133,03_COMPOSIÇÕES!$A:$G,7,0)</f>
        <v>22.07215872</v>
      </c>
      <c r="I133" s="42" t="n">
        <f aca="false">$F133*$G133</f>
        <v>751.41983571456</v>
      </c>
      <c r="J133" s="42" t="n">
        <f aca="false">$F133*$H133</f>
        <v>264.86590464</v>
      </c>
      <c r="K133" s="42" t="n">
        <f aca="false">$I133*(1+BDI_MAT)</f>
        <v>915.304501883905</v>
      </c>
      <c r="L133" s="42" t="n">
        <f aca="false">$J133*(1+BDI_MDO)</f>
        <v>341.200258357248</v>
      </c>
      <c r="M133" s="42" t="n">
        <f aca="false">SUM(K133:L133)</f>
        <v>1256.50476024115</v>
      </c>
    </row>
    <row r="134" s="18" customFormat="true" ht="26.25" hidden="false" customHeight="false" outlineLevel="0" collapsed="false">
      <c r="A134" s="33" t="s">
        <v>393</v>
      </c>
      <c r="B134" s="38" t="s">
        <v>394</v>
      </c>
      <c r="C134" s="39" t="s">
        <v>395</v>
      </c>
      <c r="D134" s="40" t="s">
        <v>53</v>
      </c>
      <c r="E134" s="40" t="s">
        <v>28</v>
      </c>
      <c r="F134" s="41" t="n">
        <v>510</v>
      </c>
      <c r="G134" s="36" t="n">
        <f aca="false">VLOOKUP($B134,03_COMPOSIÇÕES!$A:$G,6,0)</f>
        <v>0.35231749442</v>
      </c>
      <c r="H134" s="36" t="n">
        <f aca="false">VLOOKUP($B134,03_COMPOSIÇÕES!$A:$G,7,0)</f>
        <v>0.39401325</v>
      </c>
      <c r="I134" s="42" t="n">
        <f aca="false">$F134*$G134</f>
        <v>179.6819221542</v>
      </c>
      <c r="J134" s="42" t="n">
        <f aca="false">$F134*$H134</f>
        <v>200.9467575</v>
      </c>
      <c r="K134" s="42" t="n">
        <f aca="false">$I134*(1+BDI_MAT)</f>
        <v>218.870549376031</v>
      </c>
      <c r="L134" s="42" t="n">
        <f aca="false">$J134*(1+BDI_MDO)</f>
        <v>258.8596130115</v>
      </c>
      <c r="M134" s="42" t="n">
        <f aca="false">SUM(K134:L134)</f>
        <v>477.730162387531</v>
      </c>
    </row>
    <row r="135" s="18" customFormat="true" ht="15" hidden="false" customHeight="false" outlineLevel="0" collapsed="false">
      <c r="A135" s="33" t="s">
        <v>396</v>
      </c>
      <c r="B135" s="38" t="s">
        <v>397</v>
      </c>
      <c r="C135" s="39" t="s">
        <v>398</v>
      </c>
      <c r="D135" s="40" t="s">
        <v>53</v>
      </c>
      <c r="E135" s="40" t="s">
        <v>28</v>
      </c>
      <c r="F135" s="41" t="n">
        <v>2</v>
      </c>
      <c r="G135" s="36" t="n">
        <f aca="false">VLOOKUP($B135,03_COMPOSIÇÕES!$A:$G,6,0)</f>
        <v>57.91882935272</v>
      </c>
      <c r="H135" s="36" t="n">
        <f aca="false">VLOOKUP($B135,03_COMPOSIÇÕES!$A:$G,7,0)</f>
        <v>40.00578768</v>
      </c>
      <c r="I135" s="42" t="n">
        <f aca="false">$F135*$G135</f>
        <v>115.83765870544</v>
      </c>
      <c r="J135" s="42" t="n">
        <f aca="false">$F135*$H135</f>
        <v>80.01157536</v>
      </c>
      <c r="K135" s="42" t="n">
        <f aca="false">$I135*(1+BDI_MAT)</f>
        <v>141.101852069096</v>
      </c>
      <c r="L135" s="42" t="n">
        <f aca="false">$J135*(1+BDI_MDO)</f>
        <v>103.070911378752</v>
      </c>
      <c r="M135" s="42" t="n">
        <f aca="false">SUM(K135:L135)</f>
        <v>244.172763447848</v>
      </c>
    </row>
    <row r="136" s="18" customFormat="true" ht="15" hidden="false" customHeight="false" outlineLevel="0" collapsed="false">
      <c r="A136" s="33" t="s">
        <v>399</v>
      </c>
      <c r="B136" s="38" t="s">
        <v>400</v>
      </c>
      <c r="C136" s="39" t="s">
        <v>401</v>
      </c>
      <c r="D136" s="40" t="s">
        <v>53</v>
      </c>
      <c r="E136" s="40" t="s">
        <v>28</v>
      </c>
      <c r="F136" s="41" t="n">
        <v>690</v>
      </c>
      <c r="G136" s="36" t="n">
        <f aca="false">VLOOKUP($B136,03_COMPOSIÇÕES!$A:$G,6,0)</f>
        <v>0.12381969056</v>
      </c>
      <c r="H136" s="36" t="n">
        <f aca="false">VLOOKUP($B136,03_COMPOSIÇÕES!$A:$G,7,0)</f>
        <v>0.1517460912</v>
      </c>
      <c r="I136" s="42" t="n">
        <f aca="false">$F136*$G136</f>
        <v>85.4355864864</v>
      </c>
      <c r="J136" s="42" t="n">
        <f aca="false">$F136*$H136</f>
        <v>104.704802928</v>
      </c>
      <c r="K136" s="42" t="n">
        <f aca="false">$I136*(1+BDI_MAT)</f>
        <v>104.069087899084</v>
      </c>
      <c r="L136" s="42" t="n">
        <f aca="false">$J136*(1+BDI_MDO)</f>
        <v>134.88072713185</v>
      </c>
      <c r="M136" s="42" t="n">
        <f aca="false">SUM(K136:L136)</f>
        <v>238.949815030933</v>
      </c>
    </row>
    <row r="137" s="18" customFormat="true" ht="15" hidden="false" customHeight="false" outlineLevel="0" collapsed="false">
      <c r="A137" s="33" t="s">
        <v>402</v>
      </c>
      <c r="B137" s="38" t="s">
        <v>403</v>
      </c>
      <c r="C137" s="39" t="s">
        <v>404</v>
      </c>
      <c r="D137" s="40" t="s">
        <v>53</v>
      </c>
      <c r="E137" s="40" t="s">
        <v>28</v>
      </c>
      <c r="F137" s="41" t="n">
        <v>13</v>
      </c>
      <c r="G137" s="36" t="n">
        <f aca="false">VLOOKUP($B137,03_COMPOSIÇÕES!$A:$G,6,0)</f>
        <v>3.21398991816</v>
      </c>
      <c r="H137" s="36" t="n">
        <f aca="false">VLOOKUP($B137,03_COMPOSIÇÕES!$A:$G,7,0)</f>
        <v>5.05820304</v>
      </c>
      <c r="I137" s="42" t="n">
        <f aca="false">$F137*$G137</f>
        <v>41.78186893608</v>
      </c>
      <c r="J137" s="42" t="n">
        <f aca="false">$F137*$H137</f>
        <v>65.75663952</v>
      </c>
      <c r="K137" s="42" t="n">
        <f aca="false">$I137*(1+BDI_MAT)</f>
        <v>50.8944945510391</v>
      </c>
      <c r="L137" s="42" t="n">
        <f aca="false">$J137*(1+BDI_MDO)</f>
        <v>84.707703029664</v>
      </c>
      <c r="M137" s="42" t="n">
        <f aca="false">SUM(K137:L137)</f>
        <v>135.602197580703</v>
      </c>
    </row>
    <row r="138" s="18" customFormat="true" ht="15" hidden="false" customHeight="false" outlineLevel="0" collapsed="false">
      <c r="A138" s="33" t="s">
        <v>405</v>
      </c>
      <c r="B138" s="38" t="s">
        <v>406</v>
      </c>
      <c r="C138" s="39" t="s">
        <v>407</v>
      </c>
      <c r="D138" s="40" t="s">
        <v>53</v>
      </c>
      <c r="E138" s="40" t="s">
        <v>28</v>
      </c>
      <c r="F138" s="41" t="n">
        <v>30</v>
      </c>
      <c r="G138" s="36" t="n">
        <f aca="false">VLOOKUP($B138,03_COMPOSIÇÕES!$A:$G,6,0)</f>
        <v>3.348624907</v>
      </c>
      <c r="H138" s="36" t="n">
        <f aca="false">VLOOKUP($B138,03_COMPOSIÇÕES!$A:$G,7,0)</f>
        <v>5.747958</v>
      </c>
      <c r="I138" s="42" t="n">
        <f aca="false">$F138*$G138</f>
        <v>100.45874721</v>
      </c>
      <c r="J138" s="42" t="n">
        <f aca="false">$F138*$H138</f>
        <v>172.43874</v>
      </c>
      <c r="K138" s="42" t="n">
        <f aca="false">$I138*(1+BDI_MAT)</f>
        <v>122.368799976501</v>
      </c>
      <c r="L138" s="42" t="n">
        <f aca="false">$J138*(1+BDI_MDO)</f>
        <v>222.135584868</v>
      </c>
      <c r="M138" s="42" t="n">
        <f aca="false">SUM(K138:L138)</f>
        <v>344.504384844501</v>
      </c>
    </row>
    <row r="139" s="18" customFormat="true" ht="15" hidden="false" customHeight="false" outlineLevel="0" collapsed="false">
      <c r="A139" s="33" t="s">
        <v>408</v>
      </c>
      <c r="B139" s="38" t="s">
        <v>409</v>
      </c>
      <c r="C139" s="39" t="s">
        <v>410</v>
      </c>
      <c r="D139" s="40" t="s">
        <v>53</v>
      </c>
      <c r="E139" s="40" t="s">
        <v>28</v>
      </c>
      <c r="F139" s="41" t="n">
        <v>1</v>
      </c>
      <c r="G139" s="36" t="n">
        <f aca="false">VLOOKUP($B139,03_COMPOSIÇÕES!$A:$G,6,0)</f>
        <v>24.01016990328</v>
      </c>
      <c r="H139" s="36" t="n">
        <f aca="false">VLOOKUP($B139,03_COMPOSIÇÕES!$A:$G,7,0)</f>
        <v>5.97787632</v>
      </c>
      <c r="I139" s="42" t="n">
        <f aca="false">$F139*$G139</f>
        <v>24.01016990328</v>
      </c>
      <c r="J139" s="42" t="n">
        <f aca="false">$F139*$H139</f>
        <v>5.97787632</v>
      </c>
      <c r="K139" s="42" t="n">
        <f aca="false">$I139*(1+BDI_MAT)</f>
        <v>29.2467879591854</v>
      </c>
      <c r="L139" s="42" t="n">
        <f aca="false">$J139*(1+BDI_MDO)</f>
        <v>7.700700275424</v>
      </c>
      <c r="M139" s="42" t="n">
        <f aca="false">SUM(K139:L139)</f>
        <v>36.9474882346094</v>
      </c>
    </row>
    <row r="140" s="18" customFormat="true" ht="15" hidden="false" customHeight="false" outlineLevel="0" collapsed="false">
      <c r="A140" s="33" t="s">
        <v>411</v>
      </c>
      <c r="B140" s="38" t="s">
        <v>412</v>
      </c>
      <c r="C140" s="39" t="s">
        <v>413</v>
      </c>
      <c r="D140" s="40" t="s">
        <v>53</v>
      </c>
      <c r="E140" s="40" t="s">
        <v>131</v>
      </c>
      <c r="F140" s="41" t="n">
        <v>20</v>
      </c>
      <c r="G140" s="36" t="n">
        <f aca="false">VLOOKUP($B140,03_COMPOSIÇÕES!$A:$G,6,0)</f>
        <v>4.78707991072</v>
      </c>
      <c r="H140" s="36" t="n">
        <f aca="false">VLOOKUP($B140,03_COMPOSIÇÕES!$A:$G,7,0)</f>
        <v>5.51803968</v>
      </c>
      <c r="I140" s="42" t="n">
        <f aca="false">$F140*$G140</f>
        <v>95.7415982144</v>
      </c>
      <c r="J140" s="42" t="n">
        <f aca="false">$F140*$H140</f>
        <v>110.3607936</v>
      </c>
      <c r="K140" s="42" t="n">
        <f aca="false">$I140*(1+BDI_MAT)</f>
        <v>116.622840784961</v>
      </c>
      <c r="L140" s="42" t="n">
        <f aca="false">$J140*(1+BDI_MDO)</f>
        <v>142.16677431552</v>
      </c>
      <c r="M140" s="42" t="n">
        <f aca="false">SUM(K140:L140)</f>
        <v>258.789615100481</v>
      </c>
    </row>
    <row r="141" s="18" customFormat="true" ht="15" hidden="false" customHeight="false" outlineLevel="0" collapsed="false">
      <c r="A141" s="33"/>
      <c r="B141" s="38"/>
      <c r="C141" s="39"/>
      <c r="D141" s="40"/>
      <c r="E141" s="40"/>
      <c r="F141" s="41"/>
      <c r="G141" s="42"/>
      <c r="H141" s="42"/>
      <c r="I141" s="42"/>
      <c r="J141" s="42"/>
      <c r="K141" s="42"/>
      <c r="L141" s="42"/>
      <c r="M141" s="42"/>
    </row>
    <row r="142" s="18" customFormat="true" ht="25.5" hidden="false" customHeight="false" outlineLevel="0" collapsed="false">
      <c r="A142" s="33" t="s">
        <v>414</v>
      </c>
      <c r="B142" s="38"/>
      <c r="C142" s="39" t="s">
        <v>415</v>
      </c>
      <c r="D142" s="40"/>
      <c r="E142" s="40"/>
      <c r="F142" s="41"/>
      <c r="G142" s="42"/>
      <c r="H142" s="42"/>
      <c r="I142" s="42" t="n">
        <f aca="false">SUBTOTAL(9,I143:I156)</f>
        <v>3083.71683203178</v>
      </c>
      <c r="J142" s="42" t="n">
        <f aca="false">SUBTOTAL(9,J143:J156)</f>
        <v>2734.230701628</v>
      </c>
      <c r="K142" s="42" t="n">
        <f aca="false">SUBTOTAL(9,K143:K156)</f>
        <v>3756.27547309791</v>
      </c>
      <c r="L142" s="42" t="n">
        <f aca="false">SUBTOTAL(9,L143:L156)</f>
        <v>3522.23598983719</v>
      </c>
      <c r="M142" s="42" t="n">
        <f aca="false">SUBTOTAL(9,M143:M156)</f>
        <v>7278.5114629351</v>
      </c>
    </row>
    <row r="143" s="18" customFormat="true" ht="38.25" hidden="false" customHeight="false" outlineLevel="0" collapsed="false">
      <c r="A143" s="33" t="s">
        <v>416</v>
      </c>
      <c r="B143" s="38" t="s">
        <v>370</v>
      </c>
      <c r="C143" s="39" t="s">
        <v>371</v>
      </c>
      <c r="D143" s="40" t="s">
        <v>53</v>
      </c>
      <c r="E143" s="40" t="s">
        <v>131</v>
      </c>
      <c r="F143" s="41" t="n">
        <v>400</v>
      </c>
      <c r="G143" s="36" t="n">
        <f aca="false">VLOOKUP($B143,03_COMPOSIÇÕES!$A:$G,6,0)</f>
        <v>3.55439805</v>
      </c>
      <c r="H143" s="36" t="n">
        <f aca="false">VLOOKUP($B143,03_COMPOSIÇÕES!$A:$G,7,0)</f>
        <v>3.770660448</v>
      </c>
      <c r="I143" s="42" t="n">
        <f aca="false">$F143*$G143</f>
        <v>1421.75922</v>
      </c>
      <c r="J143" s="42" t="n">
        <f aca="false">$F143*$H143</f>
        <v>1508.2641792</v>
      </c>
      <c r="K143" s="42" t="n">
        <f aca="false">$I143*(1+BDI_MAT)</f>
        <v>1731.844905882</v>
      </c>
      <c r="L143" s="42" t="n">
        <f aca="false">$J143*(1+BDI_MDO)</f>
        <v>1942.94591564544</v>
      </c>
      <c r="M143" s="42" t="n">
        <f aca="false">SUM(K143:L143)</f>
        <v>3674.79082152744</v>
      </c>
    </row>
    <row r="144" s="18" customFormat="true" ht="38.25" hidden="false" customHeight="false" outlineLevel="0" collapsed="false">
      <c r="A144" s="33" t="s">
        <v>417</v>
      </c>
      <c r="B144" s="38" t="s">
        <v>373</v>
      </c>
      <c r="C144" s="39" t="s">
        <v>374</v>
      </c>
      <c r="D144" s="40" t="s">
        <v>53</v>
      </c>
      <c r="E144" s="40" t="s">
        <v>131</v>
      </c>
      <c r="F144" s="41" t="n">
        <v>12.5</v>
      </c>
      <c r="G144" s="36" t="n">
        <f aca="false">VLOOKUP($B144,03_COMPOSIÇÕES!$A:$G,6,0)</f>
        <v>7.52655151196</v>
      </c>
      <c r="H144" s="36" t="n">
        <f aca="false">VLOOKUP($B144,03_COMPOSIÇÕES!$A:$G,7,0)</f>
        <v>4.715709768</v>
      </c>
      <c r="I144" s="42" t="n">
        <f aca="false">$F144*$G144</f>
        <v>94.0818938995</v>
      </c>
      <c r="J144" s="42" t="n">
        <f aca="false">$F144*$H144</f>
        <v>58.9463721</v>
      </c>
      <c r="K144" s="42" t="n">
        <f aca="false">$I144*(1+BDI_MAT)</f>
        <v>114.601154958981</v>
      </c>
      <c r="L144" s="42" t="n">
        <f aca="false">$J144*(1+BDI_MDO)</f>
        <v>75.93471653922</v>
      </c>
      <c r="M144" s="42" t="n">
        <f aca="false">SUM(K144:L144)</f>
        <v>190.535871498201</v>
      </c>
    </row>
    <row r="145" s="18" customFormat="true" ht="15" hidden="false" customHeight="false" outlineLevel="0" collapsed="false">
      <c r="A145" s="33" t="s">
        <v>418</v>
      </c>
      <c r="B145" s="38" t="s">
        <v>379</v>
      </c>
      <c r="C145" s="39" t="s">
        <v>380</v>
      </c>
      <c r="D145" s="40" t="s">
        <v>53</v>
      </c>
      <c r="E145" s="40" t="s">
        <v>28</v>
      </c>
      <c r="F145" s="41" t="n">
        <v>690</v>
      </c>
      <c r="G145" s="36" t="n">
        <f aca="false">VLOOKUP($B145,03_COMPOSIÇÕES!$A:$G,6,0)</f>
        <v>0.10892688676</v>
      </c>
      <c r="H145" s="36" t="n">
        <f aca="false">VLOOKUP($B145,03_COMPOSIÇÕES!$A:$G,7,0)</f>
        <v>0.137950992</v>
      </c>
      <c r="I145" s="42" t="n">
        <f aca="false">$F145*$G145</f>
        <v>75.1595518644</v>
      </c>
      <c r="J145" s="42" t="n">
        <f aca="false">$F145*$H145</f>
        <v>95.18618448</v>
      </c>
      <c r="K145" s="42" t="n">
        <f aca="false">$I145*(1+BDI_MAT)</f>
        <v>91.5518501260256</v>
      </c>
      <c r="L145" s="42" t="n">
        <f aca="false">$J145*(1+BDI_MDO)</f>
        <v>122.618842847136</v>
      </c>
      <c r="M145" s="42" t="n">
        <f aca="false">SUM(K145:L145)</f>
        <v>214.170692973162</v>
      </c>
    </row>
    <row r="146" s="18" customFormat="true" ht="15" hidden="false" customHeight="false" outlineLevel="0" collapsed="false">
      <c r="A146" s="33" t="s">
        <v>419</v>
      </c>
      <c r="B146" s="38" t="s">
        <v>382</v>
      </c>
      <c r="C146" s="39" t="s">
        <v>383</v>
      </c>
      <c r="D146" s="40" t="s">
        <v>53</v>
      </c>
      <c r="E146" s="40" t="s">
        <v>28</v>
      </c>
      <c r="F146" s="41" t="n">
        <v>30</v>
      </c>
      <c r="G146" s="36" t="n">
        <f aca="false">VLOOKUP($B146,03_COMPOSIÇÕES!$A:$G,6,0)</f>
        <v>1.01231749442</v>
      </c>
      <c r="H146" s="36" t="n">
        <f aca="false">VLOOKUP($B146,03_COMPOSIÇÕES!$A:$G,7,0)</f>
        <v>0.39401325</v>
      </c>
      <c r="I146" s="42" t="n">
        <f aca="false">$F146*$G146</f>
        <v>30.3695248326</v>
      </c>
      <c r="J146" s="42" t="n">
        <f aca="false">$F146*$H146</f>
        <v>11.8203975</v>
      </c>
      <c r="K146" s="42" t="n">
        <f aca="false">$I146*(1+BDI_MAT)</f>
        <v>36.9931181985901</v>
      </c>
      <c r="L146" s="42" t="n">
        <f aca="false">$J146*(1+BDI_MDO)</f>
        <v>15.2270360595</v>
      </c>
      <c r="M146" s="42" t="n">
        <f aca="false">SUM(K146:L146)</f>
        <v>52.2201542580901</v>
      </c>
    </row>
    <row r="147" s="18" customFormat="true" ht="26.25" hidden="false" customHeight="false" outlineLevel="0" collapsed="false">
      <c r="A147" s="33" t="s">
        <v>420</v>
      </c>
      <c r="B147" s="38" t="s">
        <v>385</v>
      </c>
      <c r="C147" s="39" t="s">
        <v>386</v>
      </c>
      <c r="D147" s="40" t="s">
        <v>53</v>
      </c>
      <c r="E147" s="40" t="s">
        <v>28</v>
      </c>
      <c r="F147" s="41" t="n">
        <v>2</v>
      </c>
      <c r="G147" s="36" t="n">
        <f aca="false">VLOOKUP($B147,03_COMPOSIÇÕES!$A:$G,6,0)</f>
        <v>16.9963498884</v>
      </c>
      <c r="H147" s="36" t="n">
        <f aca="false">VLOOKUP($B147,03_COMPOSIÇÕES!$A:$G,7,0)</f>
        <v>6.8975496</v>
      </c>
      <c r="I147" s="42" t="n">
        <f aca="false">$F147*$G147</f>
        <v>33.9926997768</v>
      </c>
      <c r="J147" s="42" t="n">
        <f aca="false">$F147*$H147</f>
        <v>13.7950992</v>
      </c>
      <c r="K147" s="42" t="n">
        <f aca="false">$I147*(1+BDI_MAT)</f>
        <v>41.4065075981201</v>
      </c>
      <c r="L147" s="42" t="n">
        <f aca="false">$J147*(1+BDI_MDO)</f>
        <v>17.77084678944</v>
      </c>
      <c r="M147" s="42" t="n">
        <f aca="false">SUM(K147:L147)</f>
        <v>59.1773543875601</v>
      </c>
    </row>
    <row r="148" s="18" customFormat="true" ht="26.25" hidden="false" customHeight="false" outlineLevel="0" collapsed="false">
      <c r="A148" s="33" t="s">
        <v>421</v>
      </c>
      <c r="B148" s="38" t="s">
        <v>388</v>
      </c>
      <c r="C148" s="39" t="s">
        <v>389</v>
      </c>
      <c r="D148" s="40" t="s">
        <v>53</v>
      </c>
      <c r="E148" s="40" t="s">
        <v>28</v>
      </c>
      <c r="F148" s="41" t="n">
        <v>1</v>
      </c>
      <c r="G148" s="36" t="n">
        <f aca="false">VLOOKUP($B148,03_COMPOSIÇÕES!$A:$G,6,0)</f>
        <v>11.488624907</v>
      </c>
      <c r="H148" s="36" t="n">
        <f aca="false">VLOOKUP($B148,03_COMPOSIÇÕES!$A:$G,7,0)</f>
        <v>5.747958</v>
      </c>
      <c r="I148" s="42" t="n">
        <f aca="false">$F148*$G148</f>
        <v>11.488624907</v>
      </c>
      <c r="J148" s="42" t="n">
        <f aca="false">$F148*$H148</f>
        <v>5.747958</v>
      </c>
      <c r="K148" s="42" t="n">
        <f aca="false">$I148*(1+BDI_MAT)</f>
        <v>13.9942939992167</v>
      </c>
      <c r="L148" s="42" t="n">
        <f aca="false">$J148*(1+BDI_MDO)</f>
        <v>7.4045194956</v>
      </c>
      <c r="M148" s="42" t="n">
        <f aca="false">SUM(K148:L148)</f>
        <v>21.3988134948167</v>
      </c>
    </row>
    <row r="149" s="18" customFormat="true" ht="15" hidden="false" customHeight="false" outlineLevel="0" collapsed="false">
      <c r="A149" s="33" t="s">
        <v>422</v>
      </c>
      <c r="B149" s="38" t="s">
        <v>391</v>
      </c>
      <c r="C149" s="39" t="s">
        <v>392</v>
      </c>
      <c r="D149" s="40" t="s">
        <v>53</v>
      </c>
      <c r="E149" s="40" t="s">
        <v>28</v>
      </c>
      <c r="F149" s="41" t="n">
        <v>12</v>
      </c>
      <c r="G149" s="36" t="n">
        <f aca="false">VLOOKUP($B149,03_COMPOSIÇÕES!$A:$G,6,0)</f>
        <v>62.61831964288</v>
      </c>
      <c r="H149" s="36" t="n">
        <f aca="false">VLOOKUP($B149,03_COMPOSIÇÕES!$A:$G,7,0)</f>
        <v>22.07215872</v>
      </c>
      <c r="I149" s="42" t="n">
        <f aca="false">$F149*$G149</f>
        <v>751.41983571456</v>
      </c>
      <c r="J149" s="42" t="n">
        <f aca="false">$F149*$H149</f>
        <v>264.86590464</v>
      </c>
      <c r="K149" s="42" t="n">
        <f aca="false">$I149*(1+BDI_MAT)</f>
        <v>915.304501883905</v>
      </c>
      <c r="L149" s="42" t="n">
        <f aca="false">$J149*(1+BDI_MDO)</f>
        <v>341.200258357248</v>
      </c>
      <c r="M149" s="42" t="n">
        <f aca="false">SUM(K149:L149)</f>
        <v>1256.50476024115</v>
      </c>
    </row>
    <row r="150" s="18" customFormat="true" ht="26.25" hidden="false" customHeight="false" outlineLevel="0" collapsed="false">
      <c r="A150" s="33" t="s">
        <v>423</v>
      </c>
      <c r="B150" s="38" t="s">
        <v>394</v>
      </c>
      <c r="C150" s="39" t="s">
        <v>395</v>
      </c>
      <c r="D150" s="40" t="s">
        <v>53</v>
      </c>
      <c r="E150" s="40" t="s">
        <v>28</v>
      </c>
      <c r="F150" s="41" t="n">
        <v>510</v>
      </c>
      <c r="G150" s="36" t="n">
        <f aca="false">VLOOKUP($B150,03_COMPOSIÇÕES!$A:$G,6,0)</f>
        <v>0.35231749442</v>
      </c>
      <c r="H150" s="36" t="n">
        <f aca="false">VLOOKUP($B150,03_COMPOSIÇÕES!$A:$G,7,0)</f>
        <v>0.39401325</v>
      </c>
      <c r="I150" s="42" t="n">
        <f aca="false">$F150*$G150</f>
        <v>179.6819221542</v>
      </c>
      <c r="J150" s="42" t="n">
        <f aca="false">$F150*$H150</f>
        <v>200.9467575</v>
      </c>
      <c r="K150" s="42" t="n">
        <f aca="false">$I150*(1+BDI_MAT)</f>
        <v>218.870549376031</v>
      </c>
      <c r="L150" s="42" t="n">
        <f aca="false">$J150*(1+BDI_MDO)</f>
        <v>258.8596130115</v>
      </c>
      <c r="M150" s="42" t="n">
        <f aca="false">SUM(K150:L150)</f>
        <v>477.730162387531</v>
      </c>
    </row>
    <row r="151" s="18" customFormat="true" ht="15" hidden="false" customHeight="false" outlineLevel="0" collapsed="false">
      <c r="A151" s="33" t="s">
        <v>424</v>
      </c>
      <c r="B151" s="38" t="s">
        <v>397</v>
      </c>
      <c r="C151" s="39" t="s">
        <v>398</v>
      </c>
      <c r="D151" s="40" t="s">
        <v>53</v>
      </c>
      <c r="E151" s="40" t="s">
        <v>28</v>
      </c>
      <c r="F151" s="41" t="n">
        <v>2</v>
      </c>
      <c r="G151" s="36" t="n">
        <f aca="false">VLOOKUP($B151,03_COMPOSIÇÕES!$A:$G,6,0)</f>
        <v>57.91882935272</v>
      </c>
      <c r="H151" s="36" t="n">
        <f aca="false">VLOOKUP($B151,03_COMPOSIÇÕES!$A:$G,7,0)</f>
        <v>40.00578768</v>
      </c>
      <c r="I151" s="42" t="n">
        <f aca="false">$F151*$G151</f>
        <v>115.83765870544</v>
      </c>
      <c r="J151" s="42" t="n">
        <f aca="false">$F151*$H151</f>
        <v>80.01157536</v>
      </c>
      <c r="K151" s="42" t="n">
        <f aca="false">$I151*(1+BDI_MAT)</f>
        <v>141.101852069096</v>
      </c>
      <c r="L151" s="42" t="n">
        <f aca="false">$J151*(1+BDI_MDO)</f>
        <v>103.070911378752</v>
      </c>
      <c r="M151" s="42" t="n">
        <f aca="false">SUM(K151:L151)</f>
        <v>244.172763447848</v>
      </c>
    </row>
    <row r="152" s="18" customFormat="true" ht="15" hidden="false" customHeight="false" outlineLevel="0" collapsed="false">
      <c r="A152" s="33" t="s">
        <v>425</v>
      </c>
      <c r="B152" s="38" t="s">
        <v>400</v>
      </c>
      <c r="C152" s="39" t="s">
        <v>401</v>
      </c>
      <c r="D152" s="40" t="s">
        <v>53</v>
      </c>
      <c r="E152" s="40" t="s">
        <v>28</v>
      </c>
      <c r="F152" s="41" t="n">
        <v>690</v>
      </c>
      <c r="G152" s="36" t="n">
        <f aca="false">VLOOKUP($B152,03_COMPOSIÇÕES!$A:$G,6,0)</f>
        <v>0.12381969056</v>
      </c>
      <c r="H152" s="36" t="n">
        <f aca="false">VLOOKUP($B152,03_COMPOSIÇÕES!$A:$G,7,0)</f>
        <v>0.1517460912</v>
      </c>
      <c r="I152" s="42" t="n">
        <f aca="false">$F152*$G152</f>
        <v>85.4355864864</v>
      </c>
      <c r="J152" s="42" t="n">
        <f aca="false">$F152*$H152</f>
        <v>104.704802928</v>
      </c>
      <c r="K152" s="42" t="n">
        <f aca="false">$I152*(1+BDI_MAT)</f>
        <v>104.069087899084</v>
      </c>
      <c r="L152" s="42" t="n">
        <f aca="false">$J152*(1+BDI_MDO)</f>
        <v>134.88072713185</v>
      </c>
      <c r="M152" s="42" t="n">
        <f aca="false">SUM(K152:L152)</f>
        <v>238.949815030933</v>
      </c>
    </row>
    <row r="153" s="18" customFormat="true" ht="15" hidden="false" customHeight="false" outlineLevel="0" collapsed="false">
      <c r="A153" s="33" t="s">
        <v>426</v>
      </c>
      <c r="B153" s="38" t="s">
        <v>403</v>
      </c>
      <c r="C153" s="39" t="s">
        <v>404</v>
      </c>
      <c r="D153" s="40" t="s">
        <v>53</v>
      </c>
      <c r="E153" s="40" t="s">
        <v>28</v>
      </c>
      <c r="F153" s="41" t="n">
        <v>20</v>
      </c>
      <c r="G153" s="36" t="n">
        <f aca="false">VLOOKUP($B153,03_COMPOSIÇÕES!$A:$G,6,0)</f>
        <v>3.21398991816</v>
      </c>
      <c r="H153" s="36" t="n">
        <f aca="false">VLOOKUP($B153,03_COMPOSIÇÕES!$A:$G,7,0)</f>
        <v>5.05820304</v>
      </c>
      <c r="I153" s="42" t="n">
        <f aca="false">$F153*$G153</f>
        <v>64.2797983632</v>
      </c>
      <c r="J153" s="42" t="n">
        <f aca="false">$F153*$H153</f>
        <v>101.1640608</v>
      </c>
      <c r="K153" s="42" t="n">
        <f aca="false">$I153*(1+BDI_MAT)</f>
        <v>78.2992223862139</v>
      </c>
      <c r="L153" s="42" t="n">
        <f aca="false">$J153*(1+BDI_MDO)</f>
        <v>130.31954312256</v>
      </c>
      <c r="M153" s="42" t="n">
        <f aca="false">SUM(K153:L153)</f>
        <v>208.618765508774</v>
      </c>
    </row>
    <row r="154" s="18" customFormat="true" ht="15" hidden="false" customHeight="false" outlineLevel="0" collapsed="false">
      <c r="A154" s="33" t="s">
        <v>427</v>
      </c>
      <c r="B154" s="38" t="s">
        <v>406</v>
      </c>
      <c r="C154" s="39" t="s">
        <v>407</v>
      </c>
      <c r="D154" s="40" t="s">
        <v>53</v>
      </c>
      <c r="E154" s="40" t="s">
        <v>28</v>
      </c>
      <c r="F154" s="41" t="n">
        <v>30</v>
      </c>
      <c r="G154" s="36" t="n">
        <f aca="false">VLOOKUP($B154,03_COMPOSIÇÕES!$A:$G,6,0)</f>
        <v>3.348624907</v>
      </c>
      <c r="H154" s="36" t="n">
        <f aca="false">VLOOKUP($B154,03_COMPOSIÇÕES!$A:$G,7,0)</f>
        <v>5.747958</v>
      </c>
      <c r="I154" s="42" t="n">
        <f aca="false">$F154*$G154</f>
        <v>100.45874721</v>
      </c>
      <c r="J154" s="42" t="n">
        <f aca="false">$F154*$H154</f>
        <v>172.43874</v>
      </c>
      <c r="K154" s="42" t="n">
        <f aca="false">$I154*(1+BDI_MAT)</f>
        <v>122.368799976501</v>
      </c>
      <c r="L154" s="42" t="n">
        <f aca="false">$J154*(1+BDI_MDO)</f>
        <v>222.135584868</v>
      </c>
      <c r="M154" s="42" t="n">
        <f aca="false">SUM(K154:L154)</f>
        <v>344.504384844501</v>
      </c>
    </row>
    <row r="155" s="18" customFormat="true" ht="15" hidden="false" customHeight="false" outlineLevel="0" collapsed="false">
      <c r="A155" s="33" t="s">
        <v>428</v>
      </c>
      <c r="B155" s="38" t="s">
        <v>409</v>
      </c>
      <c r="C155" s="39" t="s">
        <v>410</v>
      </c>
      <c r="D155" s="40" t="s">
        <v>53</v>
      </c>
      <c r="E155" s="40" t="s">
        <v>28</v>
      </c>
      <c r="F155" s="41" t="n">
        <v>1</v>
      </c>
      <c r="G155" s="36" t="n">
        <f aca="false">VLOOKUP($B155,03_COMPOSIÇÕES!$A:$G,6,0)</f>
        <v>24.01016990328</v>
      </c>
      <c r="H155" s="36" t="n">
        <f aca="false">VLOOKUP($B155,03_COMPOSIÇÕES!$A:$G,7,0)</f>
        <v>5.97787632</v>
      </c>
      <c r="I155" s="42" t="n">
        <f aca="false">$F155*$G155</f>
        <v>24.01016990328</v>
      </c>
      <c r="J155" s="42" t="n">
        <f aca="false">$F155*$H155</f>
        <v>5.97787632</v>
      </c>
      <c r="K155" s="42" t="n">
        <f aca="false">$I155*(1+BDI_MAT)</f>
        <v>29.2467879591854</v>
      </c>
      <c r="L155" s="42" t="n">
        <f aca="false">$J155*(1+BDI_MDO)</f>
        <v>7.700700275424</v>
      </c>
      <c r="M155" s="42" t="n">
        <f aca="false">SUM(K155:L155)</f>
        <v>36.9474882346094</v>
      </c>
    </row>
    <row r="156" s="18" customFormat="true" ht="15" hidden="false" customHeight="false" outlineLevel="0" collapsed="false">
      <c r="A156" s="33" t="s">
        <v>429</v>
      </c>
      <c r="B156" s="38" t="s">
        <v>412</v>
      </c>
      <c r="C156" s="39" t="s">
        <v>413</v>
      </c>
      <c r="D156" s="40" t="s">
        <v>53</v>
      </c>
      <c r="E156" s="40" t="s">
        <v>131</v>
      </c>
      <c r="F156" s="41" t="n">
        <v>20</v>
      </c>
      <c r="G156" s="36" t="n">
        <f aca="false">VLOOKUP($B156,03_COMPOSIÇÕES!$A:$G,6,0)</f>
        <v>4.78707991072</v>
      </c>
      <c r="H156" s="36" t="n">
        <f aca="false">VLOOKUP($B156,03_COMPOSIÇÕES!$A:$G,7,0)</f>
        <v>5.51803968</v>
      </c>
      <c r="I156" s="42" t="n">
        <f aca="false">$F156*$G156</f>
        <v>95.7415982144</v>
      </c>
      <c r="J156" s="42" t="n">
        <f aca="false">$F156*$H156</f>
        <v>110.3607936</v>
      </c>
      <c r="K156" s="42" t="n">
        <f aca="false">$I156*(1+BDI_MAT)</f>
        <v>116.622840784961</v>
      </c>
      <c r="L156" s="42" t="n">
        <f aca="false">$J156*(1+BDI_MDO)</f>
        <v>142.16677431552</v>
      </c>
      <c r="M156" s="42" t="n">
        <f aca="false">SUM(K156:L156)</f>
        <v>258.789615100481</v>
      </c>
    </row>
    <row r="157" s="18" customFormat="true" ht="15" hidden="false" customHeight="false" outlineLevel="0" collapsed="false">
      <c r="A157" s="33"/>
      <c r="B157" s="38"/>
      <c r="C157" s="39"/>
      <c r="D157" s="40"/>
      <c r="E157" s="40"/>
      <c r="F157" s="41"/>
      <c r="G157" s="42"/>
      <c r="H157" s="42"/>
      <c r="I157" s="42"/>
      <c r="J157" s="42"/>
      <c r="K157" s="42"/>
      <c r="L157" s="42"/>
      <c r="M157" s="42"/>
    </row>
    <row r="158" s="18" customFormat="true" ht="15" hidden="false" customHeight="false" outlineLevel="0" collapsed="false">
      <c r="A158" s="33" t="s">
        <v>430</v>
      </c>
      <c r="B158" s="38"/>
      <c r="C158" s="39" t="s">
        <v>431</v>
      </c>
      <c r="D158" s="40"/>
      <c r="E158" s="40"/>
      <c r="F158" s="41"/>
      <c r="G158" s="42"/>
      <c r="H158" s="42"/>
      <c r="I158" s="42" t="n">
        <f aca="false">SUBTOTAL(9,I159:I174)</f>
        <v>2870.31733718778</v>
      </c>
      <c r="J158" s="42" t="n">
        <f aca="false">SUBTOTAL(9,J159:J174)</f>
        <v>2479.519013028</v>
      </c>
      <c r="K158" s="42" t="n">
        <f aca="false">SUBTOTAL(9,K159:K174)</f>
        <v>3496.33354842844</v>
      </c>
      <c r="L158" s="42" t="n">
        <f aca="false">SUBTOTAL(9,L159:L174)</f>
        <v>3194.11639258267</v>
      </c>
      <c r="M158" s="42" t="n">
        <f aca="false">SUBTOTAL(9,M159:M174)</f>
        <v>6690.4499410111</v>
      </c>
    </row>
    <row r="159" s="18" customFormat="true" ht="38.25" hidden="false" customHeight="false" outlineLevel="0" collapsed="false">
      <c r="A159" s="33" t="s">
        <v>432</v>
      </c>
      <c r="B159" s="38" t="s">
        <v>433</v>
      </c>
      <c r="C159" s="39" t="s">
        <v>434</v>
      </c>
      <c r="D159" s="40" t="s">
        <v>53</v>
      </c>
      <c r="E159" s="40" t="s">
        <v>131</v>
      </c>
      <c r="F159" s="41" t="n">
        <v>40</v>
      </c>
      <c r="G159" s="36" t="n">
        <f aca="false">VLOOKUP($B159,03_COMPOSIÇÕES!$A:$G,6,0)</f>
        <v>2.69291776134</v>
      </c>
      <c r="H159" s="36" t="n">
        <f aca="false">VLOOKUP($B159,03_COMPOSIÇÕES!$A:$G,7,0)</f>
        <v>2.599022265</v>
      </c>
      <c r="I159" s="42" t="n">
        <f aca="false">$F159*$G159</f>
        <v>107.7167104536</v>
      </c>
      <c r="J159" s="42" t="n">
        <f aca="false">$F159*$H159</f>
        <v>103.9608906</v>
      </c>
      <c r="K159" s="42" t="n">
        <f aca="false">$I159*(1+BDI_MAT)</f>
        <v>131.20972500353</v>
      </c>
      <c r="L159" s="42" t="n">
        <f aca="false">$J159*(1+BDI_MDO)</f>
        <v>133.92241927092</v>
      </c>
      <c r="M159" s="42" t="n">
        <f aca="false">SUM(K159:L159)</f>
        <v>265.13214427445</v>
      </c>
    </row>
    <row r="160" s="18" customFormat="true" ht="38.25" hidden="false" customHeight="false" outlineLevel="0" collapsed="false">
      <c r="A160" s="33" t="s">
        <v>435</v>
      </c>
      <c r="B160" s="38" t="s">
        <v>370</v>
      </c>
      <c r="C160" s="39" t="s">
        <v>371</v>
      </c>
      <c r="D160" s="40" t="s">
        <v>53</v>
      </c>
      <c r="E160" s="40" t="s">
        <v>131</v>
      </c>
      <c r="F160" s="41" t="n">
        <v>300</v>
      </c>
      <c r="G160" s="36" t="n">
        <f aca="false">VLOOKUP($B160,03_COMPOSIÇÕES!$A:$G,6,0)</f>
        <v>3.55439805</v>
      </c>
      <c r="H160" s="36" t="n">
        <f aca="false">VLOOKUP($B160,03_COMPOSIÇÕES!$A:$G,7,0)</f>
        <v>3.770660448</v>
      </c>
      <c r="I160" s="42" t="n">
        <f aca="false">$F160*$G160</f>
        <v>1066.319415</v>
      </c>
      <c r="J160" s="42" t="n">
        <f aca="false">$F160*$H160</f>
        <v>1131.1981344</v>
      </c>
      <c r="K160" s="42" t="n">
        <f aca="false">$I160*(1+BDI_MAT)</f>
        <v>1298.8836794115</v>
      </c>
      <c r="L160" s="42" t="n">
        <f aca="false">$J160*(1+BDI_MDO)</f>
        <v>1457.20943673408</v>
      </c>
      <c r="M160" s="42" t="n">
        <f aca="false">SUM(K160:L160)</f>
        <v>2756.09311614558</v>
      </c>
    </row>
    <row r="161" s="18" customFormat="true" ht="38.25" hidden="false" customHeight="false" outlineLevel="0" collapsed="false">
      <c r="A161" s="33" t="s">
        <v>436</v>
      </c>
      <c r="B161" s="38" t="s">
        <v>373</v>
      </c>
      <c r="C161" s="39" t="s">
        <v>374</v>
      </c>
      <c r="D161" s="40" t="s">
        <v>53</v>
      </c>
      <c r="E161" s="40" t="s">
        <v>131</v>
      </c>
      <c r="F161" s="41" t="n">
        <v>12.5</v>
      </c>
      <c r="G161" s="36" t="n">
        <f aca="false">VLOOKUP($B161,03_COMPOSIÇÕES!$A:$G,6,0)</f>
        <v>7.52655151196</v>
      </c>
      <c r="H161" s="36" t="n">
        <f aca="false">VLOOKUP($B161,03_COMPOSIÇÕES!$A:$G,7,0)</f>
        <v>4.715709768</v>
      </c>
      <c r="I161" s="42" t="n">
        <f aca="false">$F161*$G161</f>
        <v>94.0818938995</v>
      </c>
      <c r="J161" s="42" t="n">
        <f aca="false">$F161*$H161</f>
        <v>58.9463721</v>
      </c>
      <c r="K161" s="42" t="n">
        <f aca="false">$I161*(1+BDI_MAT)</f>
        <v>114.601154958981</v>
      </c>
      <c r="L161" s="42" t="n">
        <f aca="false">$J161*(1+BDI_MDO)</f>
        <v>75.93471653922</v>
      </c>
      <c r="M161" s="42" t="n">
        <f aca="false">SUM(K161:L161)</f>
        <v>190.535871498201</v>
      </c>
    </row>
    <row r="162" s="18" customFormat="true" ht="25.5" hidden="false" customHeight="false" outlineLevel="0" collapsed="false">
      <c r="A162" s="33" t="s">
        <v>437</v>
      </c>
      <c r="B162" s="38" t="s">
        <v>376</v>
      </c>
      <c r="C162" s="39" t="s">
        <v>377</v>
      </c>
      <c r="D162" s="40" t="s">
        <v>53</v>
      </c>
      <c r="E162" s="40" t="s">
        <v>28</v>
      </c>
      <c r="F162" s="41" t="n">
        <v>60</v>
      </c>
      <c r="G162" s="36" t="n">
        <f aca="false">VLOOKUP($B162,03_COMPOSIÇÕES!$A:$G,6,0)</f>
        <v>1.1077249814</v>
      </c>
      <c r="H162" s="36" t="n">
        <f aca="false">VLOOKUP($B162,03_COMPOSIÇÕES!$A:$G,7,0)</f>
        <v>1.1495916</v>
      </c>
      <c r="I162" s="42" t="n">
        <f aca="false">$F162*$G162</f>
        <v>66.463498884</v>
      </c>
      <c r="J162" s="42" t="n">
        <f aca="false">$F162*$H162</f>
        <v>68.975496</v>
      </c>
      <c r="K162" s="42" t="n">
        <f aca="false">$I162*(1+BDI_MAT)</f>
        <v>80.9591879906004</v>
      </c>
      <c r="L162" s="42" t="n">
        <f aca="false">$J162*(1+BDI_MDO)</f>
        <v>88.8542339472</v>
      </c>
      <c r="M162" s="42" t="n">
        <f aca="false">SUM(K162:L162)</f>
        <v>169.8134219378</v>
      </c>
    </row>
    <row r="163" s="18" customFormat="true" ht="15" hidden="false" customHeight="false" outlineLevel="0" collapsed="false">
      <c r="A163" s="33" t="s">
        <v>438</v>
      </c>
      <c r="B163" s="38" t="s">
        <v>379</v>
      </c>
      <c r="C163" s="39" t="s">
        <v>380</v>
      </c>
      <c r="D163" s="40" t="s">
        <v>53</v>
      </c>
      <c r="E163" s="40" t="s">
        <v>28</v>
      </c>
      <c r="F163" s="41" t="n">
        <v>690</v>
      </c>
      <c r="G163" s="36" t="n">
        <f aca="false">VLOOKUP($B163,03_COMPOSIÇÕES!$A:$G,6,0)</f>
        <v>0.10892688676</v>
      </c>
      <c r="H163" s="36" t="n">
        <f aca="false">VLOOKUP($B163,03_COMPOSIÇÕES!$A:$G,7,0)</f>
        <v>0.137950992</v>
      </c>
      <c r="I163" s="42" t="n">
        <f aca="false">$F163*$G163</f>
        <v>75.1595518644</v>
      </c>
      <c r="J163" s="42" t="n">
        <f aca="false">$F163*$H163</f>
        <v>95.18618448</v>
      </c>
      <c r="K163" s="42" t="n">
        <f aca="false">$I163*(1+BDI_MAT)</f>
        <v>91.5518501260256</v>
      </c>
      <c r="L163" s="42" t="n">
        <f aca="false">$J163*(1+BDI_MDO)</f>
        <v>122.618842847136</v>
      </c>
      <c r="M163" s="42" t="n">
        <f aca="false">SUM(K163:L163)</f>
        <v>214.170692973162</v>
      </c>
    </row>
    <row r="164" s="18" customFormat="true" ht="15" hidden="false" customHeight="false" outlineLevel="0" collapsed="false">
      <c r="A164" s="33" t="s">
        <v>439</v>
      </c>
      <c r="B164" s="38" t="s">
        <v>382</v>
      </c>
      <c r="C164" s="39" t="s">
        <v>383</v>
      </c>
      <c r="D164" s="40" t="s">
        <v>53</v>
      </c>
      <c r="E164" s="40" t="s">
        <v>28</v>
      </c>
      <c r="F164" s="41" t="n">
        <v>30</v>
      </c>
      <c r="G164" s="36" t="n">
        <f aca="false">VLOOKUP($B164,03_COMPOSIÇÕES!$A:$G,6,0)</f>
        <v>1.01231749442</v>
      </c>
      <c r="H164" s="36" t="n">
        <f aca="false">VLOOKUP($B164,03_COMPOSIÇÕES!$A:$G,7,0)</f>
        <v>0.39401325</v>
      </c>
      <c r="I164" s="42" t="n">
        <f aca="false">$F164*$G164</f>
        <v>30.3695248326</v>
      </c>
      <c r="J164" s="42" t="n">
        <f aca="false">$F164*$H164</f>
        <v>11.8203975</v>
      </c>
      <c r="K164" s="42" t="n">
        <f aca="false">$I164*(1+BDI_MAT)</f>
        <v>36.9931181985901</v>
      </c>
      <c r="L164" s="42" t="n">
        <f aca="false">$J164*(1+BDI_MDO)</f>
        <v>15.2270360595</v>
      </c>
      <c r="M164" s="42" t="n">
        <f aca="false">SUM(K164:L164)</f>
        <v>52.2201542580901</v>
      </c>
    </row>
    <row r="165" s="18" customFormat="true" ht="26.25" hidden="false" customHeight="false" outlineLevel="0" collapsed="false">
      <c r="A165" s="33" t="s">
        <v>440</v>
      </c>
      <c r="B165" s="38" t="s">
        <v>385</v>
      </c>
      <c r="C165" s="39" t="s">
        <v>386</v>
      </c>
      <c r="D165" s="40" t="s">
        <v>53</v>
      </c>
      <c r="E165" s="40" t="s">
        <v>28</v>
      </c>
      <c r="F165" s="41" t="n">
        <v>2</v>
      </c>
      <c r="G165" s="36" t="n">
        <f aca="false">VLOOKUP($B165,03_COMPOSIÇÕES!$A:$G,6,0)</f>
        <v>16.9963498884</v>
      </c>
      <c r="H165" s="36" t="n">
        <f aca="false">VLOOKUP($B165,03_COMPOSIÇÕES!$A:$G,7,0)</f>
        <v>6.8975496</v>
      </c>
      <c r="I165" s="42" t="n">
        <f aca="false">$F165*$G165</f>
        <v>33.9926997768</v>
      </c>
      <c r="J165" s="42" t="n">
        <f aca="false">$F165*$H165</f>
        <v>13.7950992</v>
      </c>
      <c r="K165" s="42" t="n">
        <f aca="false">$I165*(1+BDI_MAT)</f>
        <v>41.4065075981201</v>
      </c>
      <c r="L165" s="42" t="n">
        <f aca="false">$J165*(1+BDI_MDO)</f>
        <v>17.77084678944</v>
      </c>
      <c r="M165" s="42" t="n">
        <f aca="false">SUM(K165:L165)</f>
        <v>59.1773543875601</v>
      </c>
    </row>
    <row r="166" s="18" customFormat="true" ht="26.25" hidden="false" customHeight="false" outlineLevel="0" collapsed="false">
      <c r="A166" s="33" t="s">
        <v>441</v>
      </c>
      <c r="B166" s="38" t="s">
        <v>388</v>
      </c>
      <c r="C166" s="39" t="s">
        <v>389</v>
      </c>
      <c r="D166" s="40" t="s">
        <v>53</v>
      </c>
      <c r="E166" s="40" t="s">
        <v>28</v>
      </c>
      <c r="F166" s="41" t="n">
        <v>1</v>
      </c>
      <c r="G166" s="36" t="n">
        <f aca="false">VLOOKUP($B166,03_COMPOSIÇÕES!$A:$G,6,0)</f>
        <v>11.488624907</v>
      </c>
      <c r="H166" s="36" t="n">
        <f aca="false">VLOOKUP($B166,03_COMPOSIÇÕES!$A:$G,7,0)</f>
        <v>5.747958</v>
      </c>
      <c r="I166" s="42" t="n">
        <f aca="false">$F166*$G166</f>
        <v>11.488624907</v>
      </c>
      <c r="J166" s="42" t="n">
        <f aca="false">$F166*$H166</f>
        <v>5.747958</v>
      </c>
      <c r="K166" s="42" t="n">
        <f aca="false">$I166*(1+BDI_MAT)</f>
        <v>13.9942939992167</v>
      </c>
      <c r="L166" s="42" t="n">
        <f aca="false">$J166*(1+BDI_MDO)</f>
        <v>7.4045194956</v>
      </c>
      <c r="M166" s="42" t="n">
        <f aca="false">SUM(K166:L166)</f>
        <v>21.3988134948167</v>
      </c>
    </row>
    <row r="167" s="18" customFormat="true" ht="15" hidden="false" customHeight="false" outlineLevel="0" collapsed="false">
      <c r="A167" s="33" t="s">
        <v>442</v>
      </c>
      <c r="B167" s="38" t="s">
        <v>391</v>
      </c>
      <c r="C167" s="39" t="s">
        <v>392</v>
      </c>
      <c r="D167" s="40" t="s">
        <v>53</v>
      </c>
      <c r="E167" s="40" t="s">
        <v>28</v>
      </c>
      <c r="F167" s="41" t="n">
        <v>12</v>
      </c>
      <c r="G167" s="36" t="n">
        <f aca="false">VLOOKUP($B167,03_COMPOSIÇÕES!$A:$G,6,0)</f>
        <v>62.61831964288</v>
      </c>
      <c r="H167" s="36" t="n">
        <f aca="false">VLOOKUP($B167,03_COMPOSIÇÕES!$A:$G,7,0)</f>
        <v>22.07215872</v>
      </c>
      <c r="I167" s="42" t="n">
        <f aca="false">$F167*$G167</f>
        <v>751.41983571456</v>
      </c>
      <c r="J167" s="42" t="n">
        <f aca="false">$F167*$H167</f>
        <v>264.86590464</v>
      </c>
      <c r="K167" s="42" t="n">
        <f aca="false">$I167*(1+BDI_MAT)</f>
        <v>915.304501883905</v>
      </c>
      <c r="L167" s="42" t="n">
        <f aca="false">$J167*(1+BDI_MDO)</f>
        <v>341.200258357248</v>
      </c>
      <c r="M167" s="42" t="n">
        <f aca="false">SUM(K167:L167)</f>
        <v>1256.50476024115</v>
      </c>
    </row>
    <row r="168" s="18" customFormat="true" ht="26.25" hidden="false" customHeight="false" outlineLevel="0" collapsed="false">
      <c r="A168" s="33" t="s">
        <v>443</v>
      </c>
      <c r="B168" s="38" t="s">
        <v>394</v>
      </c>
      <c r="C168" s="39" t="s">
        <v>395</v>
      </c>
      <c r="D168" s="40" t="s">
        <v>53</v>
      </c>
      <c r="E168" s="40" t="s">
        <v>28</v>
      </c>
      <c r="F168" s="41" t="n">
        <v>510</v>
      </c>
      <c r="G168" s="36" t="n">
        <f aca="false">VLOOKUP($B168,03_COMPOSIÇÕES!$A:$G,6,0)</f>
        <v>0.35231749442</v>
      </c>
      <c r="H168" s="36" t="n">
        <f aca="false">VLOOKUP($B168,03_COMPOSIÇÕES!$A:$G,7,0)</f>
        <v>0.39401325</v>
      </c>
      <c r="I168" s="42" t="n">
        <f aca="false">$F168*$G168</f>
        <v>179.6819221542</v>
      </c>
      <c r="J168" s="42" t="n">
        <f aca="false">$F168*$H168</f>
        <v>200.9467575</v>
      </c>
      <c r="K168" s="42" t="n">
        <f aca="false">$I168*(1+BDI_MAT)</f>
        <v>218.870549376031</v>
      </c>
      <c r="L168" s="42" t="n">
        <f aca="false">$J168*(1+BDI_MDO)</f>
        <v>258.8596130115</v>
      </c>
      <c r="M168" s="42" t="n">
        <f aca="false">SUM(K168:L168)</f>
        <v>477.730162387531</v>
      </c>
    </row>
    <row r="169" s="18" customFormat="true" ht="15" hidden="false" customHeight="false" outlineLevel="0" collapsed="false">
      <c r="A169" s="33" t="s">
        <v>444</v>
      </c>
      <c r="B169" s="38" t="s">
        <v>397</v>
      </c>
      <c r="C169" s="39" t="s">
        <v>398</v>
      </c>
      <c r="D169" s="40" t="s">
        <v>53</v>
      </c>
      <c r="E169" s="40" t="s">
        <v>28</v>
      </c>
      <c r="F169" s="41" t="n">
        <v>2</v>
      </c>
      <c r="G169" s="36" t="n">
        <f aca="false">VLOOKUP($B169,03_COMPOSIÇÕES!$A:$G,6,0)</f>
        <v>57.91882935272</v>
      </c>
      <c r="H169" s="36" t="n">
        <f aca="false">VLOOKUP($B169,03_COMPOSIÇÕES!$A:$G,7,0)</f>
        <v>40.00578768</v>
      </c>
      <c r="I169" s="42" t="n">
        <f aca="false">$F169*$G169</f>
        <v>115.83765870544</v>
      </c>
      <c r="J169" s="42" t="n">
        <f aca="false">$F169*$H169</f>
        <v>80.01157536</v>
      </c>
      <c r="K169" s="42" t="n">
        <f aca="false">$I169*(1+BDI_MAT)</f>
        <v>141.101852069096</v>
      </c>
      <c r="L169" s="42" t="n">
        <f aca="false">$J169*(1+BDI_MDO)</f>
        <v>103.070911378752</v>
      </c>
      <c r="M169" s="42" t="n">
        <f aca="false">SUM(K169:L169)</f>
        <v>244.172763447848</v>
      </c>
    </row>
    <row r="170" s="18" customFormat="true" ht="15" hidden="false" customHeight="false" outlineLevel="0" collapsed="false">
      <c r="A170" s="33" t="s">
        <v>445</v>
      </c>
      <c r="B170" s="38" t="s">
        <v>400</v>
      </c>
      <c r="C170" s="39" t="s">
        <v>401</v>
      </c>
      <c r="D170" s="40" t="s">
        <v>53</v>
      </c>
      <c r="E170" s="40" t="s">
        <v>28</v>
      </c>
      <c r="F170" s="41" t="n">
        <v>690</v>
      </c>
      <c r="G170" s="36" t="n">
        <f aca="false">VLOOKUP($B170,03_COMPOSIÇÕES!$A:$G,6,0)</f>
        <v>0.12381969056</v>
      </c>
      <c r="H170" s="36" t="n">
        <f aca="false">VLOOKUP($B170,03_COMPOSIÇÕES!$A:$G,7,0)</f>
        <v>0.1517460912</v>
      </c>
      <c r="I170" s="42" t="n">
        <f aca="false">$F170*$G170</f>
        <v>85.4355864864</v>
      </c>
      <c r="J170" s="42" t="n">
        <f aca="false">$F170*$H170</f>
        <v>104.704802928</v>
      </c>
      <c r="K170" s="42" t="n">
        <f aca="false">$I170*(1+BDI_MAT)</f>
        <v>104.069087899084</v>
      </c>
      <c r="L170" s="42" t="n">
        <f aca="false">$J170*(1+BDI_MDO)</f>
        <v>134.88072713185</v>
      </c>
      <c r="M170" s="42" t="n">
        <f aca="false">SUM(K170:L170)</f>
        <v>238.949815030933</v>
      </c>
    </row>
    <row r="171" s="18" customFormat="true" ht="15" hidden="false" customHeight="false" outlineLevel="0" collapsed="false">
      <c r="A171" s="33" t="s">
        <v>446</v>
      </c>
      <c r="B171" s="38" t="s">
        <v>403</v>
      </c>
      <c r="C171" s="39" t="s">
        <v>404</v>
      </c>
      <c r="D171" s="40" t="s">
        <v>53</v>
      </c>
      <c r="E171" s="40" t="s">
        <v>28</v>
      </c>
      <c r="F171" s="41" t="n">
        <v>10</v>
      </c>
      <c r="G171" s="36" t="n">
        <f aca="false">VLOOKUP($B171,03_COMPOSIÇÕES!$A:$G,6,0)</f>
        <v>3.21398991816</v>
      </c>
      <c r="H171" s="36" t="n">
        <f aca="false">VLOOKUP($B171,03_COMPOSIÇÕES!$A:$G,7,0)</f>
        <v>5.05820304</v>
      </c>
      <c r="I171" s="42" t="n">
        <f aca="false">$F171*$G171</f>
        <v>32.1398991816</v>
      </c>
      <c r="J171" s="42" t="n">
        <f aca="false">$F171*$H171</f>
        <v>50.5820304</v>
      </c>
      <c r="K171" s="42" t="n">
        <f aca="false">$I171*(1+BDI_MAT)</f>
        <v>39.149611193107</v>
      </c>
      <c r="L171" s="42" t="n">
        <f aca="false">$J171*(1+BDI_MDO)</f>
        <v>65.15977156128</v>
      </c>
      <c r="M171" s="42" t="n">
        <f aca="false">SUM(K171:L171)</f>
        <v>104.309382754387</v>
      </c>
    </row>
    <row r="172" s="18" customFormat="true" ht="15" hidden="false" customHeight="false" outlineLevel="0" collapsed="false">
      <c r="A172" s="33" t="s">
        <v>447</v>
      </c>
      <c r="B172" s="38" t="s">
        <v>406</v>
      </c>
      <c r="C172" s="39" t="s">
        <v>407</v>
      </c>
      <c r="D172" s="40" t="s">
        <v>53</v>
      </c>
      <c r="E172" s="40" t="s">
        <v>28</v>
      </c>
      <c r="F172" s="41" t="n">
        <v>30</v>
      </c>
      <c r="G172" s="36" t="n">
        <f aca="false">VLOOKUP($B172,03_COMPOSIÇÕES!$A:$G,6,0)</f>
        <v>3.348624907</v>
      </c>
      <c r="H172" s="36" t="n">
        <f aca="false">VLOOKUP($B172,03_COMPOSIÇÕES!$A:$G,7,0)</f>
        <v>5.747958</v>
      </c>
      <c r="I172" s="42" t="n">
        <f aca="false">$F172*$G172</f>
        <v>100.45874721</v>
      </c>
      <c r="J172" s="42" t="n">
        <f aca="false">$F172*$H172</f>
        <v>172.43874</v>
      </c>
      <c r="K172" s="42" t="n">
        <f aca="false">$I172*(1+BDI_MAT)</f>
        <v>122.368799976501</v>
      </c>
      <c r="L172" s="42" t="n">
        <f aca="false">$J172*(1+BDI_MDO)</f>
        <v>222.135584868</v>
      </c>
      <c r="M172" s="42" t="n">
        <f aca="false">SUM(K172:L172)</f>
        <v>344.504384844501</v>
      </c>
    </row>
    <row r="173" s="18" customFormat="true" ht="15" hidden="false" customHeight="false" outlineLevel="0" collapsed="false">
      <c r="A173" s="33" t="s">
        <v>448</v>
      </c>
      <c r="B173" s="38" t="s">
        <v>409</v>
      </c>
      <c r="C173" s="39" t="s">
        <v>410</v>
      </c>
      <c r="D173" s="40" t="s">
        <v>53</v>
      </c>
      <c r="E173" s="40" t="s">
        <v>28</v>
      </c>
      <c r="F173" s="41" t="n">
        <v>1</v>
      </c>
      <c r="G173" s="36" t="n">
        <f aca="false">VLOOKUP($B173,03_COMPOSIÇÕES!$A:$G,6,0)</f>
        <v>24.01016990328</v>
      </c>
      <c r="H173" s="36" t="n">
        <f aca="false">VLOOKUP($B173,03_COMPOSIÇÕES!$A:$G,7,0)</f>
        <v>5.97787632</v>
      </c>
      <c r="I173" s="42" t="n">
        <f aca="false">$F173*$G173</f>
        <v>24.01016990328</v>
      </c>
      <c r="J173" s="42" t="n">
        <f aca="false">$F173*$H173</f>
        <v>5.97787632</v>
      </c>
      <c r="K173" s="42" t="n">
        <f aca="false">$I173*(1+BDI_MAT)</f>
        <v>29.2467879591854</v>
      </c>
      <c r="L173" s="42" t="n">
        <f aca="false">$J173*(1+BDI_MDO)</f>
        <v>7.700700275424</v>
      </c>
      <c r="M173" s="42" t="n">
        <f aca="false">SUM(K173:L173)</f>
        <v>36.9474882346094</v>
      </c>
    </row>
    <row r="174" s="18" customFormat="true" ht="15" hidden="false" customHeight="false" outlineLevel="0" collapsed="false">
      <c r="A174" s="33" t="s">
        <v>449</v>
      </c>
      <c r="B174" s="38" t="s">
        <v>412</v>
      </c>
      <c r="C174" s="39" t="s">
        <v>413</v>
      </c>
      <c r="D174" s="40" t="s">
        <v>53</v>
      </c>
      <c r="E174" s="40" t="s">
        <v>131</v>
      </c>
      <c r="F174" s="41" t="n">
        <v>20</v>
      </c>
      <c r="G174" s="36" t="n">
        <f aca="false">VLOOKUP($B174,03_COMPOSIÇÕES!$A:$G,6,0)</f>
        <v>4.78707991072</v>
      </c>
      <c r="H174" s="36" t="n">
        <f aca="false">VLOOKUP($B174,03_COMPOSIÇÕES!$A:$G,7,0)</f>
        <v>5.51803968</v>
      </c>
      <c r="I174" s="42" t="n">
        <f aca="false">$F174*$G174</f>
        <v>95.7415982144</v>
      </c>
      <c r="J174" s="42" t="n">
        <f aca="false">$F174*$H174</f>
        <v>110.3607936</v>
      </c>
      <c r="K174" s="42" t="n">
        <f aca="false">$I174*(1+BDI_MAT)</f>
        <v>116.622840784961</v>
      </c>
      <c r="L174" s="42" t="n">
        <f aca="false">$J174*(1+BDI_MDO)</f>
        <v>142.16677431552</v>
      </c>
      <c r="M174" s="42" t="n">
        <f aca="false">SUM(K174:L174)</f>
        <v>258.789615100481</v>
      </c>
    </row>
    <row r="175" s="18" customFormat="true" ht="15" hidden="false" customHeight="false" outlineLevel="0" collapsed="false">
      <c r="A175" s="33"/>
      <c r="B175" s="38"/>
      <c r="C175" s="39"/>
      <c r="D175" s="40"/>
      <c r="E175" s="40"/>
      <c r="F175" s="41"/>
      <c r="G175" s="42"/>
      <c r="H175" s="42"/>
      <c r="I175" s="42"/>
      <c r="J175" s="42"/>
      <c r="K175" s="42"/>
      <c r="L175" s="42"/>
      <c r="M175" s="42"/>
    </row>
    <row r="176" s="18" customFormat="true" ht="15" hidden="false" customHeight="false" outlineLevel="0" collapsed="false">
      <c r="A176" s="33" t="s">
        <v>450</v>
      </c>
      <c r="B176" s="38"/>
      <c r="C176" s="39" t="s">
        <v>451</v>
      </c>
      <c r="D176" s="40"/>
      <c r="E176" s="40"/>
      <c r="F176" s="41"/>
      <c r="G176" s="42"/>
      <c r="H176" s="42"/>
      <c r="I176" s="42" t="n">
        <f aca="false">SUBTOTAL(9,I177:I193)</f>
        <v>16939.0699674843</v>
      </c>
      <c r="J176" s="42" t="n">
        <f aca="false">SUBTOTAL(9,J177:J193)</f>
        <v>1671.33553847844</v>
      </c>
      <c r="K176" s="42" t="n">
        <f aca="false">SUBTOTAL(9,K177:K193)</f>
        <v>20633.4811273927</v>
      </c>
      <c r="L176" s="42" t="n">
        <f aca="false">SUBTOTAL(9,L177:L193)</f>
        <v>2153.01444066793</v>
      </c>
      <c r="M176" s="42" t="n">
        <f aca="false">SUBTOTAL(9,M177:M193)</f>
        <v>22786.4955680606</v>
      </c>
    </row>
    <row r="177" s="18" customFormat="true" ht="25.5" hidden="false" customHeight="false" outlineLevel="0" collapsed="false">
      <c r="A177" s="33" t="s">
        <v>452</v>
      </c>
      <c r="B177" s="38" t="s">
        <v>453</v>
      </c>
      <c r="C177" s="39" t="s">
        <v>454</v>
      </c>
      <c r="D177" s="40" t="s">
        <v>53</v>
      </c>
      <c r="E177" s="40" t="s">
        <v>28</v>
      </c>
      <c r="F177" s="41" t="n">
        <v>15</v>
      </c>
      <c r="G177" s="36" t="n">
        <f aca="false">VLOOKUP($B177,03_COMPOSIÇÕES!$A:$G,6,0)</f>
        <v>4.8963498884</v>
      </c>
      <c r="H177" s="36" t="n">
        <f aca="false">VLOOKUP($B177,03_COMPOSIÇÕES!$A:$G,7,0)</f>
        <v>6.8975496</v>
      </c>
      <c r="I177" s="42" t="n">
        <f aca="false">$F177*$G177</f>
        <v>73.445248326</v>
      </c>
      <c r="J177" s="42" t="n">
        <f aca="false">$F177*$H177</f>
        <v>103.463244</v>
      </c>
      <c r="K177" s="42" t="n">
        <f aca="false">$I177*(1+BDI_MAT)</f>
        <v>89.4636569859006</v>
      </c>
      <c r="L177" s="42" t="n">
        <f aca="false">$J177*(1+BDI_MDO)</f>
        <v>133.2813509208</v>
      </c>
      <c r="M177" s="42" t="n">
        <f aca="false">SUM(K177:L177)</f>
        <v>222.745007906701</v>
      </c>
    </row>
    <row r="178" s="18" customFormat="true" ht="38.25" hidden="false" customHeight="false" outlineLevel="0" collapsed="false">
      <c r="A178" s="33" t="s">
        <v>455</v>
      </c>
      <c r="B178" s="38" t="s">
        <v>456</v>
      </c>
      <c r="C178" s="39" t="s">
        <v>457</v>
      </c>
      <c r="D178" s="40" t="s">
        <v>53</v>
      </c>
      <c r="E178" s="40" t="s">
        <v>28</v>
      </c>
      <c r="F178" s="41" t="n">
        <v>1</v>
      </c>
      <c r="G178" s="36" t="n">
        <f aca="false">VLOOKUP($B178,03_COMPOSIÇÕES!$A:$G,6,0)</f>
        <v>26.654499628</v>
      </c>
      <c r="H178" s="36" t="n">
        <f aca="false">VLOOKUP($B178,03_COMPOSIÇÕES!$A:$G,7,0)</f>
        <v>22.991832</v>
      </c>
      <c r="I178" s="42" t="n">
        <f aca="false">$F178*$G178</f>
        <v>26.654499628</v>
      </c>
      <c r="J178" s="42" t="n">
        <f aca="false">$F178*$H178</f>
        <v>22.991832</v>
      </c>
      <c r="K178" s="42" t="n">
        <f aca="false">$I178*(1+BDI_MAT)</f>
        <v>32.4678459968668</v>
      </c>
      <c r="L178" s="42" t="n">
        <f aca="false">$J178*(1+BDI_MDO)</f>
        <v>29.6180779824</v>
      </c>
      <c r="M178" s="42" t="n">
        <f aca="false">SUM(K178:L178)</f>
        <v>62.0859239792668</v>
      </c>
    </row>
    <row r="179" s="18" customFormat="true" ht="25.5" hidden="false" customHeight="false" outlineLevel="0" collapsed="false">
      <c r="A179" s="33" t="s">
        <v>458</v>
      </c>
      <c r="B179" s="38" t="s">
        <v>459</v>
      </c>
      <c r="C179" s="39" t="s">
        <v>460</v>
      </c>
      <c r="D179" s="40" t="s">
        <v>53</v>
      </c>
      <c r="E179" s="40" t="s">
        <v>131</v>
      </c>
      <c r="F179" s="41" t="n">
        <v>1075</v>
      </c>
      <c r="G179" s="36" t="n">
        <f aca="false">VLOOKUP($B179,03_COMPOSIÇÕES!$A:$G,6,0)</f>
        <v>2.39514498884</v>
      </c>
      <c r="H179" s="36" t="n">
        <f aca="false">VLOOKUP($B179,03_COMPOSIÇÕES!$A:$G,7,0)</f>
        <v>0.68975496</v>
      </c>
      <c r="I179" s="42" t="n">
        <f aca="false">$F179*$G179</f>
        <v>2574.780863003</v>
      </c>
      <c r="J179" s="42" t="n">
        <f aca="false">$F179*$H179</f>
        <v>741.486582</v>
      </c>
      <c r="K179" s="42" t="n">
        <f aca="false">$I179*(1+BDI_MAT)</f>
        <v>3136.34056922395</v>
      </c>
      <c r="L179" s="42" t="n">
        <f aca="false">$J179*(1+BDI_MDO)</f>
        <v>955.1830149324</v>
      </c>
      <c r="M179" s="42" t="n">
        <f aca="false">SUM(K179:L179)</f>
        <v>4091.52358415635</v>
      </c>
    </row>
    <row r="180" s="18" customFormat="true" ht="25.5" hidden="false" customHeight="false" outlineLevel="0" collapsed="false">
      <c r="A180" s="33" t="s">
        <v>461</v>
      </c>
      <c r="B180" s="38" t="s">
        <v>462</v>
      </c>
      <c r="C180" s="39" t="s">
        <v>463</v>
      </c>
      <c r="D180" s="40" t="s">
        <v>53</v>
      </c>
      <c r="E180" s="40" t="s">
        <v>131</v>
      </c>
      <c r="F180" s="41" t="n">
        <v>120</v>
      </c>
      <c r="G180" s="36" t="n">
        <f aca="false">VLOOKUP($B180,03_COMPOSIÇÕES!$A:$G,6,0)</f>
        <v>6.96720652</v>
      </c>
      <c r="H180" s="36" t="n">
        <f aca="false">VLOOKUP($B180,03_COMPOSIÇÕES!$A:$G,7,0)</f>
        <v>1.770371064</v>
      </c>
      <c r="I180" s="42" t="n">
        <f aca="false">$F180*$G180</f>
        <v>836.0647824</v>
      </c>
      <c r="J180" s="42" t="n">
        <f aca="false">$F180*$H180</f>
        <v>212.44452768</v>
      </c>
      <c r="K180" s="42" t="n">
        <f aca="false">$I180*(1+BDI_MAT)</f>
        <v>1018.41051144144</v>
      </c>
      <c r="L180" s="42" t="n">
        <f aca="false">$J180*(1+BDI_MDO)</f>
        <v>273.671040557376</v>
      </c>
      <c r="M180" s="42" t="n">
        <f aca="false">SUM(K180:L180)</f>
        <v>1292.08155199882</v>
      </c>
    </row>
    <row r="181" s="18" customFormat="true" ht="25.5" hidden="false" customHeight="false" outlineLevel="0" collapsed="false">
      <c r="A181" s="33" t="s">
        <v>464</v>
      </c>
      <c r="B181" s="38" t="s">
        <v>465</v>
      </c>
      <c r="C181" s="39" t="s">
        <v>466</v>
      </c>
      <c r="D181" s="40" t="s">
        <v>53</v>
      </c>
      <c r="E181" s="40" t="s">
        <v>28</v>
      </c>
      <c r="F181" s="41" t="n">
        <v>23</v>
      </c>
      <c r="G181" s="36" t="n">
        <f aca="false">VLOOKUP($B181,03_COMPOSIÇÕES!$A:$G,6,0)</f>
        <v>2.5840623135</v>
      </c>
      <c r="H181" s="36" t="n">
        <f aca="false">VLOOKUP($B181,03_COMPOSIÇÕES!$A:$G,7,0)</f>
        <v>3.39622619628</v>
      </c>
      <c r="I181" s="42" t="n">
        <f aca="false">$F181*$G181</f>
        <v>59.4334332105</v>
      </c>
      <c r="J181" s="42" t="n">
        <f aca="false">$F181*$H181</f>
        <v>78.11320251444</v>
      </c>
      <c r="K181" s="42" t="n">
        <f aca="false">$I181*(1+BDI_MAT)</f>
        <v>72.39586499371</v>
      </c>
      <c r="L181" s="42" t="n">
        <f aca="false">$J181*(1+BDI_MDO)</f>
        <v>100.625427479102</v>
      </c>
      <c r="M181" s="42" t="n">
        <f aca="false">SUM(K181:L181)</f>
        <v>173.021292472812</v>
      </c>
    </row>
    <row r="182" s="18" customFormat="true" ht="25.5" hidden="false" customHeight="false" outlineLevel="0" collapsed="false">
      <c r="A182" s="33" t="s">
        <v>467</v>
      </c>
      <c r="B182" s="38" t="s">
        <v>468</v>
      </c>
      <c r="C182" s="39" t="s">
        <v>469</v>
      </c>
      <c r="D182" s="40" t="s">
        <v>53</v>
      </c>
      <c r="E182" s="40" t="s">
        <v>28</v>
      </c>
      <c r="F182" s="41" t="n">
        <v>23</v>
      </c>
      <c r="G182" s="36" t="n">
        <f aca="false">VLOOKUP($B182,03_COMPOSIÇÕES!$A:$G,6,0)</f>
        <v>18.89076948444</v>
      </c>
      <c r="H182" s="36" t="n">
        <f aca="false">VLOOKUP($B182,03_COMPOSIÇÕES!$A:$G,7,0)</f>
        <v>11.032247388</v>
      </c>
      <c r="I182" s="42" t="n">
        <f aca="false">$F182*$G182</f>
        <v>434.48769814212</v>
      </c>
      <c r="J182" s="42" t="n">
        <f aca="false">$F182*$H182</f>
        <v>253.741689924</v>
      </c>
      <c r="K182" s="42" t="n">
        <f aca="false">$I182*(1+BDI_MAT)</f>
        <v>529.249465106916</v>
      </c>
      <c r="L182" s="42" t="n">
        <f aca="false">$J182*(1+BDI_MDO)</f>
        <v>326.870044960097</v>
      </c>
      <c r="M182" s="42" t="n">
        <f aca="false">SUM(K182:L182)</f>
        <v>856.119510067013</v>
      </c>
    </row>
    <row r="183" s="18" customFormat="true" ht="25.5" hidden="false" customHeight="false" outlineLevel="0" collapsed="false">
      <c r="A183" s="33" t="s">
        <v>470</v>
      </c>
      <c r="B183" s="38" t="s">
        <v>316</v>
      </c>
      <c r="C183" s="39" t="s">
        <v>317</v>
      </c>
      <c r="D183" s="40" t="s">
        <v>53</v>
      </c>
      <c r="E183" s="40" t="s">
        <v>28</v>
      </c>
      <c r="F183" s="41" t="n">
        <v>8</v>
      </c>
      <c r="G183" s="36" t="n">
        <f aca="false">VLOOKUP($B183,03_COMPOSIÇÕES!$A:$G,6,0)</f>
        <v>9.21819686444</v>
      </c>
      <c r="H183" s="36" t="n">
        <f aca="false">VLOOKUP($B183,03_COMPOSIÇÕES!$A:$G,7,0)</f>
        <v>1.517460912</v>
      </c>
      <c r="I183" s="42" t="n">
        <f aca="false">$F183*$G183</f>
        <v>73.74557491552</v>
      </c>
      <c r="J183" s="42" t="n">
        <f aca="false">$F183*$H183</f>
        <v>12.139687296</v>
      </c>
      <c r="K183" s="42" t="n">
        <f aca="false">$I183*(1+BDI_MAT)</f>
        <v>89.8294848045949</v>
      </c>
      <c r="L183" s="42" t="n">
        <f aca="false">$J183*(1+BDI_MDO)</f>
        <v>15.6383451747072</v>
      </c>
      <c r="M183" s="42" t="n">
        <f aca="false">SUM(K183:L183)</f>
        <v>105.467829979302</v>
      </c>
    </row>
    <row r="184" s="18" customFormat="true" ht="25.5" hidden="false" customHeight="false" outlineLevel="0" collapsed="false">
      <c r="A184" s="33" t="s">
        <v>471</v>
      </c>
      <c r="B184" s="38" t="s">
        <v>472</v>
      </c>
      <c r="C184" s="39" t="s">
        <v>473</v>
      </c>
      <c r="D184" s="40" t="s">
        <v>53</v>
      </c>
      <c r="E184" s="40" t="s">
        <v>28</v>
      </c>
      <c r="F184" s="41" t="n">
        <v>3</v>
      </c>
      <c r="G184" s="36" t="n">
        <f aca="false">VLOOKUP($B184,03_COMPOSIÇÕES!$A:$G,6,0)</f>
        <v>14.44120053384</v>
      </c>
      <c r="H184" s="36" t="n">
        <f aca="false">VLOOKUP($B184,03_COMPOSIÇÕES!$A:$G,7,0)</f>
        <v>4.345456248</v>
      </c>
      <c r="I184" s="42" t="n">
        <f aca="false">$F184*$G184</f>
        <v>43.32360160152</v>
      </c>
      <c r="J184" s="42" t="n">
        <f aca="false">$F184*$H184</f>
        <v>13.036368744</v>
      </c>
      <c r="K184" s="42" t="n">
        <f aca="false">$I184*(1+BDI_MAT)</f>
        <v>52.7724791108115</v>
      </c>
      <c r="L184" s="42" t="n">
        <f aca="false">$J184*(1+BDI_MDO)</f>
        <v>16.7934502160208</v>
      </c>
      <c r="M184" s="42" t="n">
        <f aca="false">SUM(K184:L184)</f>
        <v>69.5659293268323</v>
      </c>
    </row>
    <row r="185" s="18" customFormat="true" ht="15" hidden="false" customHeight="false" outlineLevel="0" collapsed="false">
      <c r="A185" s="33" t="s">
        <v>474</v>
      </c>
      <c r="B185" s="38" t="s">
        <v>328</v>
      </c>
      <c r="C185" s="39" t="s">
        <v>329</v>
      </c>
      <c r="D185" s="40" t="s">
        <v>53</v>
      </c>
      <c r="E185" s="40" t="s">
        <v>131</v>
      </c>
      <c r="F185" s="41" t="n">
        <v>1</v>
      </c>
      <c r="G185" s="36" t="n">
        <f aca="false">VLOOKUP($B185,03_COMPOSIÇÕES!$A:$G,6,0)</f>
        <v>39.51351475076</v>
      </c>
      <c r="H185" s="36" t="n">
        <f aca="false">VLOOKUP($B185,03_COMPOSIÇÕES!$A:$G,7,0)</f>
        <v>15.40452744</v>
      </c>
      <c r="I185" s="42" t="n">
        <f aca="false">$F185*$G185</f>
        <v>39.51351475076</v>
      </c>
      <c r="J185" s="42" t="n">
        <f aca="false">$F185*$H185</f>
        <v>15.40452744</v>
      </c>
      <c r="K185" s="42" t="n">
        <f aca="false">$I185*(1+BDI_MAT)</f>
        <v>48.1314123179008</v>
      </c>
      <c r="L185" s="42" t="n">
        <f aca="false">$J185*(1+BDI_MDO)</f>
        <v>19.844112248208</v>
      </c>
      <c r="M185" s="42" t="n">
        <f aca="false">SUM(K185:L185)</f>
        <v>67.9755245661088</v>
      </c>
    </row>
    <row r="186" s="18" customFormat="true" ht="15" hidden="false" customHeight="false" outlineLevel="0" collapsed="false">
      <c r="A186" s="33" t="s">
        <v>475</v>
      </c>
      <c r="B186" s="38" t="s">
        <v>476</v>
      </c>
      <c r="C186" s="39" t="s">
        <v>477</v>
      </c>
      <c r="D186" s="40" t="s">
        <v>53</v>
      </c>
      <c r="E186" s="40" t="s">
        <v>28</v>
      </c>
      <c r="F186" s="41" t="n">
        <v>2</v>
      </c>
      <c r="G186" s="36" t="n">
        <f aca="false">VLOOKUP($B186,03_COMPOSIÇÕES!$A:$G,6,0)</f>
        <v>28.368624907</v>
      </c>
      <c r="H186" s="36" t="n">
        <f aca="false">VLOOKUP($B186,03_COMPOSIÇÕES!$A:$G,7,0)</f>
        <v>5.747958</v>
      </c>
      <c r="I186" s="42" t="n">
        <f aca="false">$F186*$G186</f>
        <v>56.737249814</v>
      </c>
      <c r="J186" s="42" t="n">
        <f aca="false">$F186*$H186</f>
        <v>11.495916</v>
      </c>
      <c r="K186" s="42" t="n">
        <f aca="false">$I186*(1+BDI_MAT)</f>
        <v>69.1116439984334</v>
      </c>
      <c r="L186" s="42" t="n">
        <f aca="false">$J186*(1+BDI_MDO)</f>
        <v>14.8090389912</v>
      </c>
      <c r="M186" s="42" t="n">
        <f aca="false">SUM(K186:L186)</f>
        <v>83.9206829896334</v>
      </c>
    </row>
    <row r="187" s="18" customFormat="true" ht="15" hidden="false" customHeight="false" outlineLevel="0" collapsed="false">
      <c r="A187" s="33" t="s">
        <v>478</v>
      </c>
      <c r="B187" s="38" t="s">
        <v>479</v>
      </c>
      <c r="C187" s="39" t="s">
        <v>480</v>
      </c>
      <c r="D187" s="40" t="s">
        <v>53</v>
      </c>
      <c r="E187" s="40" t="s">
        <v>131</v>
      </c>
      <c r="F187" s="41" t="n">
        <v>2</v>
      </c>
      <c r="G187" s="36" t="n">
        <f aca="false">VLOOKUP($B187,03_COMPOSIÇÕES!$A:$G,6,0)</f>
        <v>52.93081497396</v>
      </c>
      <c r="H187" s="36" t="n">
        <f aca="false">VLOOKUP($B187,03_COMPOSIÇÕES!$A:$G,7,0)</f>
        <v>1.60942824</v>
      </c>
      <c r="I187" s="42" t="n">
        <f aca="false">$F187*$G187</f>
        <v>105.86162994792</v>
      </c>
      <c r="J187" s="42" t="n">
        <f aca="false">$F187*$H187</f>
        <v>3.21885648</v>
      </c>
      <c r="K187" s="42" t="n">
        <f aca="false">$I187*(1+BDI_MAT)</f>
        <v>128.950051439561</v>
      </c>
      <c r="L187" s="42" t="n">
        <f aca="false">$J187*(1+BDI_MDO)</f>
        <v>4.146530917536</v>
      </c>
      <c r="M187" s="42" t="n">
        <f aca="false">SUM(K187:L187)</f>
        <v>133.096582357097</v>
      </c>
    </row>
    <row r="188" s="18" customFormat="true" ht="15" hidden="false" customHeight="false" outlineLevel="0" collapsed="false">
      <c r="A188" s="33" t="s">
        <v>481</v>
      </c>
      <c r="B188" s="38" t="s">
        <v>482</v>
      </c>
      <c r="C188" s="39" t="s">
        <v>483</v>
      </c>
      <c r="D188" s="40" t="s">
        <v>53</v>
      </c>
      <c r="E188" s="40" t="s">
        <v>28</v>
      </c>
      <c r="F188" s="41" t="n">
        <v>6</v>
      </c>
      <c r="G188" s="36" t="n">
        <f aca="false">VLOOKUP($B188,03_COMPOSIÇÕES!$A:$G,6,0)</f>
        <v>7.6663498884</v>
      </c>
      <c r="H188" s="36" t="n">
        <f aca="false">VLOOKUP($B188,03_COMPOSIÇÕES!$A:$G,7,0)</f>
        <v>6.8975496</v>
      </c>
      <c r="I188" s="42" t="n">
        <f aca="false">$F188*$G188</f>
        <v>45.9980993304</v>
      </c>
      <c r="J188" s="42" t="n">
        <f aca="false">$F188*$H188</f>
        <v>41.3852976</v>
      </c>
      <c r="K188" s="42" t="n">
        <f aca="false">$I188*(1+BDI_MAT)</f>
        <v>56.0302847943602</v>
      </c>
      <c r="L188" s="42" t="n">
        <f aca="false">$J188*(1+BDI_MDO)</f>
        <v>53.31254036832</v>
      </c>
      <c r="M188" s="42" t="n">
        <f aca="false">SUM(K188:L188)</f>
        <v>109.34282516268</v>
      </c>
    </row>
    <row r="189" s="18" customFormat="true" ht="15" hidden="false" customHeight="false" outlineLevel="0" collapsed="false">
      <c r="A189" s="33" t="s">
        <v>484</v>
      </c>
      <c r="B189" s="38" t="s">
        <v>485</v>
      </c>
      <c r="C189" s="39" t="s">
        <v>486</v>
      </c>
      <c r="D189" s="40" t="s">
        <v>53</v>
      </c>
      <c r="E189" s="40" t="s">
        <v>28</v>
      </c>
      <c r="F189" s="41" t="n">
        <v>1</v>
      </c>
      <c r="G189" s="36" t="n">
        <f aca="false">VLOOKUP($B189,03_COMPOSIÇÕES!$A:$G,6,0)</f>
        <v>12435.13</v>
      </c>
      <c r="H189" s="36" t="n">
        <f aca="false">VLOOKUP($B189,03_COMPOSIÇÕES!$A:$G,7,0)</f>
        <v>0</v>
      </c>
      <c r="I189" s="42" t="n">
        <f aca="false">$F189*$G189</f>
        <v>12435.13</v>
      </c>
      <c r="J189" s="42" t="n">
        <f aca="false">$F189*$H189</f>
        <v>0</v>
      </c>
      <c r="K189" s="42" t="n">
        <f aca="false">$I189*(1+BDI_MAT)</f>
        <v>15147.231853</v>
      </c>
      <c r="L189" s="42" t="n">
        <f aca="false">$J189*(1+BDI_MDO)</f>
        <v>0</v>
      </c>
      <c r="M189" s="42" t="n">
        <f aca="false">SUM(K189:L189)</f>
        <v>15147.231853</v>
      </c>
    </row>
    <row r="190" s="18" customFormat="true" ht="26.25" hidden="false" customHeight="false" outlineLevel="0" collapsed="false">
      <c r="A190" s="33" t="s">
        <v>487</v>
      </c>
      <c r="B190" s="38" t="s">
        <v>488</v>
      </c>
      <c r="C190" s="39" t="s">
        <v>489</v>
      </c>
      <c r="D190" s="40" t="s">
        <v>53</v>
      </c>
      <c r="E190" s="40" t="s">
        <v>28</v>
      </c>
      <c r="F190" s="41" t="n">
        <v>20</v>
      </c>
      <c r="G190" s="36" t="n">
        <f aca="false">VLOOKUP($B190,03_COMPOSIÇÕES!$A:$G,6,0)</f>
        <v>0.62617998512</v>
      </c>
      <c r="H190" s="36" t="n">
        <f aca="false">VLOOKUP($B190,03_COMPOSIÇÕES!$A:$G,7,0)</f>
        <v>1.050702</v>
      </c>
      <c r="I190" s="42" t="n">
        <f aca="false">$F190*$G190</f>
        <v>12.5235997024</v>
      </c>
      <c r="J190" s="42" t="n">
        <f aca="false">$F190*$H190</f>
        <v>21.01404</v>
      </c>
      <c r="K190" s="42" t="n">
        <f aca="false">$I190*(1+BDI_MAT)</f>
        <v>15.2549967974934</v>
      </c>
      <c r="L190" s="42" t="n">
        <f aca="false">$J190*(1+BDI_MDO)</f>
        <v>27.070286328</v>
      </c>
      <c r="M190" s="42" t="n">
        <f aca="false">SUM(K190:L190)</f>
        <v>42.3252831254934</v>
      </c>
    </row>
    <row r="191" s="18" customFormat="true" ht="15" hidden="false" customHeight="false" outlineLevel="0" collapsed="false">
      <c r="A191" s="33" t="s">
        <v>490</v>
      </c>
      <c r="B191" s="38" t="s">
        <v>491</v>
      </c>
      <c r="C191" s="39" t="s">
        <v>492</v>
      </c>
      <c r="D191" s="40" t="s">
        <v>53</v>
      </c>
      <c r="E191" s="40" t="s">
        <v>28</v>
      </c>
      <c r="F191" s="41" t="n">
        <v>9</v>
      </c>
      <c r="G191" s="36" t="n">
        <f aca="false">VLOOKUP($B191,03_COMPOSIÇÕES!$A:$G,6,0)</f>
        <v>6.8977249814</v>
      </c>
      <c r="H191" s="36" t="n">
        <f aca="false">VLOOKUP($B191,03_COMPOSIÇÕES!$A:$G,7,0)</f>
        <v>1.1495916</v>
      </c>
      <c r="I191" s="42" t="n">
        <f aca="false">$F191*$G191</f>
        <v>62.0795248326</v>
      </c>
      <c r="J191" s="42" t="n">
        <f aca="false">$F191*$H191</f>
        <v>10.3463244</v>
      </c>
      <c r="K191" s="42" t="n">
        <f aca="false">$I191*(1+BDI_MAT)</f>
        <v>75.6190691985901</v>
      </c>
      <c r="L191" s="42" t="n">
        <f aca="false">$J191*(1+BDI_MDO)</f>
        <v>13.32813509208</v>
      </c>
      <c r="M191" s="42" t="n">
        <f aca="false">SUM(K191:L191)</f>
        <v>88.9472042906701</v>
      </c>
    </row>
    <row r="192" s="18" customFormat="true" ht="26.25" hidden="false" customHeight="false" outlineLevel="0" collapsed="false">
      <c r="A192" s="33" t="s">
        <v>493</v>
      </c>
      <c r="B192" s="38" t="s">
        <v>494</v>
      </c>
      <c r="C192" s="39" t="s">
        <v>495</v>
      </c>
      <c r="D192" s="40" t="s">
        <v>53</v>
      </c>
      <c r="E192" s="40" t="s">
        <v>28</v>
      </c>
      <c r="F192" s="41" t="n">
        <v>18</v>
      </c>
      <c r="G192" s="36" t="n">
        <f aca="false">VLOOKUP($B192,03_COMPOSIÇÕES!$A:$G,6,0)</f>
        <v>2.6363498884</v>
      </c>
      <c r="H192" s="36" t="n">
        <f aca="false">VLOOKUP($B192,03_COMPOSIÇÕES!$A:$G,7,0)</f>
        <v>6.8975496</v>
      </c>
      <c r="I192" s="42" t="n">
        <f aca="false">$F192*$G192</f>
        <v>47.4542979912</v>
      </c>
      <c r="J192" s="42" t="n">
        <f aca="false">$F192*$H192</f>
        <v>124.1558928</v>
      </c>
      <c r="K192" s="42" t="n">
        <f aca="false">$I192*(1+BDI_MAT)</f>
        <v>57.8040803830807</v>
      </c>
      <c r="L192" s="42" t="n">
        <f aca="false">$J192*(1+BDI_MDO)</f>
        <v>159.93762110496</v>
      </c>
      <c r="M192" s="42" t="n">
        <f aca="false">SUM(K192:L192)</f>
        <v>217.741701488041</v>
      </c>
    </row>
    <row r="193" s="18" customFormat="true" ht="15" hidden="false" customHeight="false" outlineLevel="0" collapsed="false">
      <c r="A193" s="33" t="s">
        <v>496</v>
      </c>
      <c r="B193" s="38" t="s">
        <v>497</v>
      </c>
      <c r="C193" s="39" t="s">
        <v>498</v>
      </c>
      <c r="D193" s="40" t="s">
        <v>53</v>
      </c>
      <c r="E193" s="40" t="s">
        <v>131</v>
      </c>
      <c r="F193" s="41" t="n">
        <v>1</v>
      </c>
      <c r="G193" s="36" t="n">
        <f aca="false">VLOOKUP($B193,03_COMPOSIÇÕES!$A:$G,6,0)</f>
        <v>11.8363498884</v>
      </c>
      <c r="H193" s="36" t="n">
        <f aca="false">VLOOKUP($B193,03_COMPOSIÇÕES!$A:$G,7,0)</f>
        <v>6.8975496</v>
      </c>
      <c r="I193" s="42" t="n">
        <f aca="false">$F193*$G193</f>
        <v>11.8363498884</v>
      </c>
      <c r="J193" s="42" t="n">
        <f aca="false">$F193*$H193</f>
        <v>6.8975496</v>
      </c>
      <c r="K193" s="42" t="n">
        <f aca="false">$I193*(1+BDI_MAT)</f>
        <v>14.41785779906</v>
      </c>
      <c r="L193" s="42" t="n">
        <f aca="false">$J193*(1+BDI_MDO)</f>
        <v>8.88542339472</v>
      </c>
      <c r="M193" s="42" t="n">
        <f aca="false">SUM(K193:L193)</f>
        <v>23.30328119378</v>
      </c>
    </row>
    <row r="194" s="18" customFormat="true" ht="15" hidden="false" customHeight="false" outlineLevel="0" collapsed="false">
      <c r="A194" s="33"/>
      <c r="B194" s="38"/>
      <c r="C194" s="39"/>
      <c r="D194" s="40"/>
      <c r="E194" s="40"/>
      <c r="F194" s="41"/>
      <c r="G194" s="42"/>
      <c r="H194" s="42"/>
      <c r="I194" s="42"/>
      <c r="J194" s="42"/>
      <c r="K194" s="42"/>
      <c r="L194" s="42"/>
      <c r="M194" s="42"/>
    </row>
    <row r="195" s="18" customFormat="true" ht="15" hidden="false" customHeight="false" outlineLevel="0" collapsed="false">
      <c r="A195" s="33" t="s">
        <v>499</v>
      </c>
      <c r="B195" s="38"/>
      <c r="C195" s="39" t="s">
        <v>500</v>
      </c>
      <c r="D195" s="40"/>
      <c r="E195" s="40"/>
      <c r="F195" s="41"/>
      <c r="G195" s="42"/>
      <c r="H195" s="42"/>
      <c r="I195" s="42" t="n">
        <f aca="false">SUBTOTAL(9,I196:I237)</f>
        <v>25066.8829898012</v>
      </c>
      <c r="J195" s="42" t="n">
        <f aca="false">SUBTOTAL(9,J196:J237)</f>
        <v>9279.96095856468</v>
      </c>
      <c r="K195" s="42" t="n">
        <f aca="false">SUBTOTAL(9,K196:K237)</f>
        <v>30533.9701698769</v>
      </c>
      <c r="L195" s="42" t="n">
        <f aca="false">SUBTOTAL(9,L196:L237)</f>
        <v>11954.445706823</v>
      </c>
      <c r="M195" s="42" t="n">
        <f aca="false">SUBTOTAL(9,M196:M237)</f>
        <v>42488.4158766999</v>
      </c>
    </row>
    <row r="196" s="18" customFormat="true" ht="25.5" hidden="false" customHeight="false" outlineLevel="0" collapsed="false">
      <c r="A196" s="33" t="s">
        <v>501</v>
      </c>
      <c r="B196" s="38" t="s">
        <v>453</v>
      </c>
      <c r="C196" s="39" t="s">
        <v>454</v>
      </c>
      <c r="D196" s="40" t="s">
        <v>53</v>
      </c>
      <c r="E196" s="40" t="s">
        <v>28</v>
      </c>
      <c r="F196" s="41" t="n">
        <v>13</v>
      </c>
      <c r="G196" s="36" t="n">
        <f aca="false">VLOOKUP($B196,03_COMPOSIÇÕES!$A:$G,6,0)</f>
        <v>4.8963498884</v>
      </c>
      <c r="H196" s="36" t="n">
        <f aca="false">VLOOKUP($B196,03_COMPOSIÇÕES!$A:$G,7,0)</f>
        <v>6.8975496</v>
      </c>
      <c r="I196" s="42" t="n">
        <f aca="false">$F196*$G196</f>
        <v>63.6525485492</v>
      </c>
      <c r="J196" s="42" t="n">
        <f aca="false">$F196*$H196</f>
        <v>89.6681448</v>
      </c>
      <c r="K196" s="42" t="n">
        <f aca="false">$I196*(1+BDI_MAT)</f>
        <v>77.5351693877805</v>
      </c>
      <c r="L196" s="42" t="n">
        <f aca="false">$J196*(1+BDI_MDO)</f>
        <v>115.51050413136</v>
      </c>
      <c r="M196" s="42" t="n">
        <f aca="false">SUM(K196:L196)</f>
        <v>193.045673519141</v>
      </c>
    </row>
    <row r="197" s="18" customFormat="true" ht="25.5" hidden="false" customHeight="false" outlineLevel="0" collapsed="false">
      <c r="A197" s="33" t="s">
        <v>502</v>
      </c>
      <c r="B197" s="38" t="s">
        <v>292</v>
      </c>
      <c r="C197" s="39" t="s">
        <v>293</v>
      </c>
      <c r="D197" s="40" t="s">
        <v>53</v>
      </c>
      <c r="E197" s="40" t="s">
        <v>28</v>
      </c>
      <c r="F197" s="41" t="n">
        <v>13</v>
      </c>
      <c r="G197" s="36" t="n">
        <f aca="false">VLOOKUP($B197,03_COMPOSIÇÕES!$A:$G,6,0)</f>
        <v>4.8563498884</v>
      </c>
      <c r="H197" s="36" t="n">
        <f aca="false">VLOOKUP($B197,03_COMPOSIÇÕES!$A:$G,7,0)</f>
        <v>6.8975496</v>
      </c>
      <c r="I197" s="42" t="n">
        <f aca="false">$F197*$G197</f>
        <v>63.1325485492</v>
      </c>
      <c r="J197" s="42" t="n">
        <f aca="false">$F197*$H197</f>
        <v>89.6681448</v>
      </c>
      <c r="K197" s="42" t="n">
        <f aca="false">$I197*(1+BDI_MAT)</f>
        <v>76.9017573877805</v>
      </c>
      <c r="L197" s="42" t="n">
        <f aca="false">$J197*(1+BDI_MDO)</f>
        <v>115.51050413136</v>
      </c>
      <c r="M197" s="42" t="n">
        <f aca="false">SUM(K197:L197)</f>
        <v>192.412261519141</v>
      </c>
    </row>
    <row r="198" s="18" customFormat="true" ht="38.25" hidden="false" customHeight="false" outlineLevel="0" collapsed="false">
      <c r="A198" s="33" t="s">
        <v>503</v>
      </c>
      <c r="B198" s="38" t="s">
        <v>504</v>
      </c>
      <c r="C198" s="39" t="s">
        <v>505</v>
      </c>
      <c r="D198" s="40" t="s">
        <v>53</v>
      </c>
      <c r="E198" s="40" t="s">
        <v>28</v>
      </c>
      <c r="F198" s="41" t="n">
        <v>2</v>
      </c>
      <c r="G198" s="36" t="n">
        <f aca="false">VLOOKUP($B198,03_COMPOSIÇÕES!$A:$G,6,0)</f>
        <v>619.630748698</v>
      </c>
      <c r="H198" s="36" t="n">
        <f aca="false">VLOOKUP($B198,03_COMPOSIÇÕES!$A:$G,7,0)</f>
        <v>80.471412</v>
      </c>
      <c r="I198" s="42" t="n">
        <f aca="false">$F198*$G198</f>
        <v>1239.261497396</v>
      </c>
      <c r="J198" s="42" t="n">
        <f aca="false">$F198*$H198</f>
        <v>160.942824</v>
      </c>
      <c r="K198" s="42" t="n">
        <f aca="false">$I198*(1+BDI_MAT)</f>
        <v>1509.54442997807</v>
      </c>
      <c r="L198" s="42" t="n">
        <f aca="false">$J198*(1+BDI_MDO)</f>
        <v>207.3265458768</v>
      </c>
      <c r="M198" s="42" t="n">
        <f aca="false">SUM(K198:L198)</f>
        <v>1716.87097585487</v>
      </c>
    </row>
    <row r="199" s="18" customFormat="true" ht="38.25" hidden="false" customHeight="false" outlineLevel="0" collapsed="false">
      <c r="A199" s="33" t="s">
        <v>506</v>
      </c>
      <c r="B199" s="38" t="s">
        <v>507</v>
      </c>
      <c r="C199" s="39" t="s">
        <v>508</v>
      </c>
      <c r="D199" s="40" t="s">
        <v>53</v>
      </c>
      <c r="E199" s="40" t="s">
        <v>28</v>
      </c>
      <c r="F199" s="41" t="n">
        <v>1</v>
      </c>
      <c r="G199" s="36" t="n">
        <f aca="false">VLOOKUP($B199,03_COMPOSIÇÕES!$A:$G,6,0)</f>
        <v>493.217998512</v>
      </c>
      <c r="H199" s="36" t="n">
        <f aca="false">VLOOKUP($B199,03_COMPOSIÇÕES!$A:$G,7,0)</f>
        <v>91.967328</v>
      </c>
      <c r="I199" s="42" t="n">
        <f aca="false">$F199*$G199</f>
        <v>493.217998512</v>
      </c>
      <c r="J199" s="42" t="n">
        <f aca="false">$F199*$H199</f>
        <v>91.967328</v>
      </c>
      <c r="K199" s="42" t="n">
        <f aca="false">$I199*(1+BDI_MAT)</f>
        <v>600.788843987467</v>
      </c>
      <c r="L199" s="42" t="n">
        <f aca="false">$J199*(1+BDI_MDO)</f>
        <v>118.4723119296</v>
      </c>
      <c r="M199" s="42" t="n">
        <f aca="false">SUM(K199:L199)</f>
        <v>719.261155917067</v>
      </c>
    </row>
    <row r="200" s="18" customFormat="true" ht="15" hidden="false" customHeight="false" outlineLevel="0" collapsed="false">
      <c r="A200" s="33" t="s">
        <v>509</v>
      </c>
      <c r="B200" s="38" t="s">
        <v>510</v>
      </c>
      <c r="C200" s="39" t="s">
        <v>511</v>
      </c>
      <c r="D200" s="40" t="s">
        <v>53</v>
      </c>
      <c r="E200" s="40" t="s">
        <v>28</v>
      </c>
      <c r="F200" s="41" t="n">
        <v>10</v>
      </c>
      <c r="G200" s="36" t="n">
        <f aca="false">VLOOKUP($B200,03_COMPOSIÇÕES!$A:$G,6,0)</f>
        <v>21.39769507636</v>
      </c>
      <c r="H200" s="36" t="n">
        <f aca="false">VLOOKUP($B200,03_COMPOSIÇÕES!$A:$G,7,0)</f>
        <v>17.53429545</v>
      </c>
      <c r="I200" s="42" t="n">
        <f aca="false">$F200*$G200</f>
        <v>213.9769507636</v>
      </c>
      <c r="J200" s="42" t="n">
        <f aca="false">$F200*$H200</f>
        <v>175.3429545</v>
      </c>
      <c r="K200" s="42" t="n">
        <f aca="false">$I200*(1+BDI_MAT)</f>
        <v>260.645323725141</v>
      </c>
      <c r="L200" s="42" t="n">
        <f aca="false">$J200*(1+BDI_MDO)</f>
        <v>225.8767939869</v>
      </c>
      <c r="M200" s="42" t="n">
        <f aca="false">SUM(K200:L200)</f>
        <v>486.522117712041</v>
      </c>
    </row>
    <row r="201" s="18" customFormat="true" ht="38.25" hidden="false" customHeight="false" outlineLevel="0" collapsed="false">
      <c r="A201" s="33" t="s">
        <v>512</v>
      </c>
      <c r="B201" s="38" t="s">
        <v>513</v>
      </c>
      <c r="C201" s="39" t="s">
        <v>514</v>
      </c>
      <c r="D201" s="40" t="s">
        <v>53</v>
      </c>
      <c r="E201" s="40" t="s">
        <v>131</v>
      </c>
      <c r="F201" s="41" t="n">
        <v>250</v>
      </c>
      <c r="G201" s="36" t="n">
        <f aca="false">VLOOKUP($B201,03_COMPOSIÇÕES!$A:$G,6,0)</f>
        <v>3.30920701756</v>
      </c>
      <c r="H201" s="36" t="n">
        <f aca="false">VLOOKUP($B201,03_COMPOSIÇÕES!$A:$G,7,0)</f>
        <v>2.345166864</v>
      </c>
      <c r="I201" s="42" t="n">
        <f aca="false">$F201*$G201</f>
        <v>827.30175439</v>
      </c>
      <c r="J201" s="42" t="n">
        <f aca="false">$F201*$H201</f>
        <v>586.291716</v>
      </c>
      <c r="K201" s="42" t="n">
        <f aca="false">$I201*(1+BDI_MAT)</f>
        <v>1007.73626702246</v>
      </c>
      <c r="L201" s="42" t="n">
        <f aca="false">$J201*(1+BDI_MDO)</f>
        <v>755.2609885512</v>
      </c>
      <c r="M201" s="42" t="n">
        <f aca="false">SUM(K201:L201)</f>
        <v>1762.99725557366</v>
      </c>
    </row>
    <row r="202" s="18" customFormat="true" ht="25.5" hidden="false" customHeight="false" outlineLevel="0" collapsed="false">
      <c r="A202" s="33" t="s">
        <v>515</v>
      </c>
      <c r="B202" s="38" t="s">
        <v>459</v>
      </c>
      <c r="C202" s="39" t="s">
        <v>460</v>
      </c>
      <c r="D202" s="40" t="s">
        <v>53</v>
      </c>
      <c r="E202" s="40" t="s">
        <v>131</v>
      </c>
      <c r="F202" s="41" t="n">
        <v>1800</v>
      </c>
      <c r="G202" s="36" t="n">
        <f aca="false">VLOOKUP($B202,03_COMPOSIÇÕES!$A:$G,6,0)</f>
        <v>2.39514498884</v>
      </c>
      <c r="H202" s="36" t="n">
        <f aca="false">VLOOKUP($B202,03_COMPOSIÇÕES!$A:$G,7,0)</f>
        <v>0.68975496</v>
      </c>
      <c r="I202" s="42" t="n">
        <f aca="false">$F202*$G202</f>
        <v>4311.260979912</v>
      </c>
      <c r="J202" s="42" t="n">
        <f aca="false">$F202*$H202</f>
        <v>1241.558928</v>
      </c>
      <c r="K202" s="42" t="n">
        <f aca="false">$I202*(1+BDI_MAT)</f>
        <v>5251.54699963081</v>
      </c>
      <c r="L202" s="42" t="n">
        <f aca="false">$J202*(1+BDI_MDO)</f>
        <v>1599.3762110496</v>
      </c>
      <c r="M202" s="42" t="n">
        <f aca="false">SUM(K202:L202)</f>
        <v>6850.92321068041</v>
      </c>
    </row>
    <row r="203" s="18" customFormat="true" ht="25.5" hidden="false" customHeight="false" outlineLevel="0" collapsed="false">
      <c r="A203" s="33" t="s">
        <v>516</v>
      </c>
      <c r="B203" s="38" t="s">
        <v>517</v>
      </c>
      <c r="C203" s="39" t="s">
        <v>518</v>
      </c>
      <c r="D203" s="40" t="s">
        <v>53</v>
      </c>
      <c r="E203" s="40" t="s">
        <v>131</v>
      </c>
      <c r="F203" s="41" t="n">
        <v>750</v>
      </c>
      <c r="G203" s="36" t="n">
        <f aca="false">VLOOKUP($B203,03_COMPOSIÇÕES!$A:$G,6,0)</f>
        <v>3.45248998512</v>
      </c>
      <c r="H203" s="36" t="n">
        <f aca="false">VLOOKUP($B203,03_COMPOSIÇÕES!$A:$G,7,0)</f>
        <v>0.91967328</v>
      </c>
      <c r="I203" s="42" t="n">
        <f aca="false">$F203*$G203</f>
        <v>2589.36748884</v>
      </c>
      <c r="J203" s="42" t="n">
        <f aca="false">$F203*$H203</f>
        <v>689.75496</v>
      </c>
      <c r="K203" s="42" t="n">
        <f aca="false">$I203*(1+BDI_MAT)</f>
        <v>3154.108538156</v>
      </c>
      <c r="L203" s="42" t="n">
        <f aca="false">$J203*(1+BDI_MDO)</f>
        <v>888.542339472</v>
      </c>
      <c r="M203" s="42" t="n">
        <f aca="false">SUM(K203:L203)</f>
        <v>4042.650877628</v>
      </c>
    </row>
    <row r="204" s="18" customFormat="true" ht="25.5" hidden="false" customHeight="false" outlineLevel="0" collapsed="false">
      <c r="A204" s="33" t="s">
        <v>519</v>
      </c>
      <c r="B204" s="38" t="s">
        <v>462</v>
      </c>
      <c r="C204" s="39" t="s">
        <v>463</v>
      </c>
      <c r="D204" s="40" t="s">
        <v>53</v>
      </c>
      <c r="E204" s="40" t="s">
        <v>131</v>
      </c>
      <c r="F204" s="41" t="n">
        <v>200</v>
      </c>
      <c r="G204" s="36" t="n">
        <f aca="false">VLOOKUP($B204,03_COMPOSIÇÕES!$A:$G,6,0)</f>
        <v>6.96720652</v>
      </c>
      <c r="H204" s="36" t="n">
        <f aca="false">VLOOKUP($B204,03_COMPOSIÇÕES!$A:$G,7,0)</f>
        <v>1.770371064</v>
      </c>
      <c r="I204" s="42" t="n">
        <f aca="false">$F204*$G204</f>
        <v>1393.441304</v>
      </c>
      <c r="J204" s="42" t="n">
        <f aca="false">$F204*$H204</f>
        <v>354.0742128</v>
      </c>
      <c r="K204" s="42" t="n">
        <f aca="false">$I204*(1+BDI_MAT)</f>
        <v>1697.3508524024</v>
      </c>
      <c r="L204" s="42" t="n">
        <f aca="false">$J204*(1+BDI_MDO)</f>
        <v>456.11840092896</v>
      </c>
      <c r="M204" s="42" t="n">
        <f aca="false">SUM(K204:L204)</f>
        <v>2153.46925333136</v>
      </c>
    </row>
    <row r="205" s="18" customFormat="true" ht="25.5" hidden="false" customHeight="false" outlineLevel="0" collapsed="false">
      <c r="A205" s="33" t="s">
        <v>520</v>
      </c>
      <c r="B205" s="38" t="s">
        <v>521</v>
      </c>
      <c r="C205" s="39" t="s">
        <v>522</v>
      </c>
      <c r="D205" s="40" t="s">
        <v>53</v>
      </c>
      <c r="E205" s="40" t="s">
        <v>28</v>
      </c>
      <c r="F205" s="41" t="n">
        <v>68</v>
      </c>
      <c r="G205" s="36" t="n">
        <f aca="false">VLOOKUP($B205,03_COMPOSIÇÕES!$A:$G,6,0)</f>
        <v>3.19609366196</v>
      </c>
      <c r="H205" s="36" t="n">
        <f aca="false">VLOOKUP($B205,03_COMPOSIÇÕES!$A:$G,7,0)</f>
        <v>3.287831976</v>
      </c>
      <c r="I205" s="42" t="n">
        <f aca="false">$F205*$G205</f>
        <v>217.33436901328</v>
      </c>
      <c r="J205" s="42" t="n">
        <f aca="false">$F205*$H205</f>
        <v>223.572574368</v>
      </c>
      <c r="K205" s="42" t="n">
        <f aca="false">$I205*(1+BDI_MAT)</f>
        <v>264.734994895076</v>
      </c>
      <c r="L205" s="42" t="n">
        <f aca="false">$J205*(1+BDI_MDO)</f>
        <v>288.006190300858</v>
      </c>
      <c r="M205" s="42" t="n">
        <f aca="false">SUM(K205:L205)</f>
        <v>552.741185195934</v>
      </c>
    </row>
    <row r="206" s="18" customFormat="true" ht="25.5" hidden="false" customHeight="false" outlineLevel="0" collapsed="false">
      <c r="A206" s="33" t="s">
        <v>523</v>
      </c>
      <c r="B206" s="38" t="s">
        <v>524</v>
      </c>
      <c r="C206" s="39" t="s">
        <v>525</v>
      </c>
      <c r="D206" s="40" t="s">
        <v>53</v>
      </c>
      <c r="E206" s="40" t="s">
        <v>28</v>
      </c>
      <c r="F206" s="41" t="n">
        <v>21</v>
      </c>
      <c r="G206" s="36" t="n">
        <f aca="false">VLOOKUP($B206,03_COMPOSIÇÕES!$A:$G,6,0)</f>
        <v>5.63384513976</v>
      </c>
      <c r="H206" s="36" t="n">
        <f aca="false">VLOOKUP($B206,03_COMPOSIÇÕES!$A:$G,7,0)</f>
        <v>11.99517136428</v>
      </c>
      <c r="I206" s="42" t="n">
        <f aca="false">$F206*$G206</f>
        <v>118.31074793496</v>
      </c>
      <c r="J206" s="42" t="n">
        <f aca="false">$F206*$H206</f>
        <v>251.89859864988</v>
      </c>
      <c r="K206" s="42" t="n">
        <f aca="false">$I206*(1+BDI_MAT)</f>
        <v>144.114322059575</v>
      </c>
      <c r="L206" s="42" t="n">
        <f aca="false">$J206*(1+BDI_MDO)</f>
        <v>324.495774780775</v>
      </c>
      <c r="M206" s="42" t="n">
        <f aca="false">SUM(K206:L206)</f>
        <v>468.61009684035</v>
      </c>
    </row>
    <row r="207" s="18" customFormat="true" ht="25.5" hidden="false" customHeight="false" outlineLevel="0" collapsed="false">
      <c r="A207" s="33" t="s">
        <v>526</v>
      </c>
      <c r="B207" s="38" t="s">
        <v>527</v>
      </c>
      <c r="C207" s="39" t="s">
        <v>528</v>
      </c>
      <c r="D207" s="40" t="s">
        <v>53</v>
      </c>
      <c r="E207" s="40" t="s">
        <v>28</v>
      </c>
      <c r="F207" s="41" t="n">
        <v>21</v>
      </c>
      <c r="G207" s="36" t="n">
        <f aca="false">VLOOKUP($B207,03_COMPOSIÇÕES!$A:$G,6,0)</f>
        <v>3.41582118544</v>
      </c>
      <c r="H207" s="36" t="n">
        <f aca="false">VLOOKUP($B207,03_COMPOSIÇÕES!$A:$G,7,0)</f>
        <v>5.74139306028</v>
      </c>
      <c r="I207" s="42" t="n">
        <f aca="false">$F207*$G207</f>
        <v>71.73224489424</v>
      </c>
      <c r="J207" s="42" t="n">
        <f aca="false">$F207*$H207</f>
        <v>120.56925426588</v>
      </c>
      <c r="K207" s="42" t="n">
        <f aca="false">$I207*(1+BDI_MAT)</f>
        <v>87.3770475056737</v>
      </c>
      <c r="L207" s="42" t="n">
        <f aca="false">$J207*(1+BDI_MDO)</f>
        <v>155.317313345307</v>
      </c>
      <c r="M207" s="42" t="n">
        <f aca="false">SUM(K207:L207)</f>
        <v>242.69436085098</v>
      </c>
    </row>
    <row r="208" s="18" customFormat="true" ht="25.5" hidden="false" customHeight="false" outlineLevel="0" collapsed="false">
      <c r="A208" s="33" t="s">
        <v>529</v>
      </c>
      <c r="B208" s="38" t="s">
        <v>465</v>
      </c>
      <c r="C208" s="39" t="s">
        <v>466</v>
      </c>
      <c r="D208" s="40" t="s">
        <v>53</v>
      </c>
      <c r="E208" s="40" t="s">
        <v>28</v>
      </c>
      <c r="F208" s="41" t="n">
        <v>64</v>
      </c>
      <c r="G208" s="36" t="n">
        <f aca="false">VLOOKUP($B208,03_COMPOSIÇÕES!$A:$G,6,0)</f>
        <v>2.5840623135</v>
      </c>
      <c r="H208" s="36" t="n">
        <f aca="false">VLOOKUP($B208,03_COMPOSIÇÕES!$A:$G,7,0)</f>
        <v>3.39622619628</v>
      </c>
      <c r="I208" s="42" t="n">
        <f aca="false">$F208*$G208</f>
        <v>165.379988064</v>
      </c>
      <c r="J208" s="42" t="n">
        <f aca="false">$F208*$H208</f>
        <v>217.35847656192</v>
      </c>
      <c r="K208" s="42" t="n">
        <f aca="false">$I208*(1+BDI_MAT)</f>
        <v>201.449363460758</v>
      </c>
      <c r="L208" s="42" t="n">
        <f aca="false">$J208*(1+BDI_MDO)</f>
        <v>280.001189507065</v>
      </c>
      <c r="M208" s="42" t="n">
        <f aca="false">SUM(K208:L208)</f>
        <v>481.450552967824</v>
      </c>
    </row>
    <row r="209" s="18" customFormat="true" ht="25.5" hidden="false" customHeight="false" outlineLevel="0" collapsed="false">
      <c r="A209" s="33" t="s">
        <v>530</v>
      </c>
      <c r="B209" s="38" t="s">
        <v>531</v>
      </c>
      <c r="C209" s="39" t="s">
        <v>532</v>
      </c>
      <c r="D209" s="40" t="s">
        <v>53</v>
      </c>
      <c r="E209" s="40" t="s">
        <v>28</v>
      </c>
      <c r="F209" s="41" t="n">
        <v>16</v>
      </c>
      <c r="G209" s="36" t="n">
        <f aca="false">VLOOKUP($B209,03_COMPOSIÇÕES!$A:$G,6,0)</f>
        <v>10.8103417194</v>
      </c>
      <c r="H209" s="36" t="n">
        <f aca="false">VLOOKUP($B209,03_COMPOSIÇÕES!$A:$G,7,0)</f>
        <v>6.8017503</v>
      </c>
      <c r="I209" s="42" t="n">
        <f aca="false">$F209*$G209</f>
        <v>172.9654675104</v>
      </c>
      <c r="J209" s="42" t="n">
        <f aca="false">$F209*$H209</f>
        <v>108.8280048</v>
      </c>
      <c r="K209" s="42" t="n">
        <f aca="false">$I209*(1+BDI_MAT)</f>
        <v>210.689235974418</v>
      </c>
      <c r="L209" s="42" t="n">
        <f aca="false">$J209*(1+BDI_MDO)</f>
        <v>140.19223578336</v>
      </c>
      <c r="M209" s="42" t="n">
        <f aca="false">SUM(K209:L209)</f>
        <v>350.881471757778</v>
      </c>
    </row>
    <row r="210" s="18" customFormat="true" ht="25.5" hidden="false" customHeight="false" outlineLevel="0" collapsed="false">
      <c r="A210" s="33" t="s">
        <v>533</v>
      </c>
      <c r="B210" s="38" t="s">
        <v>534</v>
      </c>
      <c r="C210" s="39" t="s">
        <v>535</v>
      </c>
      <c r="D210" s="40" t="s">
        <v>53</v>
      </c>
      <c r="E210" s="40" t="s">
        <v>28</v>
      </c>
      <c r="F210" s="41" t="n">
        <v>3</v>
      </c>
      <c r="G210" s="36" t="n">
        <f aca="false">VLOOKUP($B210,03_COMPOSIÇÕES!$A:$G,6,0)</f>
        <v>17.31583388736</v>
      </c>
      <c r="H210" s="36" t="n">
        <f aca="false">VLOOKUP($B210,03_COMPOSIÇÕES!$A:$G,7,0)</f>
        <v>10.59540258</v>
      </c>
      <c r="I210" s="42" t="n">
        <f aca="false">$F210*$G210</f>
        <v>51.94750166208</v>
      </c>
      <c r="J210" s="42" t="n">
        <f aca="false">$F210*$H210</f>
        <v>31.78620774</v>
      </c>
      <c r="K210" s="42" t="n">
        <f aca="false">$I210*(1+BDI_MAT)</f>
        <v>63.2772517745797</v>
      </c>
      <c r="L210" s="42" t="n">
        <f aca="false">$J210*(1+BDI_MDO)</f>
        <v>40.946992810668</v>
      </c>
      <c r="M210" s="42" t="n">
        <f aca="false">SUM(K210:L210)</f>
        <v>104.224244585248</v>
      </c>
    </row>
    <row r="211" s="18" customFormat="true" ht="25.5" hidden="false" customHeight="false" outlineLevel="0" collapsed="false">
      <c r="A211" s="33" t="s">
        <v>536</v>
      </c>
      <c r="B211" s="38" t="s">
        <v>537</v>
      </c>
      <c r="C211" s="39" t="s">
        <v>538</v>
      </c>
      <c r="D211" s="40" t="s">
        <v>53</v>
      </c>
      <c r="E211" s="40" t="s">
        <v>28</v>
      </c>
      <c r="F211" s="41" t="n">
        <v>2</v>
      </c>
      <c r="G211" s="36" t="n">
        <f aca="false">VLOOKUP($B211,03_COMPOSIÇÕES!$A:$G,6,0)</f>
        <v>21.78132659664</v>
      </c>
      <c r="H211" s="36" t="n">
        <f aca="false">VLOOKUP($B211,03_COMPOSIÇÕES!$A:$G,7,0)</f>
        <v>14.38905486</v>
      </c>
      <c r="I211" s="42" t="n">
        <f aca="false">$F211*$G211</f>
        <v>43.56265319328</v>
      </c>
      <c r="J211" s="42" t="n">
        <f aca="false">$F211*$H211</f>
        <v>28.77810972</v>
      </c>
      <c r="K211" s="42" t="n">
        <f aca="false">$I211*(1+BDI_MAT)</f>
        <v>53.0636678547344</v>
      </c>
      <c r="L211" s="42" t="n">
        <f aca="false">$J211*(1+BDI_MDO)</f>
        <v>37.071960941304</v>
      </c>
      <c r="M211" s="42" t="n">
        <f aca="false">SUM(K211:L211)</f>
        <v>90.1356287960384</v>
      </c>
    </row>
    <row r="212" s="18" customFormat="true" ht="25.5" hidden="false" customHeight="false" outlineLevel="0" collapsed="false">
      <c r="A212" s="33" t="s">
        <v>539</v>
      </c>
      <c r="B212" s="38" t="s">
        <v>540</v>
      </c>
      <c r="C212" s="39" t="s">
        <v>541</v>
      </c>
      <c r="D212" s="40" t="s">
        <v>53</v>
      </c>
      <c r="E212" s="40" t="s">
        <v>28</v>
      </c>
      <c r="F212" s="41" t="n">
        <v>9</v>
      </c>
      <c r="G212" s="36" t="n">
        <f aca="false">VLOOKUP($B212,03_COMPOSIÇÕES!$A:$G,6,0)</f>
        <v>13.73021073692</v>
      </c>
      <c r="H212" s="36" t="n">
        <f aca="false">VLOOKUP($B212,03_COMPOSIÇÕES!$A:$G,7,0)</f>
        <v>13.032536772</v>
      </c>
      <c r="I212" s="42" t="n">
        <f aca="false">$F212*$G212</f>
        <v>123.57189663228</v>
      </c>
      <c r="J212" s="42" t="n">
        <f aca="false">$F212*$H212</f>
        <v>117.292830948</v>
      </c>
      <c r="K212" s="42" t="n">
        <f aca="false">$I212*(1+BDI_MAT)</f>
        <v>150.52292728778</v>
      </c>
      <c r="L212" s="42" t="n">
        <f aca="false">$J212*(1+BDI_MDO)</f>
        <v>151.096624827214</v>
      </c>
      <c r="M212" s="42" t="n">
        <f aca="false">SUM(K212:L212)</f>
        <v>301.619552114994</v>
      </c>
    </row>
    <row r="213" s="18" customFormat="true" ht="25.5" hidden="false" customHeight="false" outlineLevel="0" collapsed="false">
      <c r="A213" s="33" t="s">
        <v>542</v>
      </c>
      <c r="B213" s="38" t="s">
        <v>543</v>
      </c>
      <c r="C213" s="39" t="s">
        <v>544</v>
      </c>
      <c r="D213" s="40" t="s">
        <v>53</v>
      </c>
      <c r="E213" s="40" t="s">
        <v>28</v>
      </c>
      <c r="F213" s="41" t="n">
        <v>12</v>
      </c>
      <c r="G213" s="36" t="n">
        <f aca="false">VLOOKUP($B213,03_COMPOSIÇÕES!$A:$G,6,0)</f>
        <v>15.37021073692</v>
      </c>
      <c r="H213" s="36" t="n">
        <f aca="false">VLOOKUP($B213,03_COMPOSIÇÕES!$A:$G,7,0)</f>
        <v>13.032536772</v>
      </c>
      <c r="I213" s="42" t="n">
        <f aca="false">$F213*$G213</f>
        <v>184.44252884304</v>
      </c>
      <c r="J213" s="42" t="n">
        <f aca="false">$F213*$H213</f>
        <v>156.390441264</v>
      </c>
      <c r="K213" s="42" t="n">
        <f aca="false">$I213*(1+BDI_MAT)</f>
        <v>224.669444383707</v>
      </c>
      <c r="L213" s="42" t="n">
        <f aca="false">$J213*(1+BDI_MDO)</f>
        <v>201.462166436285</v>
      </c>
      <c r="M213" s="42" t="n">
        <f aca="false">SUM(K213:L213)</f>
        <v>426.131610819992</v>
      </c>
    </row>
    <row r="214" s="18" customFormat="true" ht="25.5" hidden="false" customHeight="false" outlineLevel="0" collapsed="false">
      <c r="A214" s="33" t="s">
        <v>545</v>
      </c>
      <c r="B214" s="38" t="s">
        <v>546</v>
      </c>
      <c r="C214" s="39" t="s">
        <v>547</v>
      </c>
      <c r="D214" s="40" t="s">
        <v>53</v>
      </c>
      <c r="E214" s="40" t="s">
        <v>28</v>
      </c>
      <c r="F214" s="41" t="n">
        <v>33</v>
      </c>
      <c r="G214" s="36" t="n">
        <f aca="false">VLOOKUP($B214,03_COMPOSIÇÕES!$A:$G,6,0)</f>
        <v>7.78630755134</v>
      </c>
      <c r="H214" s="36" t="n">
        <f aca="false">VLOOKUP($B214,03_COMPOSIÇÕES!$A:$G,7,0)</f>
        <v>5.40308052</v>
      </c>
      <c r="I214" s="42" t="n">
        <f aca="false">$F214*$G214</f>
        <v>256.94814919422</v>
      </c>
      <c r="J214" s="42" t="n">
        <f aca="false">$F214*$H214</f>
        <v>178.30165716</v>
      </c>
      <c r="K214" s="42" t="n">
        <f aca="false">$I214*(1+BDI_MAT)</f>
        <v>312.988540533479</v>
      </c>
      <c r="L214" s="42" t="n">
        <f aca="false">$J214*(1+BDI_MDO)</f>
        <v>229.688194753512</v>
      </c>
      <c r="M214" s="42" t="n">
        <f aca="false">SUM(K214:L214)</f>
        <v>542.676735286991</v>
      </c>
    </row>
    <row r="215" s="18" customFormat="true" ht="25.5" hidden="false" customHeight="false" outlineLevel="0" collapsed="false">
      <c r="A215" s="33" t="s">
        <v>548</v>
      </c>
      <c r="B215" s="38" t="s">
        <v>468</v>
      </c>
      <c r="C215" s="39" t="s">
        <v>469</v>
      </c>
      <c r="D215" s="40" t="s">
        <v>53</v>
      </c>
      <c r="E215" s="40" t="s">
        <v>28</v>
      </c>
      <c r="F215" s="41" t="n">
        <v>64</v>
      </c>
      <c r="G215" s="36" t="n">
        <f aca="false">VLOOKUP($B215,03_COMPOSIÇÕES!$A:$G,6,0)</f>
        <v>18.89076948444</v>
      </c>
      <c r="H215" s="36" t="n">
        <f aca="false">VLOOKUP($B215,03_COMPOSIÇÕES!$A:$G,7,0)</f>
        <v>11.032247388</v>
      </c>
      <c r="I215" s="42" t="n">
        <f aca="false">$F215*$G215</f>
        <v>1209.00924700416</v>
      </c>
      <c r="J215" s="42" t="n">
        <f aca="false">$F215*$H215</f>
        <v>706.063832832</v>
      </c>
      <c r="K215" s="42" t="n">
        <f aca="false">$I215*(1+BDI_MAT)</f>
        <v>1472.69416377577</v>
      </c>
      <c r="L215" s="42" t="n">
        <f aca="false">$J215*(1+BDI_MDO)</f>
        <v>909.551429454182</v>
      </c>
      <c r="M215" s="42" t="n">
        <f aca="false">SUM(K215:L215)</f>
        <v>2382.24559322995</v>
      </c>
    </row>
    <row r="216" s="18" customFormat="true" ht="25.5" hidden="false" customHeight="false" outlineLevel="0" collapsed="false">
      <c r="A216" s="33" t="s">
        <v>549</v>
      </c>
      <c r="B216" s="38" t="s">
        <v>307</v>
      </c>
      <c r="C216" s="39" t="s">
        <v>308</v>
      </c>
      <c r="D216" s="40" t="s">
        <v>53</v>
      </c>
      <c r="E216" s="40" t="s">
        <v>131</v>
      </c>
      <c r="F216" s="41" t="n">
        <v>200</v>
      </c>
      <c r="G216" s="36" t="n">
        <f aca="false">VLOOKUP($B216,03_COMPOSIÇÕES!$A:$G,6,0)</f>
        <v>8.49141871032</v>
      </c>
      <c r="H216" s="36" t="n">
        <f aca="false">VLOOKUP($B216,03_COMPOSIÇÕES!$A:$G,7,0)</f>
        <v>0.298893816</v>
      </c>
      <c r="I216" s="42" t="n">
        <f aca="false">$F216*$G216</f>
        <v>1698.283742064</v>
      </c>
      <c r="J216" s="42" t="n">
        <f aca="false">$F216*$H216</f>
        <v>59.7787632</v>
      </c>
      <c r="K216" s="42" t="n">
        <f aca="false">$I216*(1+BDI_MAT)</f>
        <v>2068.67942620816</v>
      </c>
      <c r="L216" s="42" t="n">
        <f aca="false">$J216*(1+BDI_MDO)</f>
        <v>77.00700275424</v>
      </c>
      <c r="M216" s="42" t="n">
        <f aca="false">SUM(K216:L216)</f>
        <v>2145.6864289624</v>
      </c>
    </row>
    <row r="217" s="18" customFormat="true" ht="25.5" hidden="false" customHeight="false" outlineLevel="0" collapsed="false">
      <c r="A217" s="33" t="s">
        <v>550</v>
      </c>
      <c r="B217" s="38" t="s">
        <v>316</v>
      </c>
      <c r="C217" s="39" t="s">
        <v>317</v>
      </c>
      <c r="D217" s="40" t="s">
        <v>53</v>
      </c>
      <c r="E217" s="40" t="s">
        <v>28</v>
      </c>
      <c r="F217" s="41" t="n">
        <v>23</v>
      </c>
      <c r="G217" s="36" t="n">
        <f aca="false">VLOOKUP($B217,03_COMPOSIÇÕES!$A:$G,6,0)</f>
        <v>9.21819686444</v>
      </c>
      <c r="H217" s="36" t="n">
        <f aca="false">VLOOKUP($B217,03_COMPOSIÇÕES!$A:$G,7,0)</f>
        <v>1.517460912</v>
      </c>
      <c r="I217" s="42" t="n">
        <f aca="false">$F217*$G217</f>
        <v>212.01852788212</v>
      </c>
      <c r="J217" s="42" t="n">
        <f aca="false">$F217*$H217</f>
        <v>34.901600976</v>
      </c>
      <c r="K217" s="42" t="n">
        <f aca="false">$I217*(1+BDI_MAT)</f>
        <v>258.25976881321</v>
      </c>
      <c r="L217" s="42" t="n">
        <f aca="false">$J217*(1+BDI_MDO)</f>
        <v>44.9602423772832</v>
      </c>
      <c r="M217" s="42" t="n">
        <f aca="false">SUM(K217:L217)</f>
        <v>303.220011190493</v>
      </c>
    </row>
    <row r="218" s="18" customFormat="true" ht="25.5" hidden="false" customHeight="false" outlineLevel="0" collapsed="false">
      <c r="A218" s="33" t="s">
        <v>551</v>
      </c>
      <c r="B218" s="38" t="s">
        <v>552</v>
      </c>
      <c r="C218" s="39" t="s">
        <v>553</v>
      </c>
      <c r="D218" s="40" t="s">
        <v>53</v>
      </c>
      <c r="E218" s="40" t="s">
        <v>28</v>
      </c>
      <c r="F218" s="41" t="n">
        <v>14</v>
      </c>
      <c r="G218" s="36" t="n">
        <f aca="false">VLOOKUP($B218,03_COMPOSIÇÕES!$A:$G,6,0)</f>
        <v>9.21819686444</v>
      </c>
      <c r="H218" s="36" t="n">
        <f aca="false">VLOOKUP($B218,03_COMPOSIÇÕES!$A:$G,7,0)</f>
        <v>1.517460912</v>
      </c>
      <c r="I218" s="42" t="n">
        <f aca="false">$F218*$G218</f>
        <v>129.05475610216</v>
      </c>
      <c r="J218" s="42" t="n">
        <f aca="false">$F218*$H218</f>
        <v>21.244452768</v>
      </c>
      <c r="K218" s="42" t="n">
        <f aca="false">$I218*(1+BDI_MAT)</f>
        <v>157.201598408041</v>
      </c>
      <c r="L218" s="42" t="n">
        <f aca="false">$J218*(1+BDI_MDO)</f>
        <v>27.3671040557376</v>
      </c>
      <c r="M218" s="42" t="n">
        <f aca="false">SUM(K218:L218)</f>
        <v>184.568702463779</v>
      </c>
    </row>
    <row r="219" s="18" customFormat="true" ht="25.5" hidden="false" customHeight="false" outlineLevel="0" collapsed="false">
      <c r="A219" s="33" t="s">
        <v>554</v>
      </c>
      <c r="B219" s="38" t="s">
        <v>555</v>
      </c>
      <c r="C219" s="39" t="s">
        <v>556</v>
      </c>
      <c r="D219" s="40" t="s">
        <v>53</v>
      </c>
      <c r="E219" s="40" t="s">
        <v>28</v>
      </c>
      <c r="F219" s="41" t="n">
        <v>2</v>
      </c>
      <c r="G219" s="36" t="n">
        <f aca="false">VLOOKUP($B219,03_COMPOSIÇÕES!$A:$G,6,0)</f>
        <v>64.1817557332</v>
      </c>
      <c r="H219" s="36" t="n">
        <f aca="false">VLOOKUP($B219,03_COMPOSIÇÕES!$A:$G,7,0)</f>
        <v>13.059360576</v>
      </c>
      <c r="I219" s="42" t="n">
        <f aca="false">$F219*$G219</f>
        <v>128.3635114664</v>
      </c>
      <c r="J219" s="42" t="n">
        <f aca="false">$F219*$H219</f>
        <v>26.118721152</v>
      </c>
      <c r="K219" s="42" t="n">
        <f aca="false">$I219*(1+BDI_MAT)</f>
        <v>156.359593317222</v>
      </c>
      <c r="L219" s="42" t="n">
        <f aca="false">$J219*(1+BDI_MDO)</f>
        <v>33.6461365880064</v>
      </c>
      <c r="M219" s="42" t="n">
        <f aca="false">SUM(K219:L219)</f>
        <v>190.005729905228</v>
      </c>
    </row>
    <row r="220" s="18" customFormat="true" ht="25.5" hidden="false" customHeight="false" outlineLevel="0" collapsed="false">
      <c r="A220" s="33" t="s">
        <v>557</v>
      </c>
      <c r="B220" s="38" t="s">
        <v>558</v>
      </c>
      <c r="C220" s="39" t="s">
        <v>559</v>
      </c>
      <c r="D220" s="40" t="s">
        <v>53</v>
      </c>
      <c r="E220" s="40" t="s">
        <v>28</v>
      </c>
      <c r="F220" s="41" t="n">
        <v>2</v>
      </c>
      <c r="G220" s="36" t="n">
        <f aca="false">VLOOKUP($B220,03_COMPOSIÇÕES!$A:$G,6,0)</f>
        <v>53.1215844584</v>
      </c>
      <c r="H220" s="36" t="n">
        <f aca="false">VLOOKUP($B220,03_COMPOSIÇÕES!$A:$G,7,0)</f>
        <v>12.438581112</v>
      </c>
      <c r="I220" s="42" t="n">
        <f aca="false">$F220*$G220</f>
        <v>106.2431689168</v>
      </c>
      <c r="J220" s="42" t="n">
        <f aca="false">$F220*$H220</f>
        <v>24.877162224</v>
      </c>
      <c r="K220" s="42" t="n">
        <f aca="false">$I220*(1+BDI_MAT)</f>
        <v>129.414804057554</v>
      </c>
      <c r="L220" s="42" t="n">
        <f aca="false">$J220*(1+BDI_MDO)</f>
        <v>32.0467603769568</v>
      </c>
      <c r="M220" s="42" t="n">
        <f aca="false">SUM(K220:L220)</f>
        <v>161.461564434511</v>
      </c>
    </row>
    <row r="221" s="18" customFormat="true" ht="15" hidden="false" customHeight="false" outlineLevel="0" collapsed="false">
      <c r="A221" s="33" t="s">
        <v>560</v>
      </c>
      <c r="B221" s="38" t="s">
        <v>328</v>
      </c>
      <c r="C221" s="39" t="s">
        <v>329</v>
      </c>
      <c r="D221" s="40" t="s">
        <v>53</v>
      </c>
      <c r="E221" s="40" t="s">
        <v>131</v>
      </c>
      <c r="F221" s="41" t="n">
        <v>2</v>
      </c>
      <c r="G221" s="36" t="n">
        <f aca="false">VLOOKUP($B221,03_COMPOSIÇÕES!$A:$G,6,0)</f>
        <v>39.51351475076</v>
      </c>
      <c r="H221" s="36" t="n">
        <f aca="false">VLOOKUP($B221,03_COMPOSIÇÕES!$A:$G,7,0)</f>
        <v>15.40452744</v>
      </c>
      <c r="I221" s="42" t="n">
        <f aca="false">$F221*$G221</f>
        <v>79.02702950152</v>
      </c>
      <c r="J221" s="42" t="n">
        <f aca="false">$F221*$H221</f>
        <v>30.80905488</v>
      </c>
      <c r="K221" s="42" t="n">
        <f aca="false">$I221*(1+BDI_MAT)</f>
        <v>96.2628246358015</v>
      </c>
      <c r="L221" s="42" t="n">
        <f aca="false">$J221*(1+BDI_MDO)</f>
        <v>39.688224496416</v>
      </c>
      <c r="M221" s="42" t="n">
        <f aca="false">SUM(K221:L221)</f>
        <v>135.951049132218</v>
      </c>
    </row>
    <row r="222" s="18" customFormat="true" ht="15" hidden="false" customHeight="false" outlineLevel="0" collapsed="false">
      <c r="A222" s="33" t="s">
        <v>561</v>
      </c>
      <c r="B222" s="38" t="s">
        <v>476</v>
      </c>
      <c r="C222" s="39" t="s">
        <v>477</v>
      </c>
      <c r="D222" s="40" t="s">
        <v>53</v>
      </c>
      <c r="E222" s="40" t="s">
        <v>28</v>
      </c>
      <c r="F222" s="41" t="n">
        <v>4</v>
      </c>
      <c r="G222" s="36" t="n">
        <f aca="false">VLOOKUP($B222,03_COMPOSIÇÕES!$A:$G,6,0)</f>
        <v>28.368624907</v>
      </c>
      <c r="H222" s="36" t="n">
        <f aca="false">VLOOKUP($B222,03_COMPOSIÇÕES!$A:$G,7,0)</f>
        <v>5.747958</v>
      </c>
      <c r="I222" s="42" t="n">
        <f aca="false">$F222*$G222</f>
        <v>113.474499628</v>
      </c>
      <c r="J222" s="42" t="n">
        <f aca="false">$F222*$H222</f>
        <v>22.991832</v>
      </c>
      <c r="K222" s="42" t="n">
        <f aca="false">$I222*(1+BDI_MAT)</f>
        <v>138.223287996867</v>
      </c>
      <c r="L222" s="42" t="n">
        <f aca="false">$J222*(1+BDI_MDO)</f>
        <v>29.6180779824</v>
      </c>
      <c r="M222" s="42" t="n">
        <f aca="false">SUM(K222:L222)</f>
        <v>167.841365979267</v>
      </c>
    </row>
    <row r="223" s="18" customFormat="true" ht="15" hidden="false" customHeight="false" outlineLevel="0" collapsed="false">
      <c r="A223" s="33" t="s">
        <v>562</v>
      </c>
      <c r="B223" s="38" t="s">
        <v>563</v>
      </c>
      <c r="C223" s="39" t="s">
        <v>564</v>
      </c>
      <c r="D223" s="40" t="s">
        <v>53</v>
      </c>
      <c r="E223" s="40" t="s">
        <v>131</v>
      </c>
      <c r="F223" s="41" t="n">
        <v>350</v>
      </c>
      <c r="G223" s="36" t="n">
        <f aca="false">VLOOKUP($B223,03_COMPOSIÇÕES!$A:$G,6,0)</f>
        <v>4.0976118384</v>
      </c>
      <c r="H223" s="36" t="n">
        <f aca="false">VLOOKUP($B223,03_COMPOSIÇÕES!$A:$G,7,0)</f>
        <v>3.126889152</v>
      </c>
      <c r="I223" s="42" t="n">
        <f aca="false">$F223*$G223</f>
        <v>1434.16414344</v>
      </c>
      <c r="J223" s="42" t="n">
        <f aca="false">$F223*$H223</f>
        <v>1094.4112032</v>
      </c>
      <c r="K223" s="42" t="n">
        <f aca="false">$I223*(1+BDI_MAT)</f>
        <v>1746.95534312426</v>
      </c>
      <c r="L223" s="42" t="n">
        <f aca="false">$J223*(1+BDI_MDO)</f>
        <v>1409.82051196224</v>
      </c>
      <c r="M223" s="42" t="n">
        <f aca="false">SUM(K223:L223)</f>
        <v>3156.7758550865</v>
      </c>
    </row>
    <row r="224" s="18" customFormat="true" ht="15" hidden="false" customHeight="false" outlineLevel="0" collapsed="false">
      <c r="A224" s="33" t="s">
        <v>565</v>
      </c>
      <c r="B224" s="38" t="s">
        <v>479</v>
      </c>
      <c r="C224" s="39" t="s">
        <v>480</v>
      </c>
      <c r="D224" s="40" t="s">
        <v>53</v>
      </c>
      <c r="E224" s="40" t="s">
        <v>131</v>
      </c>
      <c r="F224" s="41" t="n">
        <v>3</v>
      </c>
      <c r="G224" s="36" t="n">
        <f aca="false">VLOOKUP($B224,03_COMPOSIÇÕES!$A:$G,6,0)</f>
        <v>52.93081497396</v>
      </c>
      <c r="H224" s="36" t="n">
        <f aca="false">VLOOKUP($B224,03_COMPOSIÇÕES!$A:$G,7,0)</f>
        <v>1.60942824</v>
      </c>
      <c r="I224" s="42" t="n">
        <f aca="false">$F224*$G224</f>
        <v>158.79244492188</v>
      </c>
      <c r="J224" s="42" t="n">
        <f aca="false">$F224*$H224</f>
        <v>4.82828472</v>
      </c>
      <c r="K224" s="42" t="n">
        <f aca="false">$I224*(1+BDI_MAT)</f>
        <v>193.425077159342</v>
      </c>
      <c r="L224" s="42" t="n">
        <f aca="false">$J224*(1+BDI_MDO)</f>
        <v>6.219796376304</v>
      </c>
      <c r="M224" s="42" t="n">
        <f aca="false">SUM(K224:L224)</f>
        <v>199.644873535646</v>
      </c>
    </row>
    <row r="225" s="18" customFormat="true" ht="15" hidden="false" customHeight="false" outlineLevel="0" collapsed="false">
      <c r="A225" s="33" t="s">
        <v>566</v>
      </c>
      <c r="B225" s="38" t="s">
        <v>350</v>
      </c>
      <c r="C225" s="39" t="s">
        <v>351</v>
      </c>
      <c r="D225" s="40" t="s">
        <v>53</v>
      </c>
      <c r="E225" s="40" t="s">
        <v>28</v>
      </c>
      <c r="F225" s="41" t="n">
        <v>2</v>
      </c>
      <c r="G225" s="36" t="n">
        <f aca="false">VLOOKUP($B225,03_COMPOSIÇÕES!$A:$G,6,0)</f>
        <v>104.3390496652</v>
      </c>
      <c r="H225" s="36" t="n">
        <f aca="false">VLOOKUP($B225,03_COMPOSIÇÕES!$A:$G,7,0)</f>
        <v>20.6926488</v>
      </c>
      <c r="I225" s="42" t="n">
        <f aca="false">$F225*$G225</f>
        <v>208.6780993304</v>
      </c>
      <c r="J225" s="42" t="n">
        <f aca="false">$F225*$H225</f>
        <v>41.3852976</v>
      </c>
      <c r="K225" s="42" t="n">
        <f aca="false">$I225*(1+BDI_MAT)</f>
        <v>254.19079279436</v>
      </c>
      <c r="L225" s="42" t="n">
        <f aca="false">$J225*(1+BDI_MDO)</f>
        <v>53.31254036832</v>
      </c>
      <c r="M225" s="42" t="n">
        <f aca="false">SUM(K225:L225)</f>
        <v>307.50333316268</v>
      </c>
    </row>
    <row r="226" s="18" customFormat="true" ht="15" hidden="false" customHeight="false" outlineLevel="0" collapsed="false">
      <c r="A226" s="33" t="s">
        <v>567</v>
      </c>
      <c r="B226" s="38" t="s">
        <v>482</v>
      </c>
      <c r="C226" s="39" t="s">
        <v>483</v>
      </c>
      <c r="D226" s="40" t="s">
        <v>53</v>
      </c>
      <c r="E226" s="40" t="s">
        <v>28</v>
      </c>
      <c r="F226" s="41" t="n">
        <v>12</v>
      </c>
      <c r="G226" s="36" t="n">
        <f aca="false">VLOOKUP($B226,03_COMPOSIÇÕES!$A:$G,6,0)</f>
        <v>7.6663498884</v>
      </c>
      <c r="H226" s="36" t="n">
        <f aca="false">VLOOKUP($B226,03_COMPOSIÇÕES!$A:$G,7,0)</f>
        <v>6.8975496</v>
      </c>
      <c r="I226" s="42" t="n">
        <f aca="false">$F226*$G226</f>
        <v>91.9961986608</v>
      </c>
      <c r="J226" s="42" t="n">
        <f aca="false">$F226*$H226</f>
        <v>82.7705952</v>
      </c>
      <c r="K226" s="42" t="n">
        <f aca="false">$I226*(1+BDI_MAT)</f>
        <v>112.06056958872</v>
      </c>
      <c r="L226" s="42" t="n">
        <f aca="false">$J226*(1+BDI_MDO)</f>
        <v>106.62508073664</v>
      </c>
      <c r="M226" s="42" t="n">
        <f aca="false">SUM(K226:L226)</f>
        <v>218.68565032536</v>
      </c>
    </row>
    <row r="227" s="18" customFormat="true" ht="15" hidden="false" customHeight="false" outlineLevel="0" collapsed="false">
      <c r="A227" s="33" t="s">
        <v>568</v>
      </c>
      <c r="B227" s="38" t="s">
        <v>569</v>
      </c>
      <c r="C227" s="39" t="s">
        <v>570</v>
      </c>
      <c r="D227" s="40" t="s">
        <v>53</v>
      </c>
      <c r="E227" s="40" t="s">
        <v>28</v>
      </c>
      <c r="F227" s="41" t="n">
        <v>10</v>
      </c>
      <c r="G227" s="36" t="n">
        <f aca="false">VLOOKUP($B227,03_COMPOSIÇÕES!$A:$G,6,0)</f>
        <v>151.3671984612</v>
      </c>
      <c r="H227" s="36" t="n">
        <f aca="false">VLOOKUP($B227,03_COMPOSIÇÕES!$A:$G,7,0)</f>
        <v>24.2763657435</v>
      </c>
      <c r="I227" s="42" t="n">
        <f aca="false">$F227*$G227</f>
        <v>1513.671984612</v>
      </c>
      <c r="J227" s="42" t="n">
        <f aca="false">$F227*$H227</f>
        <v>242.763657435</v>
      </c>
      <c r="K227" s="42" t="n">
        <f aca="false">$I227*(1+BDI_MAT)</f>
        <v>1843.80384445588</v>
      </c>
      <c r="L227" s="42" t="n">
        <f aca="false">$J227*(1+BDI_MDO)</f>
        <v>312.728143507767</v>
      </c>
      <c r="M227" s="42" t="n">
        <f aca="false">SUM(K227:L227)</f>
        <v>2156.53198796364</v>
      </c>
    </row>
    <row r="228" s="18" customFormat="true" ht="15" hidden="false" customHeight="false" outlineLevel="0" collapsed="false">
      <c r="A228" s="33" t="s">
        <v>571</v>
      </c>
      <c r="B228" s="38" t="s">
        <v>572</v>
      </c>
      <c r="C228" s="39" t="s">
        <v>573</v>
      </c>
      <c r="D228" s="40" t="s">
        <v>53</v>
      </c>
      <c r="E228" s="40" t="s">
        <v>28</v>
      </c>
      <c r="F228" s="41" t="n">
        <v>72</v>
      </c>
      <c r="G228" s="36" t="n">
        <f aca="false">VLOOKUP($B228,03_COMPOSIÇÕES!$A:$G,6,0)</f>
        <v>57.3840748698</v>
      </c>
      <c r="H228" s="36" t="n">
        <f aca="false">VLOOKUP($B228,03_COMPOSIÇÕES!$A:$G,7,0)</f>
        <v>8.0471412</v>
      </c>
      <c r="I228" s="42" t="n">
        <f aca="false">$F228*$G228</f>
        <v>4131.6533906256</v>
      </c>
      <c r="J228" s="42" t="n">
        <f aca="false">$F228*$H228</f>
        <v>579.3941664</v>
      </c>
      <c r="K228" s="42" t="n">
        <f aca="false">$I228*(1+BDI_MAT)</f>
        <v>5032.76699512104</v>
      </c>
      <c r="L228" s="42" t="n">
        <f aca="false">$J228*(1+BDI_MDO)</f>
        <v>746.37556515648</v>
      </c>
      <c r="M228" s="42" t="n">
        <f aca="false">SUM(K228:L228)</f>
        <v>5779.14256027752</v>
      </c>
    </row>
    <row r="229" s="18" customFormat="true" ht="26.25" hidden="false" customHeight="false" outlineLevel="0" collapsed="false">
      <c r="A229" s="33" t="s">
        <v>574</v>
      </c>
      <c r="B229" s="38" t="s">
        <v>488</v>
      </c>
      <c r="C229" s="39" t="s">
        <v>489</v>
      </c>
      <c r="D229" s="40" t="s">
        <v>53</v>
      </c>
      <c r="E229" s="40" t="s">
        <v>28</v>
      </c>
      <c r="F229" s="41" t="n">
        <v>160</v>
      </c>
      <c r="G229" s="36" t="n">
        <f aca="false">VLOOKUP($B229,03_COMPOSIÇÕES!$A:$G,6,0)</f>
        <v>0.62617998512</v>
      </c>
      <c r="H229" s="36" t="n">
        <f aca="false">VLOOKUP($B229,03_COMPOSIÇÕES!$A:$G,7,0)</f>
        <v>1.050702</v>
      </c>
      <c r="I229" s="42" t="n">
        <f aca="false">$F229*$G229</f>
        <v>100.1887976192</v>
      </c>
      <c r="J229" s="42" t="n">
        <f aca="false">$F229*$H229</f>
        <v>168.11232</v>
      </c>
      <c r="K229" s="42" t="n">
        <f aca="false">$I229*(1+BDI_MAT)</f>
        <v>122.039974379948</v>
      </c>
      <c r="L229" s="42" t="n">
        <f aca="false">$J229*(1+BDI_MDO)</f>
        <v>216.562290624</v>
      </c>
      <c r="M229" s="42" t="n">
        <f aca="false">SUM(K229:L229)</f>
        <v>338.602265003948</v>
      </c>
    </row>
    <row r="230" s="18" customFormat="true" ht="15" hidden="false" customHeight="false" outlineLevel="0" collapsed="false">
      <c r="A230" s="33" t="s">
        <v>575</v>
      </c>
      <c r="B230" s="38" t="s">
        <v>576</v>
      </c>
      <c r="C230" s="39" t="s">
        <v>577</v>
      </c>
      <c r="D230" s="40" t="s">
        <v>53</v>
      </c>
      <c r="E230" s="40" t="s">
        <v>28</v>
      </c>
      <c r="F230" s="41" t="n">
        <v>6</v>
      </c>
      <c r="G230" s="36" t="n">
        <f aca="false">VLOOKUP($B230,03_COMPOSIÇÕES!$A:$G,6,0)</f>
        <v>5.4408999256</v>
      </c>
      <c r="H230" s="36" t="n">
        <f aca="false">VLOOKUP($B230,03_COMPOSIÇÕES!$A:$G,7,0)</f>
        <v>4.5983664</v>
      </c>
      <c r="I230" s="42" t="n">
        <f aca="false">$F230*$G230</f>
        <v>32.6453995536</v>
      </c>
      <c r="J230" s="42" t="n">
        <f aca="false">$F230*$H230</f>
        <v>27.5901984</v>
      </c>
      <c r="K230" s="42" t="n">
        <f aca="false">$I230*(1+BDI_MAT)</f>
        <v>39.7653611962402</v>
      </c>
      <c r="L230" s="42" t="n">
        <f aca="false">$J230*(1+BDI_MDO)</f>
        <v>35.54169357888</v>
      </c>
      <c r="M230" s="42" t="n">
        <f aca="false">SUM(K230:L230)</f>
        <v>75.3070547751202</v>
      </c>
    </row>
    <row r="231" s="18" customFormat="true" ht="15" hidden="false" customHeight="false" outlineLevel="0" collapsed="false">
      <c r="A231" s="33" t="s">
        <v>578</v>
      </c>
      <c r="B231" s="38" t="s">
        <v>579</v>
      </c>
      <c r="C231" s="39" t="s">
        <v>580</v>
      </c>
      <c r="D231" s="40" t="s">
        <v>53</v>
      </c>
      <c r="E231" s="40" t="s">
        <v>28</v>
      </c>
      <c r="F231" s="41" t="n">
        <v>3</v>
      </c>
      <c r="G231" s="36" t="n">
        <f aca="false">VLOOKUP($B231,03_COMPOSIÇÕES!$A:$G,6,0)</f>
        <v>57.87334484748</v>
      </c>
      <c r="H231" s="36" t="n">
        <f aca="false">VLOOKUP($B231,03_COMPOSIÇÕES!$A:$G,7,0)</f>
        <v>9.42665112</v>
      </c>
      <c r="I231" s="42" t="n">
        <f aca="false">$F231*$G231</f>
        <v>173.62003454244</v>
      </c>
      <c r="J231" s="42" t="n">
        <f aca="false">$F231*$H231</f>
        <v>28.27995336</v>
      </c>
      <c r="K231" s="42" t="n">
        <f aca="false">$I231*(1+BDI_MAT)</f>
        <v>211.486564076146</v>
      </c>
      <c r="L231" s="42" t="n">
        <f aca="false">$J231*(1+BDI_MDO)</f>
        <v>36.430235918352</v>
      </c>
      <c r="M231" s="42" t="n">
        <f aca="false">SUM(K231:L231)</f>
        <v>247.916799994498</v>
      </c>
    </row>
    <row r="232" s="18" customFormat="true" ht="15" hidden="false" customHeight="false" outlineLevel="0" collapsed="false">
      <c r="A232" s="33" t="s">
        <v>581</v>
      </c>
      <c r="B232" s="38" t="s">
        <v>582</v>
      </c>
      <c r="C232" s="39" t="s">
        <v>583</v>
      </c>
      <c r="D232" s="40" t="s">
        <v>53</v>
      </c>
      <c r="E232" s="40" t="s">
        <v>28</v>
      </c>
      <c r="F232" s="41" t="n">
        <v>3</v>
      </c>
      <c r="G232" s="36" t="n">
        <f aca="false">VLOOKUP($B232,03_COMPOSIÇÕES!$A:$G,6,0)</f>
        <v>103.97334484748</v>
      </c>
      <c r="H232" s="36" t="n">
        <f aca="false">VLOOKUP($B232,03_COMPOSIÇÕES!$A:$G,7,0)</f>
        <v>9.42665112</v>
      </c>
      <c r="I232" s="42" t="n">
        <f aca="false">$F232*$G232</f>
        <v>311.92003454244</v>
      </c>
      <c r="J232" s="42" t="n">
        <f aca="false">$F232*$H232</f>
        <v>28.27995336</v>
      </c>
      <c r="K232" s="42" t="n">
        <f aca="false">$I232*(1+BDI_MAT)</f>
        <v>379.949794076146</v>
      </c>
      <c r="L232" s="42" t="n">
        <f aca="false">$J232*(1+BDI_MDO)</f>
        <v>36.430235918352</v>
      </c>
      <c r="M232" s="42" t="n">
        <f aca="false">SUM(K232:L232)</f>
        <v>416.380029994498</v>
      </c>
    </row>
    <row r="233" s="18" customFormat="true" ht="15" hidden="false" customHeight="false" outlineLevel="0" collapsed="false">
      <c r="A233" s="33" t="s">
        <v>584</v>
      </c>
      <c r="B233" s="38" t="s">
        <v>585</v>
      </c>
      <c r="C233" s="39" t="s">
        <v>586</v>
      </c>
      <c r="D233" s="40" t="s">
        <v>53</v>
      </c>
      <c r="E233" s="40" t="s">
        <v>28</v>
      </c>
      <c r="F233" s="41" t="n">
        <v>2</v>
      </c>
      <c r="G233" s="36" t="n">
        <f aca="false">VLOOKUP($B233,03_COMPOSIÇÕES!$A:$G,6,0)</f>
        <v>48.90398991816</v>
      </c>
      <c r="H233" s="36" t="n">
        <f aca="false">VLOOKUP($B233,03_COMPOSIÇÕES!$A:$G,7,0)</f>
        <v>5.05820304</v>
      </c>
      <c r="I233" s="42" t="n">
        <f aca="false">$F233*$G233</f>
        <v>97.80797983632</v>
      </c>
      <c r="J233" s="42" t="n">
        <f aca="false">$F233*$H233</f>
        <v>10.11640608</v>
      </c>
      <c r="K233" s="42" t="n">
        <f aca="false">$I233*(1+BDI_MAT)</f>
        <v>119.139900238621</v>
      </c>
      <c r="L233" s="42" t="n">
        <f aca="false">$J233*(1+BDI_MDO)</f>
        <v>13.031954312256</v>
      </c>
      <c r="M233" s="42" t="n">
        <f aca="false">SUM(K233:L233)</f>
        <v>132.171854550877</v>
      </c>
    </row>
    <row r="234" s="18" customFormat="true" ht="15" hidden="false" customHeight="false" outlineLevel="0" collapsed="false">
      <c r="A234" s="33" t="s">
        <v>587</v>
      </c>
      <c r="B234" s="38" t="s">
        <v>491</v>
      </c>
      <c r="C234" s="39" t="s">
        <v>492</v>
      </c>
      <c r="D234" s="40" t="s">
        <v>53</v>
      </c>
      <c r="E234" s="40" t="s">
        <v>28</v>
      </c>
      <c r="F234" s="41" t="n">
        <v>12</v>
      </c>
      <c r="G234" s="36" t="n">
        <f aca="false">VLOOKUP($B234,03_COMPOSIÇÕES!$A:$G,6,0)</f>
        <v>6.8977249814</v>
      </c>
      <c r="H234" s="36" t="n">
        <f aca="false">VLOOKUP($B234,03_COMPOSIÇÕES!$A:$G,7,0)</f>
        <v>1.1495916</v>
      </c>
      <c r="I234" s="42" t="n">
        <f aca="false">$F234*$G234</f>
        <v>82.7726997768</v>
      </c>
      <c r="J234" s="42" t="n">
        <f aca="false">$F234*$H234</f>
        <v>13.7950992</v>
      </c>
      <c r="K234" s="42" t="n">
        <f aca="false">$I234*(1+BDI_MAT)</f>
        <v>100.82542559812</v>
      </c>
      <c r="L234" s="42" t="n">
        <f aca="false">$J234*(1+BDI_MDO)</f>
        <v>17.77084678944</v>
      </c>
      <c r="M234" s="42" t="n">
        <f aca="false">SUM(K234:L234)</f>
        <v>118.59627238756</v>
      </c>
    </row>
    <row r="235" s="18" customFormat="true" ht="26.25" hidden="false" customHeight="false" outlineLevel="0" collapsed="false">
      <c r="A235" s="33" t="s">
        <v>588</v>
      </c>
      <c r="B235" s="38" t="s">
        <v>494</v>
      </c>
      <c r="C235" s="39" t="s">
        <v>495</v>
      </c>
      <c r="D235" s="40" t="s">
        <v>53</v>
      </c>
      <c r="E235" s="40" t="s">
        <v>28</v>
      </c>
      <c r="F235" s="41" t="n">
        <v>100</v>
      </c>
      <c r="G235" s="36" t="n">
        <f aca="false">VLOOKUP($B235,03_COMPOSIÇÕES!$A:$G,6,0)</f>
        <v>2.6363498884</v>
      </c>
      <c r="H235" s="36" t="n">
        <f aca="false">VLOOKUP($B235,03_COMPOSIÇÕES!$A:$G,7,0)</f>
        <v>6.8975496</v>
      </c>
      <c r="I235" s="42" t="n">
        <f aca="false">$F235*$G235</f>
        <v>263.63498884</v>
      </c>
      <c r="J235" s="42" t="n">
        <f aca="false">$F235*$H235</f>
        <v>689.75496</v>
      </c>
      <c r="K235" s="42" t="n">
        <f aca="false">$I235*(1+BDI_MAT)</f>
        <v>321.133779906004</v>
      </c>
      <c r="L235" s="42" t="n">
        <f aca="false">$J235*(1+BDI_MDO)</f>
        <v>888.542339472</v>
      </c>
      <c r="M235" s="42" t="n">
        <f aca="false">SUM(K235:L235)</f>
        <v>1209.676119378</v>
      </c>
    </row>
    <row r="236" s="18" customFormat="true" ht="26.25" hidden="false" customHeight="false" outlineLevel="0" collapsed="false">
      <c r="A236" s="33" t="s">
        <v>589</v>
      </c>
      <c r="B236" s="38" t="s">
        <v>590</v>
      </c>
      <c r="C236" s="39" t="s">
        <v>591</v>
      </c>
      <c r="D236" s="40" t="s">
        <v>53</v>
      </c>
      <c r="E236" s="40" t="s">
        <v>28</v>
      </c>
      <c r="F236" s="41" t="n">
        <v>60</v>
      </c>
      <c r="G236" s="36" t="n">
        <f aca="false">VLOOKUP($B236,03_COMPOSIÇÕES!$A:$G,6,0)</f>
        <v>2.7563498884</v>
      </c>
      <c r="H236" s="36" t="n">
        <f aca="false">VLOOKUP($B236,03_COMPOSIÇÕES!$A:$G,7,0)</f>
        <v>6.8975496</v>
      </c>
      <c r="I236" s="42" t="n">
        <f aca="false">$F236*$G236</f>
        <v>165.380993304</v>
      </c>
      <c r="J236" s="42" t="n">
        <f aca="false">$F236*$H236</f>
        <v>413.852976</v>
      </c>
      <c r="K236" s="42" t="n">
        <f aca="false">$I236*(1+BDI_MAT)</f>
        <v>201.450587943602</v>
      </c>
      <c r="L236" s="42" t="n">
        <f aca="false">$J236*(1+BDI_MDO)</f>
        <v>533.1254036832</v>
      </c>
      <c r="M236" s="42" t="n">
        <f aca="false">SUM(K236:L236)</f>
        <v>734.575991626802</v>
      </c>
    </row>
    <row r="237" s="18" customFormat="true" ht="15" hidden="false" customHeight="false" outlineLevel="0" collapsed="false">
      <c r="A237" s="33" t="s">
        <v>592</v>
      </c>
      <c r="B237" s="38" t="s">
        <v>497</v>
      </c>
      <c r="C237" s="39" t="s">
        <v>498</v>
      </c>
      <c r="D237" s="40" t="s">
        <v>53</v>
      </c>
      <c r="E237" s="40" t="s">
        <v>131</v>
      </c>
      <c r="F237" s="41" t="n">
        <v>2</v>
      </c>
      <c r="G237" s="36" t="n">
        <f aca="false">VLOOKUP($B237,03_COMPOSIÇÕES!$A:$G,6,0)</f>
        <v>11.8363498884</v>
      </c>
      <c r="H237" s="36" t="n">
        <f aca="false">VLOOKUP($B237,03_COMPOSIÇÕES!$A:$G,7,0)</f>
        <v>6.8975496</v>
      </c>
      <c r="I237" s="42" t="n">
        <f aca="false">$F237*$G237</f>
        <v>23.6726997768</v>
      </c>
      <c r="J237" s="42" t="n">
        <f aca="false">$F237*$H237</f>
        <v>13.7950992</v>
      </c>
      <c r="K237" s="42" t="n">
        <f aca="false">$I237*(1+BDI_MAT)</f>
        <v>28.8357155981201</v>
      </c>
      <c r="L237" s="42" t="n">
        <f aca="false">$J237*(1+BDI_MDO)</f>
        <v>17.77084678944</v>
      </c>
      <c r="M237" s="42" t="n">
        <f aca="false">SUM(K237:L237)</f>
        <v>46.6065623875601</v>
      </c>
    </row>
    <row r="238" s="18" customFormat="true" ht="15" hidden="false" customHeight="false" outlineLevel="0" collapsed="false">
      <c r="A238" s="33"/>
      <c r="B238" s="38"/>
      <c r="C238" s="39"/>
      <c r="D238" s="40"/>
      <c r="E238" s="40"/>
      <c r="F238" s="41"/>
      <c r="G238" s="42"/>
      <c r="H238" s="42"/>
      <c r="I238" s="42"/>
      <c r="J238" s="42"/>
      <c r="K238" s="42"/>
      <c r="L238" s="42"/>
      <c r="M238" s="42"/>
    </row>
    <row r="239" s="18" customFormat="true" ht="15" hidden="false" customHeight="false" outlineLevel="0" collapsed="false">
      <c r="A239" s="33" t="s">
        <v>593</v>
      </c>
      <c r="B239" s="38"/>
      <c r="C239" s="39" t="s">
        <v>594</v>
      </c>
      <c r="D239" s="40"/>
      <c r="E239" s="40"/>
      <c r="F239" s="41"/>
      <c r="G239" s="42"/>
      <c r="H239" s="42"/>
      <c r="I239" s="42" t="n">
        <f aca="false">SUBTOTAL(9,I240:I248)</f>
        <v>9577.19468144642</v>
      </c>
      <c r="J239" s="42" t="n">
        <f aca="false">SUBTOTAL(9,J240:J248)</f>
        <v>2563.45143335184</v>
      </c>
      <c r="K239" s="42" t="n">
        <f aca="false">SUBTOTAL(9,K240:K248)</f>
        <v>11665.9808414699</v>
      </c>
      <c r="L239" s="42" t="n">
        <f aca="false">SUBTOTAL(9,L240:L248)</f>
        <v>3302.23813644384</v>
      </c>
      <c r="M239" s="42" t="n">
        <f aca="false">SUBTOTAL(9,M240:M248)</f>
        <v>14968.2189779137</v>
      </c>
    </row>
    <row r="240" s="18" customFormat="true" ht="25.5" hidden="false" customHeight="false" outlineLevel="0" collapsed="false">
      <c r="A240" s="33" t="s">
        <v>595</v>
      </c>
      <c r="B240" s="38" t="s">
        <v>524</v>
      </c>
      <c r="C240" s="39" t="s">
        <v>525</v>
      </c>
      <c r="D240" s="40" t="s">
        <v>53</v>
      </c>
      <c r="E240" s="40" t="s">
        <v>28</v>
      </c>
      <c r="F240" s="41" t="n">
        <v>17</v>
      </c>
      <c r="G240" s="36" t="n">
        <f aca="false">VLOOKUP($B240,03_COMPOSIÇÕES!$A:$G,6,0)</f>
        <v>5.63384513976</v>
      </c>
      <c r="H240" s="36" t="n">
        <f aca="false">VLOOKUP($B240,03_COMPOSIÇÕES!$A:$G,7,0)</f>
        <v>11.99517136428</v>
      </c>
      <c r="I240" s="42" t="n">
        <f aca="false">$F240*$G240</f>
        <v>95.77536737592</v>
      </c>
      <c r="J240" s="42" t="n">
        <f aca="false">$F240*$H240</f>
        <v>203.91791319276</v>
      </c>
      <c r="K240" s="42" t="n">
        <f aca="false">$I240*(1+BDI_MAT)</f>
        <v>116.663975000608</v>
      </c>
      <c r="L240" s="42" t="n">
        <f aca="false">$J240*(1+BDI_MDO)</f>
        <v>262.687055774913</v>
      </c>
      <c r="M240" s="42" t="n">
        <f aca="false">SUM(K240:L240)</f>
        <v>379.351030775522</v>
      </c>
    </row>
    <row r="241" s="18" customFormat="true" ht="25.5" hidden="false" customHeight="false" outlineLevel="0" collapsed="false">
      <c r="A241" s="33" t="s">
        <v>596</v>
      </c>
      <c r="B241" s="38" t="s">
        <v>465</v>
      </c>
      <c r="C241" s="39" t="s">
        <v>466</v>
      </c>
      <c r="D241" s="40" t="s">
        <v>53</v>
      </c>
      <c r="E241" s="40" t="s">
        <v>28</v>
      </c>
      <c r="F241" s="41" t="n">
        <v>11</v>
      </c>
      <c r="G241" s="36" t="n">
        <f aca="false">VLOOKUP($B241,03_COMPOSIÇÕES!$A:$G,6,0)</f>
        <v>2.5840623135</v>
      </c>
      <c r="H241" s="36" t="n">
        <f aca="false">VLOOKUP($B241,03_COMPOSIÇÕES!$A:$G,7,0)</f>
        <v>3.39622619628</v>
      </c>
      <c r="I241" s="42" t="n">
        <f aca="false">$F241*$G241</f>
        <v>28.4246854485</v>
      </c>
      <c r="J241" s="42" t="n">
        <f aca="false">$F241*$H241</f>
        <v>37.35848815908</v>
      </c>
      <c r="K241" s="42" t="n">
        <f aca="false">$I241*(1+BDI_MAT)</f>
        <v>34.6241093448178</v>
      </c>
      <c r="L241" s="42" t="n">
        <f aca="false">$J241*(1+BDI_MDO)</f>
        <v>48.1252044465269</v>
      </c>
      <c r="M241" s="42" t="n">
        <f aca="false">SUM(K241:L241)</f>
        <v>82.7493137913447</v>
      </c>
    </row>
    <row r="242" s="18" customFormat="true" ht="15" hidden="false" customHeight="false" outlineLevel="0" collapsed="false">
      <c r="A242" s="33" t="s">
        <v>597</v>
      </c>
      <c r="B242" s="38" t="s">
        <v>598</v>
      </c>
      <c r="C242" s="39" t="s">
        <v>599</v>
      </c>
      <c r="D242" s="40" t="s">
        <v>53</v>
      </c>
      <c r="E242" s="40" t="s">
        <v>131</v>
      </c>
      <c r="F242" s="41" t="n">
        <v>1260</v>
      </c>
      <c r="G242" s="36" t="n">
        <f aca="false">VLOOKUP($B242,03_COMPOSIÇÕES!$A:$G,6,0)</f>
        <v>2.38004260772</v>
      </c>
      <c r="H242" s="36" t="n">
        <f aca="false">VLOOKUP($B242,03_COMPOSIÇÕES!$A:$G,7,0)</f>
        <v>1.49446908</v>
      </c>
      <c r="I242" s="42" t="n">
        <f aca="false">$F242*$G242</f>
        <v>2998.8536857272</v>
      </c>
      <c r="J242" s="42" t="n">
        <f aca="false">$F242*$H242</f>
        <v>1883.0310408</v>
      </c>
      <c r="K242" s="42" t="n">
        <f aca="false">$I242*(1+BDI_MAT)</f>
        <v>3652.9036745843</v>
      </c>
      <c r="L242" s="42" t="n">
        <f aca="false">$J242*(1+BDI_MDO)</f>
        <v>2425.72058675856</v>
      </c>
      <c r="M242" s="42" t="n">
        <f aca="false">SUM(K242:L242)</f>
        <v>6078.62426134286</v>
      </c>
    </row>
    <row r="243" s="18" customFormat="true" ht="15" hidden="false" customHeight="false" outlineLevel="0" collapsed="false">
      <c r="A243" s="33" t="s">
        <v>600</v>
      </c>
      <c r="B243" s="38" t="s">
        <v>601</v>
      </c>
      <c r="C243" s="39" t="s">
        <v>602</v>
      </c>
      <c r="D243" s="40" t="s">
        <v>53</v>
      </c>
      <c r="E243" s="40" t="s">
        <v>28</v>
      </c>
      <c r="F243" s="41" t="n">
        <v>39</v>
      </c>
      <c r="G243" s="36" t="n">
        <f aca="false">VLOOKUP($B243,03_COMPOSIÇÕES!$A:$G,6,0)</f>
        <v>60.06</v>
      </c>
      <c r="H243" s="36" t="n">
        <f aca="false">VLOOKUP($B243,03_COMPOSIÇÕES!$A:$G,7,0)</f>
        <v>0</v>
      </c>
      <c r="I243" s="42" t="n">
        <f aca="false">$F243*$G243</f>
        <v>2342.34</v>
      </c>
      <c r="J243" s="42" t="n">
        <f aca="false">$F243*$H243</f>
        <v>0</v>
      </c>
      <c r="K243" s="42" t="n">
        <f aca="false">$I243*(1+BDI_MAT)</f>
        <v>2853.204354</v>
      </c>
      <c r="L243" s="42" t="n">
        <f aca="false">$J243*(1+BDI_MDO)</f>
        <v>0</v>
      </c>
      <c r="M243" s="42" t="n">
        <f aca="false">SUM(K243:L243)</f>
        <v>2853.204354</v>
      </c>
    </row>
    <row r="244" s="18" customFormat="true" ht="15" hidden="false" customHeight="false" outlineLevel="0" collapsed="false">
      <c r="A244" s="33" t="s">
        <v>603</v>
      </c>
      <c r="B244" s="38" t="s">
        <v>604</v>
      </c>
      <c r="C244" s="39" t="s">
        <v>605</v>
      </c>
      <c r="D244" s="40" t="s">
        <v>53</v>
      </c>
      <c r="E244" s="40" t="s">
        <v>28</v>
      </c>
      <c r="F244" s="41" t="n">
        <v>17</v>
      </c>
      <c r="G244" s="36" t="n">
        <f aca="false">VLOOKUP($B244,03_COMPOSIÇÕES!$A:$G,6,0)</f>
        <v>2.07463498884</v>
      </c>
      <c r="H244" s="36" t="n">
        <f aca="false">VLOOKUP($B244,03_COMPOSIÇÕES!$A:$G,7,0)</f>
        <v>0.68975496</v>
      </c>
      <c r="I244" s="42" t="n">
        <f aca="false">$F244*$G244</f>
        <v>35.26879481028</v>
      </c>
      <c r="J244" s="42" t="n">
        <f aca="false">$F244*$H244</f>
        <v>11.72583432</v>
      </c>
      <c r="K244" s="42" t="n">
        <f aca="false">$I244*(1+BDI_MAT)</f>
        <v>42.9609189584021</v>
      </c>
      <c r="L244" s="42" t="n">
        <f aca="false">$J244*(1+BDI_MDO)</f>
        <v>15.105219771024</v>
      </c>
      <c r="M244" s="42" t="n">
        <f aca="false">SUM(K244:L244)</f>
        <v>58.0661387294261</v>
      </c>
    </row>
    <row r="245" s="18" customFormat="true" ht="15" hidden="false" customHeight="false" outlineLevel="0" collapsed="false">
      <c r="A245" s="33" t="s">
        <v>606</v>
      </c>
      <c r="B245" s="38" t="s">
        <v>607</v>
      </c>
      <c r="C245" s="39" t="s">
        <v>608</v>
      </c>
      <c r="D245" s="40" t="s">
        <v>53</v>
      </c>
      <c r="E245" s="40" t="s">
        <v>28</v>
      </c>
      <c r="F245" s="41" t="n">
        <v>22</v>
      </c>
      <c r="G245" s="36" t="n">
        <f aca="false">VLOOKUP($B245,03_COMPOSIÇÕES!$A:$G,6,0)</f>
        <v>2.24463498884</v>
      </c>
      <c r="H245" s="36" t="n">
        <f aca="false">VLOOKUP($B245,03_COMPOSIÇÕES!$A:$G,7,0)</f>
        <v>0.68975496</v>
      </c>
      <c r="I245" s="42" t="n">
        <f aca="false">$F245*$G245</f>
        <v>49.38196975448</v>
      </c>
      <c r="J245" s="42" t="n">
        <f aca="false">$F245*$H245</f>
        <v>15.17460912</v>
      </c>
      <c r="K245" s="42" t="n">
        <f aca="false">$I245*(1+BDI_MAT)</f>
        <v>60.1521773579321</v>
      </c>
      <c r="L245" s="42" t="n">
        <f aca="false">$J245*(1+BDI_MDO)</f>
        <v>19.547931468384</v>
      </c>
      <c r="M245" s="42" t="n">
        <f aca="false">SUM(K245:L245)</f>
        <v>79.7001088263161</v>
      </c>
    </row>
    <row r="246" s="18" customFormat="true" ht="15" hidden="false" customHeight="false" outlineLevel="0" collapsed="false">
      <c r="A246" s="33" t="s">
        <v>609</v>
      </c>
      <c r="B246" s="38" t="s">
        <v>610</v>
      </c>
      <c r="C246" s="39" t="s">
        <v>611</v>
      </c>
      <c r="D246" s="40" t="s">
        <v>53</v>
      </c>
      <c r="E246" s="40" t="s">
        <v>28</v>
      </c>
      <c r="F246" s="41" t="n">
        <v>2</v>
      </c>
      <c r="G246" s="36" t="n">
        <f aca="false">VLOOKUP($B246,03_COMPOSIÇÕES!$A:$G,6,0)</f>
        <v>459.370374349</v>
      </c>
      <c r="H246" s="36" t="n">
        <f aca="false">VLOOKUP($B246,03_COMPOSIÇÕES!$A:$G,7,0)</f>
        <v>40.235706</v>
      </c>
      <c r="I246" s="42" t="n">
        <f aca="false">$F246*$G246</f>
        <v>918.740748698</v>
      </c>
      <c r="J246" s="42" t="n">
        <f aca="false">$F246*$H246</f>
        <v>80.471412</v>
      </c>
      <c r="K246" s="42" t="n">
        <f aca="false">$I246*(1+BDI_MAT)</f>
        <v>1119.11810598903</v>
      </c>
      <c r="L246" s="42" t="n">
        <f aca="false">$J246*(1+BDI_MDO)</f>
        <v>103.6632729384</v>
      </c>
      <c r="M246" s="42" t="n">
        <f aca="false">SUM(K246:L246)</f>
        <v>1222.78137892743</v>
      </c>
    </row>
    <row r="247" s="18" customFormat="true" ht="15" hidden="false" customHeight="false" outlineLevel="0" collapsed="false">
      <c r="A247" s="33" t="s">
        <v>612</v>
      </c>
      <c r="B247" s="38" t="s">
        <v>613</v>
      </c>
      <c r="C247" s="39" t="s">
        <v>614</v>
      </c>
      <c r="D247" s="40" t="s">
        <v>53</v>
      </c>
      <c r="E247" s="40" t="s">
        <v>28</v>
      </c>
      <c r="F247" s="41" t="n">
        <v>1</v>
      </c>
      <c r="G247" s="36" t="n">
        <f aca="false">VLOOKUP($B247,03_COMPOSIÇÕES!$A:$G,6,0)</f>
        <v>2205.67</v>
      </c>
      <c r="H247" s="36" t="n">
        <f aca="false">VLOOKUP($B247,03_COMPOSIÇÕES!$A:$G,7,0)</f>
        <v>0</v>
      </c>
      <c r="I247" s="42" t="n">
        <f aca="false">$F247*$G247</f>
        <v>2205.67</v>
      </c>
      <c r="J247" s="42" t="n">
        <f aca="false">$F247*$H247</f>
        <v>0</v>
      </c>
      <c r="K247" s="42" t="n">
        <f aca="false">$I247*(1+BDI_MAT)</f>
        <v>2686.726627</v>
      </c>
      <c r="L247" s="42" t="n">
        <f aca="false">$J247*(1+BDI_MDO)</f>
        <v>0</v>
      </c>
      <c r="M247" s="42" t="n">
        <f aca="false">SUM(K247:L247)</f>
        <v>2686.726627</v>
      </c>
    </row>
    <row r="248" s="18" customFormat="true" ht="15" hidden="false" customHeight="false" outlineLevel="0" collapsed="false">
      <c r="A248" s="33" t="s">
        <v>615</v>
      </c>
      <c r="B248" s="38" t="s">
        <v>616</v>
      </c>
      <c r="C248" s="39" t="s">
        <v>617</v>
      </c>
      <c r="D248" s="40" t="s">
        <v>53</v>
      </c>
      <c r="E248" s="40" t="s">
        <v>28</v>
      </c>
      <c r="F248" s="41" t="n">
        <v>39</v>
      </c>
      <c r="G248" s="36" t="n">
        <f aca="false">VLOOKUP($B248,03_COMPOSIÇÕES!$A:$G,6,0)</f>
        <v>23.14716486236</v>
      </c>
      <c r="H248" s="36" t="n">
        <f aca="false">VLOOKUP($B248,03_COMPOSIÇÕES!$A:$G,7,0)</f>
        <v>8.50697784</v>
      </c>
      <c r="I248" s="42" t="n">
        <f aca="false">$F248*$G248</f>
        <v>902.73942963204</v>
      </c>
      <c r="J248" s="42" t="n">
        <f aca="false">$F248*$H248</f>
        <v>331.77213576</v>
      </c>
      <c r="K248" s="42" t="n">
        <f aca="false">$I248*(1+BDI_MAT)</f>
        <v>1099.62689923479</v>
      </c>
      <c r="L248" s="42" t="n">
        <f aca="false">$J248*(1+BDI_MDO)</f>
        <v>427.388865286032</v>
      </c>
      <c r="M248" s="42" t="n">
        <f aca="false">SUM(K248:L248)</f>
        <v>1527.01576452082</v>
      </c>
    </row>
    <row r="249" s="18" customFormat="true" ht="15" hidden="false" customHeight="false" outlineLevel="0" collapsed="false">
      <c r="A249" s="33"/>
      <c r="B249" s="38"/>
      <c r="C249" s="39"/>
      <c r="D249" s="40"/>
      <c r="E249" s="40"/>
      <c r="F249" s="41"/>
      <c r="G249" s="42"/>
      <c r="H249" s="42"/>
      <c r="I249" s="42"/>
      <c r="J249" s="42"/>
      <c r="K249" s="42"/>
      <c r="L249" s="42"/>
      <c r="M249" s="42"/>
    </row>
    <row r="250" s="18" customFormat="true" ht="15" hidden="false" customHeight="false" outlineLevel="0" collapsed="false">
      <c r="A250" s="33" t="s">
        <v>618</v>
      </c>
      <c r="B250" s="38"/>
      <c r="C250" s="39" t="s">
        <v>619</v>
      </c>
      <c r="D250" s="40"/>
      <c r="E250" s="40"/>
      <c r="F250" s="41"/>
      <c r="G250" s="42"/>
      <c r="H250" s="42"/>
      <c r="I250" s="42" t="n">
        <f aca="false">SUBTOTAL(9,I251:I260)</f>
        <v>6122.37806390406</v>
      </c>
      <c r="J250" s="42" t="n">
        <f aca="false">SUBTOTAL(9,J251:J260)</f>
        <v>3104.43488444982</v>
      </c>
      <c r="K250" s="42" t="n">
        <f aca="false">SUBTOTAL(9,K251:K260)</f>
        <v>7457.66871964154</v>
      </c>
      <c r="L250" s="42" t="n">
        <f aca="false">SUBTOTAL(9,L251:L260)</f>
        <v>3999.13301814826</v>
      </c>
      <c r="M250" s="42" t="n">
        <f aca="false">SUBTOTAL(9,M251:M260)</f>
        <v>11456.8017377898</v>
      </c>
    </row>
    <row r="251" s="18" customFormat="true" ht="38.25" hidden="false" customHeight="false" outlineLevel="0" collapsed="false">
      <c r="A251" s="33" t="s">
        <v>620</v>
      </c>
      <c r="B251" s="38" t="s">
        <v>621</v>
      </c>
      <c r="C251" s="39" t="s">
        <v>622</v>
      </c>
      <c r="D251" s="40" t="s">
        <v>53</v>
      </c>
      <c r="E251" s="40" t="s">
        <v>28</v>
      </c>
      <c r="F251" s="41" t="n">
        <v>1</v>
      </c>
      <c r="G251" s="36" t="n">
        <f aca="false">VLOOKUP($B251,03_COMPOSIÇÕES!$A:$G,6,0)</f>
        <v>158.76447163278</v>
      </c>
      <c r="H251" s="36" t="n">
        <f aca="false">VLOOKUP($B251,03_COMPOSIÇÕES!$A:$G,7,0)</f>
        <v>56.91851749152</v>
      </c>
      <c r="I251" s="42" t="n">
        <f aca="false">$F251*$G251</f>
        <v>158.76447163278</v>
      </c>
      <c r="J251" s="42" t="n">
        <f aca="false">$F251*$H251</f>
        <v>56.91851749152</v>
      </c>
      <c r="K251" s="42" t="n">
        <f aca="false">$I251*(1+BDI_MAT)</f>
        <v>193.391002895889</v>
      </c>
      <c r="L251" s="42" t="n">
        <f aca="false">$J251*(1+BDI_MDO)</f>
        <v>73.3224342325761</v>
      </c>
      <c r="M251" s="42" t="n">
        <f aca="false">SUM(K251:L251)</f>
        <v>266.713437128465</v>
      </c>
    </row>
    <row r="252" s="18" customFormat="true" ht="15" hidden="false" customHeight="false" outlineLevel="0" collapsed="false">
      <c r="A252" s="33" t="s">
        <v>623</v>
      </c>
      <c r="B252" s="38" t="s">
        <v>624</v>
      </c>
      <c r="C252" s="39" t="s">
        <v>625</v>
      </c>
      <c r="D252" s="40" t="s">
        <v>53</v>
      </c>
      <c r="E252" s="40" t="s">
        <v>28</v>
      </c>
      <c r="F252" s="41" t="n">
        <v>2</v>
      </c>
      <c r="G252" s="36" t="n">
        <f aca="false">VLOOKUP($B252,03_COMPOSIÇÕES!$A:$G,6,0)</f>
        <v>155.53661602948</v>
      </c>
      <c r="H252" s="36" t="n">
        <f aca="false">VLOOKUP($B252,03_COMPOSIÇÕES!$A:$G,7,0)</f>
        <v>137.01343929</v>
      </c>
      <c r="I252" s="42" t="n">
        <f aca="false">$F252*$G252</f>
        <v>311.07323205896</v>
      </c>
      <c r="J252" s="42" t="n">
        <f aca="false">$F252*$H252</f>
        <v>274.02687858</v>
      </c>
      <c r="K252" s="42" t="n">
        <f aca="false">$I252*(1+BDI_MAT)</f>
        <v>378.918303971019</v>
      </c>
      <c r="L252" s="42" t="n">
        <f aca="false">$J252*(1+BDI_MDO)</f>
        <v>353.001424986756</v>
      </c>
      <c r="M252" s="42" t="n">
        <f aca="false">SUM(K252:L252)</f>
        <v>731.919728957775</v>
      </c>
    </row>
    <row r="253" s="18" customFormat="true" ht="25.5" hidden="false" customHeight="false" outlineLevel="0" collapsed="false">
      <c r="A253" s="33" t="s">
        <v>626</v>
      </c>
      <c r="B253" s="38" t="s">
        <v>627</v>
      </c>
      <c r="C253" s="39" t="s">
        <v>628</v>
      </c>
      <c r="D253" s="40" t="s">
        <v>53</v>
      </c>
      <c r="E253" s="40" t="s">
        <v>131</v>
      </c>
      <c r="F253" s="41" t="n">
        <v>100</v>
      </c>
      <c r="G253" s="36" t="n">
        <f aca="false">VLOOKUP($B253,03_COMPOSIÇÕES!$A:$G,6,0)</f>
        <v>11.02893055616</v>
      </c>
      <c r="H253" s="36" t="n">
        <f aca="false">VLOOKUP($B253,03_COMPOSIÇÕES!$A:$G,7,0)</f>
        <v>2.965946328</v>
      </c>
      <c r="I253" s="42" t="n">
        <f aca="false">$F253*$G253</f>
        <v>1102.893055616</v>
      </c>
      <c r="J253" s="42" t="n">
        <f aca="false">$F253*$H253</f>
        <v>296.5946328</v>
      </c>
      <c r="K253" s="42" t="n">
        <f aca="false">$I253*(1+BDI_MAT)</f>
        <v>1343.43403104585</v>
      </c>
      <c r="L253" s="42" t="n">
        <f aca="false">$J253*(1+BDI_MDO)</f>
        <v>382.07320597296</v>
      </c>
      <c r="M253" s="42" t="n">
        <f aca="false">SUM(K253:L253)</f>
        <v>1725.50723701881</v>
      </c>
    </row>
    <row r="254" s="18" customFormat="true" ht="15" hidden="false" customHeight="false" outlineLevel="0" collapsed="false">
      <c r="A254" s="33" t="s">
        <v>629</v>
      </c>
      <c r="B254" s="38" t="s">
        <v>322</v>
      </c>
      <c r="C254" s="39" t="s">
        <v>323</v>
      </c>
      <c r="D254" s="40" t="s">
        <v>53</v>
      </c>
      <c r="E254" s="40" t="s">
        <v>131</v>
      </c>
      <c r="F254" s="41" t="n">
        <v>120</v>
      </c>
      <c r="G254" s="36" t="n">
        <f aca="false">VLOOKUP($B254,03_COMPOSIÇÕES!$A:$G,6,0)</f>
        <v>0.625203446</v>
      </c>
      <c r="H254" s="36" t="n">
        <f aca="false">VLOOKUP($B254,03_COMPOSIÇÕES!$A:$G,7,0)</f>
        <v>0.9380667456</v>
      </c>
      <c r="I254" s="42" t="n">
        <f aca="false">$F254*$G254</f>
        <v>75.02441352</v>
      </c>
      <c r="J254" s="42" t="n">
        <f aca="false">$F254*$H254</f>
        <v>112.568009472</v>
      </c>
      <c r="K254" s="42" t="n">
        <f aca="false">$I254*(1+BDI_MAT)</f>
        <v>91.387238108712</v>
      </c>
      <c r="L254" s="42" t="n">
        <f aca="false">$J254*(1+BDI_MDO)</f>
        <v>145.01010980183</v>
      </c>
      <c r="M254" s="42" t="n">
        <f aca="false">SUM(K254:L254)</f>
        <v>236.397347910542</v>
      </c>
    </row>
    <row r="255" s="18" customFormat="true" ht="15" hidden="false" customHeight="false" outlineLevel="0" collapsed="false">
      <c r="A255" s="33" t="s">
        <v>630</v>
      </c>
      <c r="B255" s="38" t="s">
        <v>631</v>
      </c>
      <c r="C255" s="39" t="s">
        <v>632</v>
      </c>
      <c r="D255" s="40" t="s">
        <v>53</v>
      </c>
      <c r="E255" s="40" t="s">
        <v>28</v>
      </c>
      <c r="F255" s="41" t="n">
        <v>2</v>
      </c>
      <c r="G255" s="36" t="n">
        <f aca="false">VLOOKUP($B255,03_COMPOSIÇÕES!$A:$G,6,0)</f>
        <v>8.51008495164</v>
      </c>
      <c r="H255" s="36" t="n">
        <f aca="false">VLOOKUP($B255,03_COMPOSIÇÕES!$A:$G,7,0)</f>
        <v>2.98893816</v>
      </c>
      <c r="I255" s="42" t="n">
        <f aca="false">$F255*$G255</f>
        <v>17.02016990328</v>
      </c>
      <c r="J255" s="42" t="n">
        <f aca="false">$F255*$H255</f>
        <v>5.97787632</v>
      </c>
      <c r="K255" s="42" t="n">
        <f aca="false">$I255*(1+BDI_MAT)</f>
        <v>20.7322689591854</v>
      </c>
      <c r="L255" s="42" t="n">
        <f aca="false">$J255*(1+BDI_MDO)</f>
        <v>7.700700275424</v>
      </c>
      <c r="M255" s="42" t="n">
        <f aca="false">SUM(K255:L255)</f>
        <v>28.4329692346094</v>
      </c>
    </row>
    <row r="256" s="18" customFormat="true" ht="15" hidden="false" customHeight="false" outlineLevel="0" collapsed="false">
      <c r="A256" s="33" t="s">
        <v>633</v>
      </c>
      <c r="B256" s="38" t="s">
        <v>634</v>
      </c>
      <c r="C256" s="39" t="s">
        <v>635</v>
      </c>
      <c r="D256" s="40" t="s">
        <v>53</v>
      </c>
      <c r="E256" s="40" t="s">
        <v>28</v>
      </c>
      <c r="F256" s="41" t="n">
        <v>4</v>
      </c>
      <c r="G256" s="36" t="n">
        <f aca="false">VLOOKUP($B256,03_COMPOSIÇÕES!$A:$G,6,0)</f>
        <v>21.98261482516</v>
      </c>
      <c r="H256" s="36" t="n">
        <f aca="false">VLOOKUP($B256,03_COMPOSIÇÕES!$A:$G,7,0)</f>
        <v>10.80616104</v>
      </c>
      <c r="I256" s="42" t="n">
        <f aca="false">$F256*$G256</f>
        <v>87.93045930064</v>
      </c>
      <c r="J256" s="42" t="n">
        <f aca="false">$F256*$H256</f>
        <v>43.22464416</v>
      </c>
      <c r="K256" s="42" t="n">
        <f aca="false">$I256*(1+BDI_MAT)</f>
        <v>107.10809247411</v>
      </c>
      <c r="L256" s="42" t="n">
        <f aca="false">$J256*(1+BDI_MDO)</f>
        <v>55.681986606912</v>
      </c>
      <c r="M256" s="42" t="n">
        <f aca="false">SUM(K256:L256)</f>
        <v>162.790079081022</v>
      </c>
    </row>
    <row r="257" s="18" customFormat="true" ht="15" hidden="false" customHeight="false" outlineLevel="0" collapsed="false">
      <c r="A257" s="33" t="s">
        <v>636</v>
      </c>
      <c r="B257" s="38" t="s">
        <v>637</v>
      </c>
      <c r="C257" s="39" t="s">
        <v>638</v>
      </c>
      <c r="D257" s="40" t="s">
        <v>53</v>
      </c>
      <c r="E257" s="40" t="s">
        <v>131</v>
      </c>
      <c r="F257" s="41" t="n">
        <v>100</v>
      </c>
      <c r="G257" s="36" t="n">
        <f aca="false">VLOOKUP($B257,03_COMPOSIÇÕES!$A:$G,6,0)</f>
        <v>6.197249814</v>
      </c>
      <c r="H257" s="36" t="n">
        <f aca="false">VLOOKUP($B257,03_COMPOSIÇÕES!$A:$G,7,0)</f>
        <v>11.495916</v>
      </c>
      <c r="I257" s="42" t="n">
        <f aca="false">$F257*$G257</f>
        <v>619.7249814</v>
      </c>
      <c r="J257" s="42" t="n">
        <f aca="false">$F257*$H257</f>
        <v>1149.5916</v>
      </c>
      <c r="K257" s="42" t="n">
        <f aca="false">$I257*(1+BDI_MAT)</f>
        <v>754.88699984334</v>
      </c>
      <c r="L257" s="42" t="n">
        <f aca="false">$J257*(1+BDI_MDO)</f>
        <v>1480.90389912</v>
      </c>
      <c r="M257" s="42" t="n">
        <f aca="false">SUM(K257:L257)</f>
        <v>2235.79089896334</v>
      </c>
    </row>
    <row r="258" s="18" customFormat="true" ht="15" hidden="false" customHeight="false" outlineLevel="0" collapsed="false">
      <c r="A258" s="33" t="s">
        <v>639</v>
      </c>
      <c r="B258" s="38" t="s">
        <v>640</v>
      </c>
      <c r="C258" s="39" t="s">
        <v>641</v>
      </c>
      <c r="D258" s="40" t="s">
        <v>53</v>
      </c>
      <c r="E258" s="40" t="s">
        <v>131</v>
      </c>
      <c r="F258" s="41" t="n">
        <v>16</v>
      </c>
      <c r="G258" s="36" t="n">
        <f aca="false">VLOOKUP($B258,03_COMPOSIÇÕES!$A:$G,6,0)</f>
        <v>20.8035997024</v>
      </c>
      <c r="H258" s="36" t="n">
        <f aca="false">VLOOKUP($B258,03_COMPOSIÇÕES!$A:$G,7,0)</f>
        <v>18.3934656</v>
      </c>
      <c r="I258" s="42" t="n">
        <f aca="false">$F258*$G258</f>
        <v>332.8575952384</v>
      </c>
      <c r="J258" s="42" t="n">
        <f aca="false">$F258*$H258</f>
        <v>294.2954496</v>
      </c>
      <c r="K258" s="42" t="n">
        <f aca="false">$I258*(1+BDI_MAT)</f>
        <v>405.453836759895</v>
      </c>
      <c r="L258" s="42" t="n">
        <f aca="false">$J258*(1+BDI_MDO)</f>
        <v>379.11139817472</v>
      </c>
      <c r="M258" s="42" t="n">
        <f aca="false">SUM(K258:L258)</f>
        <v>784.565234934615</v>
      </c>
    </row>
    <row r="259" s="18" customFormat="true" ht="38.25" hidden="false" customHeight="false" outlineLevel="0" collapsed="false">
      <c r="A259" s="33" t="s">
        <v>642</v>
      </c>
      <c r="B259" s="38" t="s">
        <v>643</v>
      </c>
      <c r="C259" s="39" t="s">
        <v>644</v>
      </c>
      <c r="D259" s="40" t="s">
        <v>53</v>
      </c>
      <c r="E259" s="40" t="s">
        <v>131</v>
      </c>
      <c r="F259" s="41" t="n">
        <v>30</v>
      </c>
      <c r="G259" s="36" t="n">
        <f aca="false">VLOOKUP($B259,03_COMPOSIÇÕES!$A:$G,6,0)</f>
        <v>9.3345897062</v>
      </c>
      <c r="H259" s="36" t="n">
        <f aca="false">VLOOKUP($B259,03_COMPOSIÇÕES!$A:$G,7,0)</f>
        <v>16.77893213421</v>
      </c>
      <c r="I259" s="42" t="n">
        <f aca="false">$F259*$G259</f>
        <v>280.037691186</v>
      </c>
      <c r="J259" s="42" t="n">
        <f aca="false">$F259*$H259</f>
        <v>503.3679640263</v>
      </c>
      <c r="K259" s="42" t="n">
        <f aca="false">$I259*(1+BDI_MAT)</f>
        <v>341.113911633667</v>
      </c>
      <c r="L259" s="42" t="n">
        <f aca="false">$J259*(1+BDI_MDO)</f>
        <v>648.43861125868</v>
      </c>
      <c r="M259" s="42" t="n">
        <f aca="false">SUM(K259:L259)</f>
        <v>989.552522892346</v>
      </c>
    </row>
    <row r="260" s="18" customFormat="true" ht="63.75" hidden="false" customHeight="false" outlineLevel="0" collapsed="false">
      <c r="A260" s="33" t="s">
        <v>645</v>
      </c>
      <c r="B260" s="38" t="s">
        <v>646</v>
      </c>
      <c r="C260" s="39" t="s">
        <v>647</v>
      </c>
      <c r="D260" s="40" t="s">
        <v>53</v>
      </c>
      <c r="E260" s="40" t="s">
        <v>28</v>
      </c>
      <c r="F260" s="41" t="n">
        <v>1</v>
      </c>
      <c r="G260" s="36" t="n">
        <f aca="false">VLOOKUP($B260,03_COMPOSIÇÕES!$A:$G,6,0)</f>
        <v>3137.051994048</v>
      </c>
      <c r="H260" s="36" t="n">
        <f aca="false">VLOOKUP($B260,03_COMPOSIÇÕES!$A:$G,7,0)</f>
        <v>367.869312</v>
      </c>
      <c r="I260" s="42" t="n">
        <f aca="false">$F260*$G260</f>
        <v>3137.051994048</v>
      </c>
      <c r="J260" s="42" t="n">
        <f aca="false">$F260*$H260</f>
        <v>367.869312</v>
      </c>
      <c r="K260" s="42" t="n">
        <f aca="false">$I260*(1+BDI_MAT)</f>
        <v>3821.24303394987</v>
      </c>
      <c r="L260" s="42" t="n">
        <f aca="false">$J260*(1+BDI_MDO)</f>
        <v>473.8892477184</v>
      </c>
      <c r="M260" s="42" t="n">
        <f aca="false">SUM(K260:L260)</f>
        <v>4295.13228166827</v>
      </c>
    </row>
    <row r="261" s="18" customFormat="true" ht="15" hidden="false" customHeight="false" outlineLevel="0" collapsed="false">
      <c r="A261" s="33"/>
      <c r="B261" s="38"/>
      <c r="C261" s="39"/>
      <c r="D261" s="40"/>
      <c r="E261" s="40"/>
      <c r="F261" s="41"/>
      <c r="G261" s="42"/>
      <c r="H261" s="42"/>
      <c r="I261" s="42"/>
      <c r="J261" s="42"/>
      <c r="K261" s="42"/>
      <c r="L261" s="42"/>
      <c r="M261" s="42"/>
    </row>
    <row r="262" s="18" customFormat="true" ht="15" hidden="false" customHeight="false" outlineLevel="0" collapsed="false">
      <c r="A262" s="33" t="n">
        <v>9</v>
      </c>
      <c r="B262" s="38"/>
      <c r="C262" s="39" t="s">
        <v>648</v>
      </c>
      <c r="D262" s="40"/>
      <c r="E262" s="40"/>
      <c r="F262" s="41"/>
      <c r="G262" s="42"/>
      <c r="H262" s="42"/>
      <c r="I262" s="42" t="n">
        <f aca="false">SUBTOTAL(9,I263:I268)</f>
        <v>11185.2430268369</v>
      </c>
      <c r="J262" s="42" t="n">
        <f aca="false">SUBTOTAL(9,J263:J268)</f>
        <v>1987.15483598223</v>
      </c>
      <c r="K262" s="42" t="n">
        <f aca="false">SUBTOTAL(9,K263:K268)</f>
        <v>13624.7445309901</v>
      </c>
      <c r="L262" s="42" t="n">
        <f aca="false">SUBTOTAL(9,L263:L268)</f>
        <v>2559.8528597123</v>
      </c>
      <c r="M262" s="42" t="n">
        <f aca="false">SUBTOTAL(9,M263:M268)</f>
        <v>16184.5973907024</v>
      </c>
    </row>
    <row r="263" s="18" customFormat="true" ht="15" hidden="false" customHeight="false" outlineLevel="0" collapsed="false">
      <c r="A263" s="33" t="s">
        <v>649</v>
      </c>
      <c r="B263" s="38" t="s">
        <v>650</v>
      </c>
      <c r="C263" s="39" t="s">
        <v>651</v>
      </c>
      <c r="D263" s="40" t="s">
        <v>53</v>
      </c>
      <c r="E263" s="40" t="s">
        <v>72</v>
      </c>
      <c r="F263" s="41" t="n">
        <v>35.04</v>
      </c>
      <c r="G263" s="36" t="n">
        <f aca="false">VLOOKUP($B263,03_COMPOSIÇÕES!$A:$G,6,0)</f>
        <v>76.5267998512</v>
      </c>
      <c r="H263" s="36" t="n">
        <f aca="false">VLOOKUP($B263,03_COMPOSIÇÕES!$A:$G,7,0)</f>
        <v>7.719306</v>
      </c>
      <c r="I263" s="42" t="n">
        <f aca="false">$F263*$G263</f>
        <v>2681.49906678605</v>
      </c>
      <c r="J263" s="42" t="n">
        <f aca="false">$F263*$H263</f>
        <v>270.48448224</v>
      </c>
      <c r="K263" s="42" t="n">
        <f aca="false">$I263*(1+BDI_MAT)</f>
        <v>3266.33401325209</v>
      </c>
      <c r="L263" s="42" t="n">
        <f aca="false">$J263*(1+BDI_MDO)</f>
        <v>348.438110021568</v>
      </c>
      <c r="M263" s="42" t="n">
        <f aca="false">SUM(K263:L263)</f>
        <v>3614.77212327365</v>
      </c>
    </row>
    <row r="264" s="18" customFormat="true" ht="25.5" hidden="false" customHeight="false" outlineLevel="0" collapsed="false">
      <c r="A264" s="33" t="s">
        <v>652</v>
      </c>
      <c r="B264" s="38" t="s">
        <v>653</v>
      </c>
      <c r="C264" s="39" t="s">
        <v>654</v>
      </c>
      <c r="D264" s="40" t="s">
        <v>53</v>
      </c>
      <c r="E264" s="40" t="s">
        <v>72</v>
      </c>
      <c r="F264" s="41" t="n">
        <v>4.32</v>
      </c>
      <c r="G264" s="36" t="n">
        <f aca="false">VLOOKUP($B264,03_COMPOSIÇÕES!$A:$G,6,0)</f>
        <v>327.04510506356</v>
      </c>
      <c r="H264" s="36" t="n">
        <f aca="false">VLOOKUP($B264,03_COMPOSIÇÕES!$A:$G,7,0)</f>
        <v>53.12377431768</v>
      </c>
      <c r="I264" s="42" t="n">
        <f aca="false">$F264*$G264</f>
        <v>1412.83485387458</v>
      </c>
      <c r="J264" s="42" t="n">
        <f aca="false">$F264*$H264</f>
        <v>229.494705052378</v>
      </c>
      <c r="K264" s="42" t="n">
        <f aca="false">$I264*(1+BDI_MAT)</f>
        <v>1720.97413550462</v>
      </c>
      <c r="L264" s="42" t="n">
        <f aca="false">$J264*(1+BDI_MDO)</f>
        <v>295.635079048473</v>
      </c>
      <c r="M264" s="42" t="n">
        <f aca="false">SUM(K264:L264)</f>
        <v>2016.6092145531</v>
      </c>
    </row>
    <row r="265" s="18" customFormat="true" ht="51" hidden="false" customHeight="false" outlineLevel="0" collapsed="false">
      <c r="A265" s="33" t="s">
        <v>655</v>
      </c>
      <c r="B265" s="38" t="s">
        <v>656</v>
      </c>
      <c r="C265" s="39" t="s">
        <v>657</v>
      </c>
      <c r="D265" s="40" t="s">
        <v>53</v>
      </c>
      <c r="E265" s="40" t="s">
        <v>28</v>
      </c>
      <c r="F265" s="41" t="n">
        <v>7</v>
      </c>
      <c r="G265" s="36" t="n">
        <f aca="false">VLOOKUP($B265,03_COMPOSIÇÕES!$A:$G,6,0)</f>
        <v>395.74950528628</v>
      </c>
      <c r="H265" s="36" t="n">
        <f aca="false">VLOOKUP($B265,03_COMPOSIÇÕES!$A:$G,7,0)</f>
        <v>125.35181706024</v>
      </c>
      <c r="I265" s="42" t="n">
        <f aca="false">$F265*$G265</f>
        <v>2770.24653700396</v>
      </c>
      <c r="J265" s="42" t="n">
        <f aca="false">$F265*$H265</f>
        <v>877.46271942168</v>
      </c>
      <c r="K265" s="42" t="n">
        <f aca="false">$I265*(1+BDI_MAT)</f>
        <v>3374.43730672452</v>
      </c>
      <c r="L265" s="42" t="n">
        <f aca="false">$J265*(1+BDI_MDO)</f>
        <v>1130.34747515901</v>
      </c>
      <c r="M265" s="42" t="n">
        <f aca="false">SUM(K265:L265)</f>
        <v>4504.78478188353</v>
      </c>
    </row>
    <row r="266" s="18" customFormat="true" ht="51" hidden="false" customHeight="false" outlineLevel="0" collapsed="false">
      <c r="A266" s="33" t="s">
        <v>658</v>
      </c>
      <c r="B266" s="38" t="s">
        <v>659</v>
      </c>
      <c r="C266" s="39" t="s">
        <v>660</v>
      </c>
      <c r="D266" s="40" t="s">
        <v>53</v>
      </c>
      <c r="E266" s="40" t="s">
        <v>28</v>
      </c>
      <c r="F266" s="41" t="n">
        <v>4</v>
      </c>
      <c r="G266" s="36" t="n">
        <f aca="false">VLOOKUP($B266,03_COMPOSIÇÕES!$A:$G,6,0)</f>
        <v>384.590768137</v>
      </c>
      <c r="H266" s="36" t="n">
        <f aca="false">VLOOKUP($B266,03_COMPOSIÇÕES!$A:$G,7,0)</f>
        <v>136.20287410032</v>
      </c>
      <c r="I266" s="42" t="n">
        <f aca="false">$F266*$G266</f>
        <v>1538.363072548</v>
      </c>
      <c r="J266" s="42" t="n">
        <f aca="false">$F266*$H266</f>
        <v>544.81149640128</v>
      </c>
      <c r="K266" s="42" t="n">
        <f aca="false">$I266*(1+BDI_MAT)</f>
        <v>1873.88005867072</v>
      </c>
      <c r="L266" s="42" t="n">
        <f aca="false">$J266*(1+BDI_MDO)</f>
        <v>701.826169664129</v>
      </c>
      <c r="M266" s="42" t="n">
        <f aca="false">SUM(K266:L266)</f>
        <v>2575.70622833485</v>
      </c>
    </row>
    <row r="267" s="18" customFormat="true" ht="25.5" hidden="false" customHeight="false" outlineLevel="0" collapsed="false">
      <c r="A267" s="33" t="s">
        <v>661</v>
      </c>
      <c r="B267" s="38" t="s">
        <v>662</v>
      </c>
      <c r="C267" s="39" t="s">
        <v>663</v>
      </c>
      <c r="D267" s="40" t="s">
        <v>53</v>
      </c>
      <c r="E267" s="40" t="s">
        <v>72</v>
      </c>
      <c r="F267" s="41" t="n">
        <v>3.36</v>
      </c>
      <c r="G267" s="36" t="n">
        <f aca="false">VLOOKUP($B267,03_COMPOSIÇÕES!$A:$G,6,0)</f>
        <v>769.45896751414</v>
      </c>
      <c r="H267" s="36" t="n">
        <f aca="false">VLOOKUP($B267,03_COMPOSIÇÕES!$A:$G,7,0)</f>
        <v>6.523465809</v>
      </c>
      <c r="I267" s="42" t="n">
        <f aca="false">$F267*$G267</f>
        <v>2585.38213084751</v>
      </c>
      <c r="J267" s="42" t="n">
        <f aca="false">$F267*$H267</f>
        <v>21.91884511824</v>
      </c>
      <c r="K267" s="42" t="n">
        <f aca="false">$I267*(1+BDI_MAT)</f>
        <v>3149.25397358535</v>
      </c>
      <c r="L267" s="42" t="n">
        <f aca="false">$J267*(1+BDI_MDO)</f>
        <v>28.2358562813168</v>
      </c>
      <c r="M267" s="42" t="n">
        <f aca="false">SUM(K267:L267)</f>
        <v>3177.48982986667</v>
      </c>
    </row>
    <row r="268" s="18" customFormat="true" ht="25.5" hidden="false" customHeight="false" outlineLevel="0" collapsed="false">
      <c r="A268" s="33" t="s">
        <v>664</v>
      </c>
      <c r="B268" s="38" t="s">
        <v>665</v>
      </c>
      <c r="C268" s="39" t="s">
        <v>666</v>
      </c>
      <c r="D268" s="40" t="s">
        <v>53</v>
      </c>
      <c r="E268" s="40" t="s">
        <v>72</v>
      </c>
      <c r="F268" s="41" t="n">
        <v>0.54</v>
      </c>
      <c r="G268" s="36" t="n">
        <f aca="false">VLOOKUP($B268,03_COMPOSIÇÕES!$A:$G,6,0)</f>
        <v>364.66178847562</v>
      </c>
      <c r="H268" s="36" t="n">
        <f aca="false">VLOOKUP($B268,03_COMPOSIÇÕES!$A:$G,7,0)</f>
        <v>79.59738471972</v>
      </c>
      <c r="I268" s="42" t="n">
        <f aca="false">$F268*$G268</f>
        <v>196.917365776835</v>
      </c>
      <c r="J268" s="42" t="n">
        <f aca="false">$F268*$H268</f>
        <v>42.9825877486488</v>
      </c>
      <c r="K268" s="42" t="n">
        <f aca="false">$I268*(1+BDI_MAT)</f>
        <v>239.865043252762</v>
      </c>
      <c r="L268" s="42" t="n">
        <f aca="false">$J268*(1+BDI_MDO)</f>
        <v>55.3701695378094</v>
      </c>
      <c r="M268" s="42" t="n">
        <f aca="false">SUM(K268:L268)</f>
        <v>295.235212790572</v>
      </c>
    </row>
    <row r="269" s="18" customFormat="true" ht="15" hidden="false" customHeight="false" outlineLevel="0" collapsed="false">
      <c r="A269" s="33"/>
      <c r="B269" s="38"/>
      <c r="C269" s="39"/>
      <c r="D269" s="40"/>
      <c r="E269" s="40"/>
      <c r="F269" s="41"/>
      <c r="G269" s="42"/>
      <c r="H269" s="42"/>
      <c r="I269" s="42"/>
      <c r="J269" s="42"/>
      <c r="K269" s="42"/>
      <c r="L269" s="42"/>
      <c r="M269" s="42"/>
    </row>
    <row r="270" s="18" customFormat="true" ht="15" hidden="false" customHeight="false" outlineLevel="0" collapsed="false">
      <c r="A270" s="33" t="n">
        <v>10</v>
      </c>
      <c r="B270" s="38"/>
      <c r="C270" s="39" t="s">
        <v>667</v>
      </c>
      <c r="D270" s="40"/>
      <c r="E270" s="40"/>
      <c r="F270" s="41"/>
      <c r="G270" s="42"/>
      <c r="H270" s="42"/>
      <c r="I270" s="42" t="n">
        <f aca="false">SUBTOTAL(9,I271:I280)</f>
        <v>9313.94332897392</v>
      </c>
      <c r="J270" s="42" t="n">
        <f aca="false">SUBTOTAL(9,J271:J280)</f>
        <v>2714.44137011694</v>
      </c>
      <c r="K270" s="42" t="n">
        <f aca="false">SUBTOTAL(9,K271:K280)</f>
        <v>11345.3143690231</v>
      </c>
      <c r="L270" s="42" t="n">
        <f aca="false">SUBTOTAL(9,L271:L280)</f>
        <v>3496.74337298464</v>
      </c>
      <c r="M270" s="42" t="n">
        <f aca="false">SUBTOTAL(9,M271:M280)</f>
        <v>14842.0577420078</v>
      </c>
    </row>
    <row r="271" s="18" customFormat="true" ht="38.25" hidden="false" customHeight="false" outlineLevel="0" collapsed="false">
      <c r="A271" s="33" t="s">
        <v>668</v>
      </c>
      <c r="B271" s="38" t="s">
        <v>669</v>
      </c>
      <c r="C271" s="39" t="s">
        <v>670</v>
      </c>
      <c r="D271" s="40" t="s">
        <v>53</v>
      </c>
      <c r="E271" s="40" t="s">
        <v>131</v>
      </c>
      <c r="F271" s="41" t="n">
        <v>118</v>
      </c>
      <c r="G271" s="36" t="n">
        <f aca="false">VLOOKUP($B271,03_COMPOSIÇÕES!$A:$G,6,0)</f>
        <v>14.92086517438</v>
      </c>
      <c r="H271" s="36" t="n">
        <f aca="false">VLOOKUP($B271,03_COMPOSIÇÕES!$A:$G,7,0)</f>
        <v>9.65238677248</v>
      </c>
      <c r="I271" s="42" t="n">
        <f aca="false">$F271*$G271</f>
        <v>1760.66209057684</v>
      </c>
      <c r="J271" s="42" t="n">
        <f aca="false">$F271*$H271</f>
        <v>1138.98163915264</v>
      </c>
      <c r="K271" s="42" t="n">
        <f aca="false">$I271*(1+BDI_MAT)</f>
        <v>2144.66249253165</v>
      </c>
      <c r="L271" s="42" t="n">
        <f aca="false">$J271*(1+BDI_MDO)</f>
        <v>1467.23614755643</v>
      </c>
      <c r="M271" s="42" t="n">
        <f aca="false">SUM(K271:L271)</f>
        <v>3611.89864008808</v>
      </c>
    </row>
    <row r="272" s="18" customFormat="true" ht="25.5" hidden="false" customHeight="false" outlineLevel="0" collapsed="false">
      <c r="A272" s="33" t="s">
        <v>671</v>
      </c>
      <c r="B272" s="38" t="s">
        <v>672</v>
      </c>
      <c r="C272" s="39" t="s">
        <v>673</v>
      </c>
      <c r="D272" s="40" t="s">
        <v>53</v>
      </c>
      <c r="E272" s="40" t="s">
        <v>131</v>
      </c>
      <c r="F272" s="41" t="n">
        <v>5</v>
      </c>
      <c r="G272" s="36" t="n">
        <f aca="false">VLOOKUP($B272,03_COMPOSIÇÕES!$A:$G,6,0)</f>
        <v>27.25513560512</v>
      </c>
      <c r="H272" s="36" t="n">
        <f aca="false">VLOOKUP($B272,03_COMPOSIÇÕES!$A:$G,7,0)</f>
        <v>10.0764198</v>
      </c>
      <c r="I272" s="42" t="n">
        <f aca="false">$F272*$G272</f>
        <v>136.2756780256</v>
      </c>
      <c r="J272" s="42" t="n">
        <f aca="false">$F272*$H272</f>
        <v>50.382099</v>
      </c>
      <c r="K272" s="42" t="n">
        <f aca="false">$I272*(1+BDI_MAT)</f>
        <v>165.997403402983</v>
      </c>
      <c r="L272" s="42" t="n">
        <f aca="false">$J272*(1+BDI_MDO)</f>
        <v>64.9022199318</v>
      </c>
      <c r="M272" s="42" t="n">
        <f aca="false">SUM(K272:L272)</f>
        <v>230.899623334783</v>
      </c>
    </row>
    <row r="273" s="18" customFormat="true" ht="25.5" hidden="false" customHeight="false" outlineLevel="0" collapsed="false">
      <c r="A273" s="33" t="s">
        <v>674</v>
      </c>
      <c r="B273" s="38" t="s">
        <v>675</v>
      </c>
      <c r="C273" s="39" t="s">
        <v>676</v>
      </c>
      <c r="D273" s="40" t="s">
        <v>53</v>
      </c>
      <c r="E273" s="40" t="s">
        <v>131</v>
      </c>
      <c r="F273" s="41" t="n">
        <v>5</v>
      </c>
      <c r="G273" s="36" t="n">
        <f aca="false">VLOOKUP($B273,03_COMPOSIÇÕES!$A:$G,6,0)</f>
        <v>20.07000495908</v>
      </c>
      <c r="H273" s="36" t="n">
        <f aca="false">VLOOKUP($B273,03_COMPOSIÇÕES!$A:$G,7,0)</f>
        <v>2.4908004</v>
      </c>
      <c r="I273" s="42" t="n">
        <f aca="false">$F273*$G273</f>
        <v>100.3500247954</v>
      </c>
      <c r="J273" s="42" t="n">
        <f aca="false">$F273*$H273</f>
        <v>12.454002</v>
      </c>
      <c r="K273" s="42" t="n">
        <f aca="false">$I273*(1+BDI_MAT)</f>
        <v>122.236365203277</v>
      </c>
      <c r="L273" s="42" t="n">
        <f aca="false">$J273*(1+BDI_MDO)</f>
        <v>16.0432453764</v>
      </c>
      <c r="M273" s="42" t="n">
        <f aca="false">SUM(K273:L273)</f>
        <v>138.279610579677</v>
      </c>
    </row>
    <row r="274" s="18" customFormat="true" ht="15" hidden="false" customHeight="false" outlineLevel="0" collapsed="false">
      <c r="A274" s="33" t="s">
        <v>677</v>
      </c>
      <c r="B274" s="38" t="s">
        <v>678</v>
      </c>
      <c r="C274" s="39" t="s">
        <v>679</v>
      </c>
      <c r="D274" s="40" t="s">
        <v>53</v>
      </c>
      <c r="E274" s="40" t="s">
        <v>28</v>
      </c>
      <c r="F274" s="41" t="n">
        <v>4</v>
      </c>
      <c r="G274" s="36" t="n">
        <f aca="false">VLOOKUP($B274,03_COMPOSIÇÕES!$A:$G,6,0)</f>
        <v>24.30821465378</v>
      </c>
      <c r="H274" s="36" t="n">
        <f aca="false">VLOOKUP($B274,03_COMPOSIÇÕES!$A:$G,7,0)</f>
        <v>73.785513828</v>
      </c>
      <c r="I274" s="42" t="n">
        <f aca="false">$F274*$G274</f>
        <v>97.23285861512</v>
      </c>
      <c r="J274" s="42" t="n">
        <f aca="false">$F274*$H274</f>
        <v>295.142055312</v>
      </c>
      <c r="K274" s="42" t="n">
        <f aca="false">$I274*(1+BDI_MAT)</f>
        <v>118.439345079078</v>
      </c>
      <c r="L274" s="42" t="n">
        <f aca="false">$J274*(1+BDI_MDO)</f>
        <v>380.201995652918</v>
      </c>
      <c r="M274" s="42" t="n">
        <f aca="false">SUM(K274:L274)</f>
        <v>498.641340731996</v>
      </c>
    </row>
    <row r="275" s="18" customFormat="true" ht="38.25" hidden="false" customHeight="false" outlineLevel="0" collapsed="false">
      <c r="A275" s="33" t="s">
        <v>680</v>
      </c>
      <c r="B275" s="38" t="s">
        <v>681</v>
      </c>
      <c r="C275" s="39" t="s">
        <v>682</v>
      </c>
      <c r="D275" s="40" t="s">
        <v>53</v>
      </c>
      <c r="E275" s="40" t="s">
        <v>72</v>
      </c>
      <c r="F275" s="41" t="n">
        <f aca="false">44.7+25</f>
        <v>69.7</v>
      </c>
      <c r="G275" s="36" t="n">
        <f aca="false">VLOOKUP($B275,03_COMPOSIÇÕES!$A:$G,6,0)</f>
        <v>24.00454134112</v>
      </c>
      <c r="H275" s="36" t="n">
        <f aca="false">VLOOKUP($B275,03_COMPOSIÇÕES!$A:$G,7,0)</f>
        <v>4.813494338</v>
      </c>
      <c r="I275" s="42" t="n">
        <f aca="false">$F275*$G275</f>
        <v>1673.11653147606</v>
      </c>
      <c r="J275" s="42" t="n">
        <f aca="false">$F275*$H275</f>
        <v>335.5005553586</v>
      </c>
      <c r="K275" s="42" t="n">
        <f aca="false">$I275*(1+BDI_MAT)</f>
        <v>2038.02324699099</v>
      </c>
      <c r="L275" s="42" t="n">
        <f aca="false">$J275*(1+BDI_MDO)</f>
        <v>432.191815412949</v>
      </c>
      <c r="M275" s="42" t="n">
        <f aca="false">SUM(K275:L275)</f>
        <v>2470.21506240394</v>
      </c>
    </row>
    <row r="276" s="18" customFormat="true" ht="38.25" hidden="false" customHeight="false" outlineLevel="0" collapsed="false">
      <c r="A276" s="33" t="s">
        <v>683</v>
      </c>
      <c r="B276" s="38" t="s">
        <v>684</v>
      </c>
      <c r="C276" s="39" t="s">
        <v>685</v>
      </c>
      <c r="D276" s="40" t="s">
        <v>53</v>
      </c>
      <c r="E276" s="40" t="s">
        <v>72</v>
      </c>
      <c r="F276" s="41" t="n">
        <v>10</v>
      </c>
      <c r="G276" s="36" t="n">
        <f aca="false">VLOOKUP($B276,03_COMPOSIÇÕES!$A:$G,6,0)</f>
        <v>27.23991191844</v>
      </c>
      <c r="H276" s="36" t="n">
        <f aca="false">VLOOKUP($B276,03_COMPOSIÇÕES!$A:$G,7,0)</f>
        <v>2.422656991</v>
      </c>
      <c r="I276" s="42" t="n">
        <f aca="false">$F276*$G276</f>
        <v>272.3991191844</v>
      </c>
      <c r="J276" s="42" t="n">
        <f aca="false">$F276*$H276</f>
        <v>24.22656991</v>
      </c>
      <c r="K276" s="42" t="n">
        <f aca="false">$I276*(1+BDI_MAT)</f>
        <v>331.809367078518</v>
      </c>
      <c r="L276" s="42" t="n">
        <f aca="false">$J276*(1+BDI_MDO)</f>
        <v>31.208667358062</v>
      </c>
      <c r="M276" s="42" t="n">
        <f aca="false">SUM(K276:L276)</f>
        <v>363.01803443658</v>
      </c>
    </row>
    <row r="277" s="18" customFormat="true" ht="25.5" hidden="false" customHeight="false" outlineLevel="0" collapsed="false">
      <c r="A277" s="33" t="s">
        <v>686</v>
      </c>
      <c r="B277" s="38" t="s">
        <v>687</v>
      </c>
      <c r="C277" s="39" t="s">
        <v>688</v>
      </c>
      <c r="D277" s="40" t="s">
        <v>53</v>
      </c>
      <c r="E277" s="40" t="s">
        <v>72</v>
      </c>
      <c r="F277" s="41" t="n">
        <f aca="false">44.7+25</f>
        <v>69.7</v>
      </c>
      <c r="G277" s="36" t="n">
        <f aca="false">VLOOKUP($B277,03_COMPOSIÇÕES!$A:$G,6,0)</f>
        <v>31.79338819554</v>
      </c>
      <c r="H277" s="36" t="n">
        <f aca="false">VLOOKUP($B277,03_COMPOSIÇÕES!$A:$G,7,0)</f>
        <v>1.856293261</v>
      </c>
      <c r="I277" s="42" t="n">
        <f aca="false">$F277*$G277</f>
        <v>2215.99915722914</v>
      </c>
      <c r="J277" s="42" t="n">
        <f aca="false">$F277*$H277</f>
        <v>129.3836402917</v>
      </c>
      <c r="K277" s="42" t="n">
        <f aca="false">$I277*(1+BDI_MAT)</f>
        <v>2699.30857342081</v>
      </c>
      <c r="L277" s="42" t="n">
        <f aca="false">$J277*(1+BDI_MDO)</f>
        <v>166.672005423768</v>
      </c>
      <c r="M277" s="42" t="n">
        <f aca="false">SUM(K277:L277)</f>
        <v>2865.98057884458</v>
      </c>
    </row>
    <row r="278" s="18" customFormat="true" ht="25.5" hidden="false" customHeight="false" outlineLevel="0" collapsed="false">
      <c r="A278" s="33" t="s">
        <v>689</v>
      </c>
      <c r="B278" s="38" t="s">
        <v>690</v>
      </c>
      <c r="C278" s="39" t="s">
        <v>691</v>
      </c>
      <c r="D278" s="40" t="s">
        <v>53</v>
      </c>
      <c r="E278" s="40" t="s">
        <v>131</v>
      </c>
      <c r="F278" s="41" t="n">
        <v>23</v>
      </c>
      <c r="G278" s="36" t="n">
        <f aca="false">VLOOKUP($B278,03_COMPOSIÇÕES!$A:$G,6,0)</f>
        <v>40.19952877032</v>
      </c>
      <c r="H278" s="36" t="n">
        <f aca="false">VLOOKUP($B278,03_COMPOSIÇÕES!$A:$G,7,0)</f>
        <v>6.626781279</v>
      </c>
      <c r="I278" s="42" t="n">
        <f aca="false">$F278*$G278</f>
        <v>924.58916171736</v>
      </c>
      <c r="J278" s="42" t="n">
        <f aca="false">$F278*$H278</f>
        <v>152.415969417</v>
      </c>
      <c r="K278" s="42" t="n">
        <f aca="false">$I278*(1+BDI_MAT)</f>
        <v>1126.24205788792</v>
      </c>
      <c r="L278" s="42" t="n">
        <f aca="false">$J278*(1+BDI_MDO)</f>
        <v>196.342251802979</v>
      </c>
      <c r="M278" s="42" t="n">
        <f aca="false">SUM(K278:L278)</f>
        <v>1322.5843096909</v>
      </c>
    </row>
    <row r="279" s="18" customFormat="true" ht="25.5" hidden="false" customHeight="false" outlineLevel="0" collapsed="false">
      <c r="A279" s="33" t="s">
        <v>692</v>
      </c>
      <c r="B279" s="38" t="s">
        <v>693</v>
      </c>
      <c r="C279" s="39" t="s">
        <v>694</v>
      </c>
      <c r="D279" s="40" t="s">
        <v>53</v>
      </c>
      <c r="E279" s="40" t="s">
        <v>131</v>
      </c>
      <c r="F279" s="41" t="n">
        <v>37.5</v>
      </c>
      <c r="G279" s="36" t="n">
        <f aca="false">VLOOKUP($B279,03_COMPOSIÇÕES!$A:$G,6,0)</f>
        <v>21.81516552944</v>
      </c>
      <c r="H279" s="36" t="n">
        <f aca="false">VLOOKUP($B279,03_COMPOSIÇÕES!$A:$G,7,0)</f>
        <v>3.452129058</v>
      </c>
      <c r="I279" s="42" t="n">
        <f aca="false">$F279*$G279</f>
        <v>818.068707354</v>
      </c>
      <c r="J279" s="42" t="n">
        <f aca="false">$F279*$H279</f>
        <v>129.454839675</v>
      </c>
      <c r="K279" s="42" t="n">
        <f aca="false">$I279*(1+BDI_MAT)</f>
        <v>996.489492427907</v>
      </c>
      <c r="L279" s="42" t="n">
        <f aca="false">$J279*(1+BDI_MDO)</f>
        <v>166.763724469335</v>
      </c>
      <c r="M279" s="42" t="n">
        <f aca="false">SUM(K279:L279)</f>
        <v>1163.25321689724</v>
      </c>
    </row>
    <row r="280" s="18" customFormat="true" ht="63.75" hidden="false" customHeight="false" outlineLevel="0" collapsed="false">
      <c r="A280" s="33" t="s">
        <v>695</v>
      </c>
      <c r="B280" s="38" t="s">
        <v>696</v>
      </c>
      <c r="C280" s="39" t="s">
        <v>697</v>
      </c>
      <c r="D280" s="40" t="s">
        <v>53</v>
      </c>
      <c r="E280" s="40" t="s">
        <v>72</v>
      </c>
      <c r="F280" s="41" t="n">
        <v>25</v>
      </c>
      <c r="G280" s="36" t="n">
        <f aca="false">VLOOKUP($B280,03_COMPOSIÇÕES!$A:$G,6,0)</f>
        <v>52.61</v>
      </c>
      <c r="H280" s="36" t="n">
        <f aca="false">VLOOKUP($B280,03_COMPOSIÇÕES!$A:$G,7,0)</f>
        <v>17.86</v>
      </c>
      <c r="I280" s="42" t="n">
        <f aca="false">$F280*$G280</f>
        <v>1315.25</v>
      </c>
      <c r="J280" s="42" t="n">
        <f aca="false">$F280*$H280</f>
        <v>446.5</v>
      </c>
      <c r="K280" s="42" t="n">
        <f aca="false">$I280*(1+BDI_MAT)</f>
        <v>1602.106025</v>
      </c>
      <c r="L280" s="42" t="n">
        <f aca="false">$J280*(1+BDI_MDO)</f>
        <v>575.1813</v>
      </c>
      <c r="M280" s="42" t="n">
        <f aca="false">SUM(K280:L280)</f>
        <v>2177.287325</v>
      </c>
    </row>
    <row r="281" s="18" customFormat="true" ht="15" hidden="false" customHeight="false" outlineLevel="0" collapsed="false">
      <c r="A281" s="33"/>
      <c r="B281" s="38"/>
      <c r="C281" s="39"/>
      <c r="D281" s="40"/>
      <c r="E281" s="40"/>
      <c r="F281" s="41"/>
      <c r="G281" s="42"/>
      <c r="H281" s="42"/>
      <c r="I281" s="42"/>
      <c r="J281" s="42"/>
      <c r="K281" s="42"/>
      <c r="L281" s="42"/>
      <c r="M281" s="42"/>
    </row>
    <row r="282" s="18" customFormat="true" ht="15" hidden="false" customHeight="false" outlineLevel="0" collapsed="false">
      <c r="A282" s="33" t="n">
        <v>11</v>
      </c>
      <c r="B282" s="38"/>
      <c r="C282" s="39" t="s">
        <v>698</v>
      </c>
      <c r="D282" s="40"/>
      <c r="E282" s="40"/>
      <c r="F282" s="41"/>
      <c r="G282" s="42"/>
      <c r="H282" s="42"/>
      <c r="I282" s="42" t="n">
        <f aca="false">SUBTOTAL(9,I283:I285)</f>
        <v>3183.36166707144</v>
      </c>
      <c r="J282" s="42" t="n">
        <f aca="false">SUBTOTAL(9,J283:J285)</f>
        <v>721.4443065246</v>
      </c>
      <c r="K282" s="42" t="n">
        <f aca="false">SUBTOTAL(9,K283:K285)</f>
        <v>3877.65284665972</v>
      </c>
      <c r="L282" s="42" t="n">
        <f aca="false">SUBTOTAL(9,L283:L285)</f>
        <v>929.36455566499</v>
      </c>
      <c r="M282" s="42" t="n">
        <f aca="false">SUBTOTAL(9,M283:M285)</f>
        <v>4807.01740232471</v>
      </c>
    </row>
    <row r="283" s="18" customFormat="true" ht="25.5" hidden="false" customHeight="false" outlineLevel="0" collapsed="false">
      <c r="A283" s="33" t="s">
        <v>699</v>
      </c>
      <c r="B283" s="38" t="s">
        <v>700</v>
      </c>
      <c r="C283" s="39" t="s">
        <v>701</v>
      </c>
      <c r="D283" s="40" t="s">
        <v>53</v>
      </c>
      <c r="E283" s="40" t="s">
        <v>28</v>
      </c>
      <c r="F283" s="41" t="n">
        <v>9</v>
      </c>
      <c r="G283" s="36" t="n">
        <f aca="false">VLOOKUP($B283,03_COMPOSIÇÕES!$A:$G,6,0)</f>
        <v>29.45463498884</v>
      </c>
      <c r="H283" s="36" t="n">
        <f aca="false">VLOOKUP($B283,03_COMPOSIÇÕES!$A:$G,7,0)</f>
        <v>0.68975496</v>
      </c>
      <c r="I283" s="42" t="n">
        <f aca="false">$F283*$G283</f>
        <v>265.09171489956</v>
      </c>
      <c r="J283" s="42" t="n">
        <f aca="false">$F283*$H283</f>
        <v>6.20779464</v>
      </c>
      <c r="K283" s="42" t="n">
        <f aca="false">$I283*(1+BDI_MAT)</f>
        <v>322.908217919154</v>
      </c>
      <c r="L283" s="42" t="n">
        <f aca="false">$J283*(1+BDI_MDO)</f>
        <v>7.996881055248</v>
      </c>
      <c r="M283" s="42" t="n">
        <f aca="false">SUM(K283:L283)</f>
        <v>330.905098974402</v>
      </c>
    </row>
    <row r="284" s="18" customFormat="true" ht="63.75" hidden="false" customHeight="false" outlineLevel="0" collapsed="false">
      <c r="A284" s="33" t="s">
        <v>702</v>
      </c>
      <c r="B284" s="38" t="s">
        <v>703</v>
      </c>
      <c r="C284" s="39" t="s">
        <v>704</v>
      </c>
      <c r="D284" s="40" t="s">
        <v>53</v>
      </c>
      <c r="E284" s="40" t="s">
        <v>28</v>
      </c>
      <c r="F284" s="41" t="n">
        <v>1</v>
      </c>
      <c r="G284" s="36" t="n">
        <f aca="false">VLOOKUP($B284,03_COMPOSIÇÕES!$A:$G,6,0)</f>
        <v>1487.00095291588</v>
      </c>
      <c r="H284" s="36" t="n">
        <f aca="false">VLOOKUP($B284,03_COMPOSIÇÕES!$A:$G,7,0)</f>
        <v>663.3644118846</v>
      </c>
      <c r="I284" s="42" t="n">
        <f aca="false">$F284*$G284</f>
        <v>1487.00095291588</v>
      </c>
      <c r="J284" s="42" t="n">
        <f aca="false">$F284*$H284</f>
        <v>663.3644118846</v>
      </c>
      <c r="K284" s="42" t="n">
        <f aca="false">$I284*(1+BDI_MAT)</f>
        <v>1811.31586074683</v>
      </c>
      <c r="L284" s="42" t="n">
        <f aca="false">$J284*(1+BDI_MDO)</f>
        <v>854.546035389742</v>
      </c>
      <c r="M284" s="42" t="n">
        <f aca="false">SUM(K284:L284)</f>
        <v>2665.86189613658</v>
      </c>
    </row>
    <row r="285" s="18" customFormat="true" ht="25.5" hidden="false" customHeight="false" outlineLevel="0" collapsed="false">
      <c r="A285" s="33" t="s">
        <v>705</v>
      </c>
      <c r="B285" s="38" t="s">
        <v>706</v>
      </c>
      <c r="C285" s="39" t="s">
        <v>707</v>
      </c>
      <c r="D285" s="40" t="s">
        <v>53</v>
      </c>
      <c r="E285" s="40" t="s">
        <v>28</v>
      </c>
      <c r="F285" s="41" t="n">
        <v>1</v>
      </c>
      <c r="G285" s="36" t="n">
        <f aca="false">VLOOKUP($B285,03_COMPOSIÇÕES!$A:$G,6,0)</f>
        <v>1431.268999256</v>
      </c>
      <c r="H285" s="36" t="n">
        <f aca="false">VLOOKUP($B285,03_COMPOSIÇÕES!$A:$G,7,0)</f>
        <v>51.8721</v>
      </c>
      <c r="I285" s="42" t="n">
        <f aca="false">$F285*$G285</f>
        <v>1431.268999256</v>
      </c>
      <c r="J285" s="42" t="n">
        <f aca="false">$F285*$H285</f>
        <v>51.8721</v>
      </c>
      <c r="K285" s="42" t="n">
        <f aca="false">$I285*(1+BDI_MAT)</f>
        <v>1743.42876799373</v>
      </c>
      <c r="L285" s="42" t="n">
        <f aca="false">$J285*(1+BDI_MDO)</f>
        <v>66.82163922</v>
      </c>
      <c r="M285" s="42" t="n">
        <f aca="false">SUM(K285:L285)</f>
        <v>1810.25040721373</v>
      </c>
    </row>
    <row r="286" s="18" customFormat="true" ht="15" hidden="false" customHeight="false" outlineLevel="0" collapsed="false">
      <c r="A286" s="33"/>
      <c r="B286" s="38"/>
      <c r="C286" s="39"/>
      <c r="D286" s="40"/>
      <c r="E286" s="40"/>
      <c r="F286" s="41"/>
      <c r="G286" s="42"/>
      <c r="H286" s="42"/>
      <c r="I286" s="42"/>
      <c r="J286" s="42"/>
      <c r="K286" s="42"/>
      <c r="L286" s="42"/>
      <c r="M286" s="42"/>
    </row>
    <row r="287" s="18" customFormat="true" ht="15" hidden="false" customHeight="false" outlineLevel="0" collapsed="false">
      <c r="A287" s="33" t="n">
        <v>12</v>
      </c>
      <c r="B287" s="38"/>
      <c r="C287" s="39" t="s">
        <v>708</v>
      </c>
      <c r="D287" s="40"/>
      <c r="E287" s="40"/>
      <c r="F287" s="41"/>
      <c r="G287" s="42"/>
      <c r="H287" s="42"/>
      <c r="I287" s="42" t="n">
        <f aca="false">SUBTOTAL(9,I288:I289)</f>
        <v>5075.146487724</v>
      </c>
      <c r="J287" s="42" t="n">
        <f aca="false">SUBTOTAL(9,J288:J289)</f>
        <v>763.6185</v>
      </c>
      <c r="K287" s="42" t="n">
        <f aca="false">SUBTOTAL(9,K288:K289)</f>
        <v>6182.0359366966</v>
      </c>
      <c r="L287" s="42" t="n">
        <f aca="false">SUBTOTAL(9,L288:L289)</f>
        <v>983.6933517</v>
      </c>
      <c r="M287" s="42" t="n">
        <f aca="false">SUBTOTAL(9,M288:M289)</f>
        <v>7165.72928839661</v>
      </c>
    </row>
    <row r="288" s="18" customFormat="true" ht="38.25" hidden="false" customHeight="false" outlineLevel="0" collapsed="false">
      <c r="A288" s="33" t="s">
        <v>709</v>
      </c>
      <c r="B288" s="38" t="s">
        <v>710</v>
      </c>
      <c r="C288" s="39" t="s">
        <v>711</v>
      </c>
      <c r="D288" s="40" t="s">
        <v>53</v>
      </c>
      <c r="E288" s="40" t="s">
        <v>28</v>
      </c>
      <c r="F288" s="41" t="n">
        <v>12</v>
      </c>
      <c r="G288" s="36" t="n">
        <f aca="false">VLOOKUP($B288,03_COMPOSIÇÕES!$A:$G,6,0)</f>
        <v>26.937249814</v>
      </c>
      <c r="H288" s="36" t="n">
        <f aca="false">VLOOKUP($B288,03_COMPOSIÇÕES!$A:$G,7,0)</f>
        <v>12.934875</v>
      </c>
      <c r="I288" s="42" t="n">
        <f aca="false">$F288*$G288</f>
        <v>323.246997768</v>
      </c>
      <c r="J288" s="42" t="n">
        <f aca="false">$F288*$H288</f>
        <v>155.2185</v>
      </c>
      <c r="K288" s="42" t="n">
        <f aca="false">$I288*(1+BDI_MAT)</f>
        <v>393.747167981201</v>
      </c>
      <c r="L288" s="42" t="n">
        <f aca="false">$J288*(1+BDI_MDO)</f>
        <v>199.9524717</v>
      </c>
      <c r="M288" s="42" t="n">
        <f aca="false">SUM(K288:L288)</f>
        <v>593.699639681201</v>
      </c>
    </row>
    <row r="289" s="18" customFormat="true" ht="51" hidden="false" customHeight="false" outlineLevel="0" collapsed="false">
      <c r="A289" s="33" t="s">
        <v>712</v>
      </c>
      <c r="B289" s="38" t="s">
        <v>713</v>
      </c>
      <c r="C289" s="39" t="s">
        <v>714</v>
      </c>
      <c r="D289" s="40" t="s">
        <v>53</v>
      </c>
      <c r="E289" s="40" t="s">
        <v>28</v>
      </c>
      <c r="F289" s="41" t="n">
        <v>12</v>
      </c>
      <c r="G289" s="36" t="n">
        <f aca="false">VLOOKUP($B289,03_COMPOSIÇÕES!$A:$G,6,0)</f>
        <v>395.991624163</v>
      </c>
      <c r="H289" s="36" t="n">
        <f aca="false">VLOOKUP($B289,03_COMPOSIÇÕES!$A:$G,7,0)</f>
        <v>50.7</v>
      </c>
      <c r="I289" s="42" t="n">
        <f aca="false">$F289*$G289</f>
        <v>4751.899489956</v>
      </c>
      <c r="J289" s="42" t="n">
        <f aca="false">$F289*$H289</f>
        <v>608.4</v>
      </c>
      <c r="K289" s="42" t="n">
        <f aca="false">$I289*(1+BDI_MAT)</f>
        <v>5788.2887687154</v>
      </c>
      <c r="L289" s="42" t="n">
        <f aca="false">$J289*(1+BDI_MDO)</f>
        <v>783.74088</v>
      </c>
      <c r="M289" s="42" t="n">
        <f aca="false">SUM(K289:L289)</f>
        <v>6572.0296487154</v>
      </c>
    </row>
    <row r="290" s="18" customFormat="true" ht="15" hidden="false" customHeight="false" outlineLevel="0" collapsed="false">
      <c r="A290" s="33"/>
      <c r="B290" s="38"/>
      <c r="C290" s="39"/>
      <c r="D290" s="40"/>
      <c r="E290" s="40"/>
      <c r="F290" s="41"/>
      <c r="G290" s="42"/>
      <c r="H290" s="42"/>
      <c r="I290" s="42"/>
      <c r="J290" s="42"/>
      <c r="K290" s="42"/>
      <c r="L290" s="42"/>
      <c r="M290" s="42"/>
    </row>
    <row r="291" s="18" customFormat="true" ht="15" hidden="false" customHeight="false" outlineLevel="0" collapsed="false">
      <c r="A291" s="33" t="n">
        <v>13</v>
      </c>
      <c r="B291" s="38"/>
      <c r="C291" s="39" t="s">
        <v>715</v>
      </c>
      <c r="D291" s="40"/>
      <c r="E291" s="40"/>
      <c r="F291" s="41"/>
      <c r="G291" s="42"/>
      <c r="H291" s="42"/>
      <c r="I291" s="42" t="n">
        <f aca="false">SUBTOTAL(9,I292:I299)</f>
        <v>15911.3918153091</v>
      </c>
      <c r="J291" s="42" t="n">
        <f aca="false">SUBTOTAL(9,J292:J299)</f>
        <v>9390.79430968812</v>
      </c>
      <c r="K291" s="42" t="n">
        <f aca="false">SUBTOTAL(9,K292:K299)</f>
        <v>19381.666370228</v>
      </c>
      <c r="L291" s="42" t="n">
        <f aca="false">SUBTOTAL(9,L292:L299)</f>
        <v>12097.2212297402</v>
      </c>
      <c r="M291" s="42" t="n">
        <f aca="false">SUBTOTAL(9,M292:M299)</f>
        <v>31478.8875999682</v>
      </c>
    </row>
    <row r="292" s="18" customFormat="true" ht="15" hidden="false" customHeight="false" outlineLevel="0" collapsed="false">
      <c r="A292" s="33" t="s">
        <v>716</v>
      </c>
      <c r="B292" s="38" t="s">
        <v>717</v>
      </c>
      <c r="C292" s="39" t="s">
        <v>718</v>
      </c>
      <c r="D292" s="40" t="s">
        <v>53</v>
      </c>
      <c r="E292" s="40" t="s">
        <v>72</v>
      </c>
      <c r="F292" s="41" t="n">
        <v>50.4</v>
      </c>
      <c r="G292" s="36" t="n">
        <f aca="false">VLOOKUP($B292,03_COMPOSIÇÕES!$A:$G,6,0)</f>
        <v>6.0035498884</v>
      </c>
      <c r="H292" s="36" t="n">
        <f aca="false">VLOOKUP($B292,03_COMPOSIÇÕES!$A:$G,7,0)</f>
        <v>6.7961868</v>
      </c>
      <c r="I292" s="42" t="n">
        <f aca="false">$F292*$G292</f>
        <v>302.57891437536</v>
      </c>
      <c r="J292" s="42" t="n">
        <f aca="false">$F292*$H292</f>
        <v>342.52781472</v>
      </c>
      <c r="K292" s="42" t="n">
        <f aca="false">$I292*(1+BDI_MAT)</f>
        <v>368.571375600626</v>
      </c>
      <c r="L292" s="42" t="n">
        <f aca="false">$J292*(1+BDI_MDO)</f>
        <v>441.244330922304</v>
      </c>
      <c r="M292" s="42" t="n">
        <f aca="false">SUM(K292:L292)</f>
        <v>809.81570652293</v>
      </c>
    </row>
    <row r="293" s="18" customFormat="true" ht="25.5" hidden="false" customHeight="false" outlineLevel="0" collapsed="false">
      <c r="A293" s="33" t="s">
        <v>719</v>
      </c>
      <c r="B293" s="38" t="s">
        <v>720</v>
      </c>
      <c r="C293" s="39" t="s">
        <v>721</v>
      </c>
      <c r="D293" s="40" t="s">
        <v>53</v>
      </c>
      <c r="E293" s="40" t="s">
        <v>72</v>
      </c>
      <c r="F293" s="41" t="n">
        <v>45.06</v>
      </c>
      <c r="G293" s="36" t="n">
        <f aca="false">VLOOKUP($B293,03_COMPOSIÇÕES!$A:$G,6,0)</f>
        <v>9.113349814</v>
      </c>
      <c r="H293" s="36" t="n">
        <f aca="false">VLOOKUP($B293,03_COMPOSIÇÕES!$A:$G,7,0)</f>
        <v>10.5396045</v>
      </c>
      <c r="I293" s="42" t="n">
        <f aca="false">$F293*$G293</f>
        <v>410.64754261884</v>
      </c>
      <c r="J293" s="42" t="n">
        <f aca="false">$F293*$H293</f>
        <v>474.91457877</v>
      </c>
      <c r="K293" s="42" t="n">
        <f aca="false">$I293*(1+BDI_MAT)</f>
        <v>500.209771664009</v>
      </c>
      <c r="L293" s="42" t="n">
        <f aca="false">$J293*(1+BDI_MDO)</f>
        <v>611.784960371514</v>
      </c>
      <c r="M293" s="42" t="n">
        <f aca="false">SUM(K293:L293)</f>
        <v>1111.99473203552</v>
      </c>
    </row>
    <row r="294" s="18" customFormat="true" ht="25.5" hidden="false" customHeight="false" outlineLevel="0" collapsed="false">
      <c r="A294" s="33" t="s">
        <v>722</v>
      </c>
      <c r="B294" s="38" t="s">
        <v>723</v>
      </c>
      <c r="C294" s="39" t="s">
        <v>724</v>
      </c>
      <c r="D294" s="40" t="s">
        <v>53</v>
      </c>
      <c r="E294" s="40" t="s">
        <v>72</v>
      </c>
      <c r="F294" s="41" t="n">
        <v>620</v>
      </c>
      <c r="G294" s="36" t="n">
        <f aca="false">VLOOKUP($B294,03_COMPOSIÇÕES!$A:$G,6,0)</f>
        <v>11.85543773158</v>
      </c>
      <c r="H294" s="36" t="n">
        <f aca="false">VLOOKUP($B294,03_COMPOSIÇÕES!$A:$G,7,0)</f>
        <v>4.530711459</v>
      </c>
      <c r="I294" s="42" t="n">
        <f aca="false">$F294*$G294</f>
        <v>7350.3713935796</v>
      </c>
      <c r="J294" s="42" t="n">
        <f aca="false">$F294*$H294</f>
        <v>2809.04110458</v>
      </c>
      <c r="K294" s="42" t="n">
        <f aca="false">$I294*(1+BDI_MAT)</f>
        <v>8953.48739451931</v>
      </c>
      <c r="L294" s="42" t="n">
        <f aca="false">$J294*(1+BDI_MDO)</f>
        <v>3618.60675091996</v>
      </c>
      <c r="M294" s="42" t="n">
        <f aca="false">SUM(K294:L294)</f>
        <v>12572.0941454393</v>
      </c>
    </row>
    <row r="295" s="18" customFormat="true" ht="25.5" hidden="false" customHeight="false" outlineLevel="0" collapsed="false">
      <c r="A295" s="33" t="s">
        <v>725</v>
      </c>
      <c r="B295" s="38" t="s">
        <v>726</v>
      </c>
      <c r="C295" s="39" t="s">
        <v>727</v>
      </c>
      <c r="D295" s="40" t="s">
        <v>53</v>
      </c>
      <c r="E295" s="40" t="s">
        <v>72</v>
      </c>
      <c r="F295" s="41" t="n">
        <v>365.76</v>
      </c>
      <c r="G295" s="36" t="n">
        <f aca="false">VLOOKUP($B295,03_COMPOSIÇÕES!$A:$G,6,0)</f>
        <v>7.06012429564</v>
      </c>
      <c r="H295" s="36" t="n">
        <f aca="false">VLOOKUP($B295,03_COMPOSIÇÕES!$A:$G,7,0)</f>
        <v>3.875816976</v>
      </c>
      <c r="I295" s="42" t="n">
        <f aca="false">$F295*$G295</f>
        <v>2582.31106237329</v>
      </c>
      <c r="J295" s="42" t="n">
        <f aca="false">$F295*$H295</f>
        <v>1417.61881714176</v>
      </c>
      <c r="K295" s="42" t="n">
        <f aca="false">$I295*(1+BDI_MAT)</f>
        <v>3145.5131050769</v>
      </c>
      <c r="L295" s="42" t="n">
        <f aca="false">$J295*(1+BDI_MDO)</f>
        <v>1826.17656024202</v>
      </c>
      <c r="M295" s="42" t="n">
        <f aca="false">SUM(K295:L295)</f>
        <v>4971.68966531892</v>
      </c>
    </row>
    <row r="296" s="18" customFormat="true" ht="25.5" hidden="false" customHeight="false" outlineLevel="0" collapsed="false">
      <c r="A296" s="33" t="s">
        <v>728</v>
      </c>
      <c r="B296" s="38" t="s">
        <v>729</v>
      </c>
      <c r="C296" s="39" t="s">
        <v>730</v>
      </c>
      <c r="D296" s="40" t="s">
        <v>53</v>
      </c>
      <c r="E296" s="40" t="s">
        <v>72</v>
      </c>
      <c r="F296" s="41" t="n">
        <v>371.16</v>
      </c>
      <c r="G296" s="36" t="n">
        <f aca="false">VLOOKUP($B296,03_COMPOSIÇÕES!$A:$G,6,0)</f>
        <v>6.74617602878</v>
      </c>
      <c r="H296" s="36" t="n">
        <f aca="false">VLOOKUP($B296,03_COMPOSIÇÕES!$A:$G,7,0)</f>
        <v>2.976868971</v>
      </c>
      <c r="I296" s="42" t="n">
        <f aca="false">$F296*$G296</f>
        <v>2503.91069484199</v>
      </c>
      <c r="J296" s="42" t="n">
        <f aca="false">$F296*$H296</f>
        <v>1104.89468727636</v>
      </c>
      <c r="K296" s="42" t="n">
        <f aca="false">$I296*(1+BDI_MAT)</f>
        <v>3050.01361738702</v>
      </c>
      <c r="L296" s="42" t="n">
        <f aca="false">$J296*(1+BDI_MDO)</f>
        <v>1423.32533614941</v>
      </c>
      <c r="M296" s="42" t="n">
        <f aca="false">SUM(K296:L296)</f>
        <v>4473.33895353643</v>
      </c>
    </row>
    <row r="297" s="18" customFormat="true" ht="25.5" hidden="false" customHeight="false" outlineLevel="0" collapsed="false">
      <c r="A297" s="33" t="s">
        <v>731</v>
      </c>
      <c r="B297" s="38" t="s">
        <v>732</v>
      </c>
      <c r="C297" s="39" t="s">
        <v>733</v>
      </c>
      <c r="D297" s="40" t="s">
        <v>53</v>
      </c>
      <c r="E297" s="40" t="s">
        <v>72</v>
      </c>
      <c r="F297" s="41" t="n">
        <v>100</v>
      </c>
      <c r="G297" s="36" t="n">
        <f aca="false">VLOOKUP($B297,03_COMPOSIÇÕES!$A:$G,6,0)</f>
        <v>5.08650531268</v>
      </c>
      <c r="H297" s="36" t="n">
        <f aca="false">VLOOKUP($B297,03_COMPOSIÇÕES!$A:$G,7,0)</f>
        <v>8.01530394</v>
      </c>
      <c r="I297" s="42" t="n">
        <f aca="false">$F297*$G297</f>
        <v>508.650531268</v>
      </c>
      <c r="J297" s="42" t="n">
        <f aca="false">$F297*$H297</f>
        <v>801.530394</v>
      </c>
      <c r="K297" s="42" t="n">
        <f aca="false">$I297*(1+BDI_MAT)</f>
        <v>619.587212137551</v>
      </c>
      <c r="L297" s="42" t="n">
        <f aca="false">$J297*(1+BDI_MDO)</f>
        <v>1032.5314535508</v>
      </c>
      <c r="M297" s="42" t="n">
        <f aca="false">SUM(K297:L297)</f>
        <v>1652.11866568835</v>
      </c>
    </row>
    <row r="298" s="18" customFormat="true" ht="25.5" hidden="false" customHeight="false" outlineLevel="0" collapsed="false">
      <c r="A298" s="33" t="s">
        <v>734</v>
      </c>
      <c r="B298" s="38" t="s">
        <v>735</v>
      </c>
      <c r="C298" s="39" t="s">
        <v>736</v>
      </c>
      <c r="D298" s="40" t="s">
        <v>53</v>
      </c>
      <c r="E298" s="40" t="s">
        <v>72</v>
      </c>
      <c r="F298" s="41" t="n">
        <v>200</v>
      </c>
      <c r="G298" s="36" t="n">
        <f aca="false">VLOOKUP($B298,03_COMPOSIÇÕES!$A:$G,6,0)</f>
        <v>5.11462350402</v>
      </c>
      <c r="H298" s="36" t="n">
        <f aca="false">VLOOKUP($B298,03_COMPOSIÇÕES!$A:$G,7,0)</f>
        <v>4.957571376</v>
      </c>
      <c r="I298" s="42" t="n">
        <f aca="false">$F298*$G298</f>
        <v>1022.924700804</v>
      </c>
      <c r="J298" s="42" t="n">
        <f aca="false">$F298*$H298</f>
        <v>991.5142752</v>
      </c>
      <c r="K298" s="42" t="n">
        <f aca="false">$I298*(1+BDI_MAT)</f>
        <v>1246.02457804935</v>
      </c>
      <c r="L298" s="42" t="n">
        <f aca="false">$J298*(1+BDI_MDO)</f>
        <v>1277.26868931264</v>
      </c>
      <c r="M298" s="42" t="n">
        <f aca="false">SUM(K298:L298)</f>
        <v>2523.29326736199</v>
      </c>
    </row>
    <row r="299" s="18" customFormat="true" ht="25.5" hidden="false" customHeight="false" outlineLevel="0" collapsed="false">
      <c r="A299" s="33" t="s">
        <v>737</v>
      </c>
      <c r="B299" s="38" t="s">
        <v>738</v>
      </c>
      <c r="C299" s="39" t="s">
        <v>739</v>
      </c>
      <c r="D299" s="40" t="s">
        <v>53</v>
      </c>
      <c r="E299" s="40" t="s">
        <v>72</v>
      </c>
      <c r="F299" s="41" t="n">
        <v>200</v>
      </c>
      <c r="G299" s="36" t="n">
        <f aca="false">VLOOKUP($B299,03_COMPOSIÇÕES!$A:$G,6,0)</f>
        <v>6.14998487724</v>
      </c>
      <c r="H299" s="36" t="n">
        <f aca="false">VLOOKUP($B299,03_COMPOSIÇÕES!$A:$G,7,0)</f>
        <v>7.24376319</v>
      </c>
      <c r="I299" s="42" t="n">
        <f aca="false">$F299*$G299</f>
        <v>1229.996975448</v>
      </c>
      <c r="J299" s="42" t="n">
        <f aca="false">$F299*$H299</f>
        <v>1448.752638</v>
      </c>
      <c r="K299" s="42" t="n">
        <f aca="false">$I299*(1+BDI_MAT)</f>
        <v>1498.25931579321</v>
      </c>
      <c r="L299" s="42" t="n">
        <f aca="false">$J299*(1+BDI_MDO)</f>
        <v>1866.2831482716</v>
      </c>
      <c r="M299" s="42" t="n">
        <f aca="false">SUM(K299:L299)</f>
        <v>3364.54246406481</v>
      </c>
    </row>
    <row r="300" s="18" customFormat="true" ht="15" hidden="false" customHeight="false" outlineLevel="0" collapsed="false">
      <c r="A300" s="33"/>
      <c r="B300" s="38"/>
      <c r="C300" s="39"/>
      <c r="D300" s="40"/>
      <c r="E300" s="40"/>
      <c r="F300" s="41"/>
      <c r="G300" s="42"/>
      <c r="H300" s="42"/>
      <c r="I300" s="42"/>
      <c r="J300" s="42"/>
      <c r="K300" s="42"/>
      <c r="L300" s="42"/>
      <c r="M300" s="42"/>
    </row>
    <row r="301" s="18" customFormat="true" ht="15" hidden="false" customHeight="false" outlineLevel="0" collapsed="false">
      <c r="A301" s="33" t="n">
        <v>14</v>
      </c>
      <c r="B301" s="38"/>
      <c r="C301" s="39" t="s">
        <v>740</v>
      </c>
      <c r="D301" s="40"/>
      <c r="E301" s="40"/>
      <c r="F301" s="41"/>
      <c r="G301" s="42"/>
      <c r="H301" s="42"/>
      <c r="I301" s="42" t="n">
        <f aca="false">SUBTOTAL(9,I302:I311)</f>
        <v>9977.58888236315</v>
      </c>
      <c r="J301" s="42" t="n">
        <f aca="false">SUBTOTAL(9,J302:J311)</f>
        <v>1177.27916914725</v>
      </c>
      <c r="K301" s="42" t="n">
        <f aca="false">SUBTOTAL(9,K302:K311)</f>
        <v>12153.7010176066</v>
      </c>
      <c r="L301" s="42" t="n">
        <f aca="false">SUBTOTAL(9,L302:L311)</f>
        <v>1516.57102569548</v>
      </c>
      <c r="M301" s="42" t="n">
        <f aca="false">SUBTOTAL(9,M302:M311)</f>
        <v>13670.272043302</v>
      </c>
    </row>
    <row r="302" customFormat="false" ht="15" hidden="false" customHeight="false" outlineLevel="0" collapsed="false">
      <c r="A302" s="33" t="s">
        <v>741</v>
      </c>
      <c r="B302" s="38" t="s">
        <v>742</v>
      </c>
      <c r="C302" s="39" t="s">
        <v>743</v>
      </c>
      <c r="D302" s="40" t="s">
        <v>53</v>
      </c>
      <c r="E302" s="40" t="s">
        <v>131</v>
      </c>
      <c r="F302" s="41" t="n">
        <v>3.6</v>
      </c>
      <c r="G302" s="36" t="n">
        <f aca="false">VLOOKUP($B302,03_COMPOSIÇÕES!$A:$G,6,0)</f>
        <v>63.61344434082</v>
      </c>
      <c r="H302" s="36" t="n">
        <f aca="false">VLOOKUP($B302,03_COMPOSIÇÕES!$A:$G,7,0)</f>
        <v>27.19643096268</v>
      </c>
      <c r="I302" s="42" t="n">
        <f aca="false">$F302*$G302</f>
        <v>229.008399626952</v>
      </c>
      <c r="J302" s="42" t="n">
        <f aca="false">$F302*$H302</f>
        <v>97.907151465648</v>
      </c>
      <c r="K302" s="42" t="n">
        <f aca="false">$I302*(1+BDI_MAT)</f>
        <v>278.95513158559</v>
      </c>
      <c r="L302" s="42" t="n">
        <f aca="false">$J302*(1+BDI_MDO)</f>
        <v>126.123992518048</v>
      </c>
      <c r="M302" s="42" t="n">
        <f aca="false">SUM(K302:L302)</f>
        <v>405.079124103638</v>
      </c>
    </row>
    <row r="303" customFormat="false" ht="25.5" hidden="false" customHeight="false" outlineLevel="0" collapsed="false">
      <c r="A303" s="33" t="s">
        <v>744</v>
      </c>
      <c r="B303" s="38" t="s">
        <v>745</v>
      </c>
      <c r="C303" s="39" t="s">
        <v>746</v>
      </c>
      <c r="D303" s="40" t="s">
        <v>53</v>
      </c>
      <c r="E303" s="40" t="s">
        <v>28</v>
      </c>
      <c r="F303" s="41" t="n">
        <v>14</v>
      </c>
      <c r="G303" s="36" t="n">
        <f aca="false">VLOOKUP($B303,03_COMPOSIÇÕES!$A:$G,6,0)</f>
        <v>27.2554499628</v>
      </c>
      <c r="H303" s="36" t="n">
        <f aca="false">VLOOKUP($B303,03_COMPOSIÇÕES!$A:$G,7,0)</f>
        <v>1.6354968</v>
      </c>
      <c r="I303" s="42" t="n">
        <f aca="false">$F303*$G303</f>
        <v>381.5762994792</v>
      </c>
      <c r="J303" s="42" t="n">
        <f aca="false">$F303*$H303</f>
        <v>22.8969552</v>
      </c>
      <c r="K303" s="42" t="n">
        <f aca="false">$I303*(1+BDI_MAT)</f>
        <v>464.798090395614</v>
      </c>
      <c r="L303" s="42" t="n">
        <f aca="false">$J303*(1+BDI_MDO)</f>
        <v>29.49585768864</v>
      </c>
      <c r="M303" s="42" t="n">
        <f aca="false">SUM(K303:L303)</f>
        <v>494.293948084254</v>
      </c>
    </row>
    <row r="304" customFormat="false" ht="25.5" hidden="false" customHeight="false" outlineLevel="0" collapsed="false">
      <c r="A304" s="33" t="s">
        <v>747</v>
      </c>
      <c r="B304" s="38" t="s">
        <v>748</v>
      </c>
      <c r="C304" s="39" t="s">
        <v>749</v>
      </c>
      <c r="D304" s="40" t="s">
        <v>53</v>
      </c>
      <c r="E304" s="40" t="s">
        <v>28</v>
      </c>
      <c r="F304" s="41" t="n">
        <v>5</v>
      </c>
      <c r="G304" s="36" t="n">
        <f aca="false">VLOOKUP($B304,03_COMPOSIÇÕES!$A:$G,6,0)</f>
        <v>138.764499628</v>
      </c>
      <c r="H304" s="36" t="n">
        <f aca="false">VLOOKUP($B304,03_COMPOSIÇÕES!$A:$G,7,0)</f>
        <v>21.145509</v>
      </c>
      <c r="I304" s="42" t="n">
        <f aca="false">$F304*$G304</f>
        <v>693.82249814</v>
      </c>
      <c r="J304" s="42" t="n">
        <f aca="false">$F304*$H304</f>
        <v>105.727545</v>
      </c>
      <c r="K304" s="42" t="n">
        <f aca="false">$I304*(1+BDI_MAT)</f>
        <v>845.145184984334</v>
      </c>
      <c r="L304" s="42" t="n">
        <f aca="false">$J304*(1+BDI_MDO)</f>
        <v>136.198223469</v>
      </c>
      <c r="M304" s="42" t="n">
        <f aca="false">SUM(K304:L304)</f>
        <v>981.343408453334</v>
      </c>
    </row>
    <row r="305" customFormat="false" ht="26.25" hidden="false" customHeight="false" outlineLevel="0" collapsed="false">
      <c r="A305" s="33" t="s">
        <v>750</v>
      </c>
      <c r="B305" s="38" t="s">
        <v>751</v>
      </c>
      <c r="C305" s="39" t="s">
        <v>752</v>
      </c>
      <c r="D305" s="40" t="s">
        <v>53</v>
      </c>
      <c r="E305" s="40" t="s">
        <v>131</v>
      </c>
      <c r="F305" s="41" t="n">
        <v>7.2</v>
      </c>
      <c r="G305" s="36" t="n">
        <f aca="false">VLOOKUP($B305,03_COMPOSIÇÕES!$A:$G,6,0)</f>
        <v>186.546749442</v>
      </c>
      <c r="H305" s="36" t="n">
        <f aca="false">VLOOKUP($B305,03_COMPOSIÇÕES!$A:$G,7,0)</f>
        <v>30.4790445</v>
      </c>
      <c r="I305" s="42" t="n">
        <f aca="false">$F305*$G305</f>
        <v>1343.1365959824</v>
      </c>
      <c r="J305" s="42" t="n">
        <f aca="false">$F305*$H305</f>
        <v>219.4491204</v>
      </c>
      <c r="K305" s="42" t="n">
        <f aca="false">$I305*(1+BDI_MAT)</f>
        <v>1636.07468756616</v>
      </c>
      <c r="L305" s="42" t="n">
        <f aca="false">$J305*(1+BDI_MDO)</f>
        <v>282.69435689928</v>
      </c>
      <c r="M305" s="42" t="n">
        <f aca="false">SUM(K305:L305)</f>
        <v>1918.76904446544</v>
      </c>
    </row>
    <row r="306" customFormat="false" ht="15" hidden="false" customHeight="false" outlineLevel="0" collapsed="false">
      <c r="A306" s="33" t="s">
        <v>753</v>
      </c>
      <c r="B306" s="38" t="s">
        <v>754</v>
      </c>
      <c r="C306" s="39" t="s">
        <v>755</v>
      </c>
      <c r="D306" s="40" t="s">
        <v>53</v>
      </c>
      <c r="E306" s="40" t="s">
        <v>28</v>
      </c>
      <c r="F306" s="41" t="n">
        <v>54</v>
      </c>
      <c r="G306" s="36" t="n">
        <f aca="false">VLOOKUP($B306,03_COMPOSIÇÕES!$A:$G,6,0)</f>
        <v>65.867249814</v>
      </c>
      <c r="H306" s="36" t="n">
        <f aca="false">VLOOKUP($B306,03_COMPOSIÇÕES!$A:$G,7,0)</f>
        <v>10.5727545</v>
      </c>
      <c r="I306" s="42" t="n">
        <f aca="false">$F306*$G306</f>
        <v>3556.831489956</v>
      </c>
      <c r="J306" s="42" t="n">
        <f aca="false">$F306*$H306</f>
        <v>570.928743</v>
      </c>
      <c r="K306" s="42" t="n">
        <f aca="false">$I306*(1+BDI_MAT)</f>
        <v>4332.5764379154</v>
      </c>
      <c r="L306" s="42" t="n">
        <f aca="false">$J306*(1+BDI_MDO)</f>
        <v>735.4704067326</v>
      </c>
      <c r="M306" s="42" t="n">
        <f aca="false">SUM(K306:L306)</f>
        <v>5068.046844648</v>
      </c>
    </row>
    <row r="307" customFormat="false" ht="25.5" hidden="false" customHeight="false" outlineLevel="0" collapsed="false">
      <c r="A307" s="33" t="s">
        <v>756</v>
      </c>
      <c r="B307" s="38" t="s">
        <v>757</v>
      </c>
      <c r="C307" s="39" t="s">
        <v>758</v>
      </c>
      <c r="D307" s="40" t="s">
        <v>53</v>
      </c>
      <c r="E307" s="40" t="s">
        <v>28</v>
      </c>
      <c r="F307" s="41" t="n">
        <v>1</v>
      </c>
      <c r="G307" s="36" t="n">
        <f aca="false">VLOOKUP($B307,03_COMPOSIÇÕES!$A:$G,6,0)</f>
        <v>2232.568999256</v>
      </c>
      <c r="H307" s="36" t="n">
        <f aca="false">VLOOKUP($B307,03_COMPOSIÇÕES!$A:$G,7,0)</f>
        <v>51.034516</v>
      </c>
      <c r="I307" s="42" t="n">
        <f aca="false">$F307*$G307</f>
        <v>2232.568999256</v>
      </c>
      <c r="J307" s="42" t="n">
        <f aca="false">$F307*$H307</f>
        <v>51.034516</v>
      </c>
      <c r="K307" s="42" t="n">
        <f aca="false">$I307*(1+BDI_MAT)</f>
        <v>2719.49229799373</v>
      </c>
      <c r="L307" s="42" t="n">
        <f aca="false">$J307*(1+BDI_MDO)</f>
        <v>65.7426635112</v>
      </c>
      <c r="M307" s="42" t="n">
        <f aca="false">SUM(K307:L307)</f>
        <v>2785.23496150493</v>
      </c>
    </row>
    <row r="308" customFormat="false" ht="25.5" hidden="false" customHeight="false" outlineLevel="0" collapsed="false">
      <c r="A308" s="33" t="s">
        <v>759</v>
      </c>
      <c r="B308" s="38" t="s">
        <v>760</v>
      </c>
      <c r="C308" s="39" t="s">
        <v>761</v>
      </c>
      <c r="D308" s="40" t="s">
        <v>53</v>
      </c>
      <c r="E308" s="40" t="s">
        <v>28</v>
      </c>
      <c r="F308" s="41" t="n">
        <v>5</v>
      </c>
      <c r="G308" s="36" t="n">
        <f aca="false">VLOOKUP($B308,03_COMPOSIÇÕES!$A:$G,6,0)</f>
        <v>59.038624907</v>
      </c>
      <c r="H308" s="36" t="n">
        <f aca="false">VLOOKUP($B308,03_COMPOSIÇÕES!$A:$G,7,0)</f>
        <v>4.088742</v>
      </c>
      <c r="I308" s="42" t="n">
        <f aca="false">$F308*$G308</f>
        <v>295.193124535</v>
      </c>
      <c r="J308" s="42" t="n">
        <f aca="false">$F308*$H308</f>
        <v>20.44371</v>
      </c>
      <c r="K308" s="42" t="n">
        <f aca="false">$I308*(1+BDI_MAT)</f>
        <v>359.574744996083</v>
      </c>
      <c r="L308" s="42" t="n">
        <f aca="false">$J308*(1+BDI_MDO)</f>
        <v>26.335587222</v>
      </c>
      <c r="M308" s="42" t="n">
        <f aca="false">SUM(K308:L308)</f>
        <v>385.910332218083</v>
      </c>
    </row>
    <row r="309" customFormat="false" ht="25.5" hidden="false" customHeight="false" outlineLevel="0" collapsed="false">
      <c r="A309" s="33" t="s">
        <v>762</v>
      </c>
      <c r="B309" s="38" t="s">
        <v>763</v>
      </c>
      <c r="C309" s="39" t="s">
        <v>764</v>
      </c>
      <c r="D309" s="40" t="s">
        <v>53</v>
      </c>
      <c r="E309" s="40" t="s">
        <v>28</v>
      </c>
      <c r="F309" s="41" t="n">
        <v>1</v>
      </c>
      <c r="G309" s="36" t="n">
        <f aca="false">VLOOKUP($B309,03_COMPOSIÇÕES!$A:$G,6,0)</f>
        <v>258.37012606214</v>
      </c>
      <c r="H309" s="36" t="n">
        <f aca="false">VLOOKUP($B309,03_COMPOSIÇÕES!$A:$G,7,0)</f>
        <v>15.6675023808</v>
      </c>
      <c r="I309" s="42" t="n">
        <f aca="false">$F309*$G309</f>
        <v>258.37012606214</v>
      </c>
      <c r="J309" s="42" t="n">
        <f aca="false">$F309*$H309</f>
        <v>15.6675023808</v>
      </c>
      <c r="K309" s="42" t="n">
        <f aca="false">$I309*(1+BDI_MAT)</f>
        <v>314.720650556293</v>
      </c>
      <c r="L309" s="42" t="n">
        <f aca="false">$J309*(1+BDI_MDO)</f>
        <v>20.1828765669466</v>
      </c>
      <c r="M309" s="42" t="n">
        <f aca="false">SUM(K309:L309)</f>
        <v>334.903527123239</v>
      </c>
    </row>
    <row r="310" customFormat="false" ht="26.25" hidden="false" customHeight="false" outlineLevel="0" collapsed="false">
      <c r="A310" s="33" t="s">
        <v>765</v>
      </c>
      <c r="B310" s="38" t="s">
        <v>766</v>
      </c>
      <c r="C310" s="39" t="s">
        <v>767</v>
      </c>
      <c r="D310" s="40" t="s">
        <v>53</v>
      </c>
      <c r="E310" s="40" t="s">
        <v>131</v>
      </c>
      <c r="F310" s="41" t="n">
        <v>13</v>
      </c>
      <c r="G310" s="36" t="n">
        <f aca="false">VLOOKUP($B310,03_COMPOSIÇÕES!$A:$G,6,0)</f>
        <v>29.23012074138</v>
      </c>
      <c r="H310" s="36" t="n">
        <f aca="false">VLOOKUP($B310,03_COMPOSIÇÕES!$A:$G,7,0)</f>
        <v>4.5758271216</v>
      </c>
      <c r="I310" s="42" t="n">
        <f aca="false">$F310*$G310</f>
        <v>379.99156963794</v>
      </c>
      <c r="J310" s="42" t="n">
        <f aca="false">$F310*$H310</f>
        <v>59.4857525808</v>
      </c>
      <c r="K310" s="42" t="n">
        <f aca="false">$I310*(1+BDI_MAT)</f>
        <v>462.867730975975</v>
      </c>
      <c r="L310" s="42" t="n">
        <f aca="false">$J310*(1+BDI_MDO)</f>
        <v>76.6295464745866</v>
      </c>
      <c r="M310" s="42" t="n">
        <f aca="false">SUM(K310:L310)</f>
        <v>539.497277450561</v>
      </c>
    </row>
    <row r="311" customFormat="false" ht="76.5" hidden="false" customHeight="false" outlineLevel="0" collapsed="false">
      <c r="A311" s="33" t="s">
        <v>768</v>
      </c>
      <c r="B311" s="38" t="s">
        <v>769</v>
      </c>
      <c r="C311" s="39" t="s">
        <v>770</v>
      </c>
      <c r="D311" s="40" t="s">
        <v>53</v>
      </c>
      <c r="E311" s="40" t="s">
        <v>131</v>
      </c>
      <c r="F311" s="41" t="n">
        <v>8</v>
      </c>
      <c r="G311" s="36" t="n">
        <f aca="false">VLOOKUP($B311,03_COMPOSIÇÕES!$A:$G,6,0)</f>
        <v>75.88622246094</v>
      </c>
      <c r="H311" s="36" t="n">
        <f aca="false">VLOOKUP($B311,03_COMPOSIÇÕES!$A:$G,7,0)</f>
        <v>1.71727164</v>
      </c>
      <c r="I311" s="42" t="n">
        <f aca="false">$F311*$G311</f>
        <v>607.08977968752</v>
      </c>
      <c r="J311" s="42" t="n">
        <f aca="false">$F311*$H311</f>
        <v>13.73817312</v>
      </c>
      <c r="K311" s="42" t="n">
        <f aca="false">$I311*(1+BDI_MAT)</f>
        <v>739.496060637368</v>
      </c>
      <c r="L311" s="42" t="n">
        <f aca="false">$J311*(1+BDI_MDO)</f>
        <v>17.697514613184</v>
      </c>
      <c r="M311" s="42" t="n">
        <f aca="false">SUM(K311:L311)</f>
        <v>757.193575250552</v>
      </c>
    </row>
    <row r="312" customFormat="false" ht="15" hidden="false" customHeight="false" outlineLevel="0" collapsed="false">
      <c r="A312" s="33"/>
      <c r="B312" s="38"/>
      <c r="C312" s="39"/>
      <c r="D312" s="40"/>
      <c r="E312" s="40"/>
      <c r="F312" s="41"/>
      <c r="G312" s="42"/>
      <c r="H312" s="42"/>
      <c r="I312" s="42"/>
      <c r="J312" s="42"/>
      <c r="K312" s="42"/>
      <c r="L312" s="42"/>
      <c r="M312" s="42"/>
    </row>
    <row r="313" customFormat="false" ht="15" hidden="false" customHeight="false" outlineLevel="0" collapsed="false">
      <c r="A313" s="33" t="n">
        <v>15</v>
      </c>
      <c r="B313" s="38"/>
      <c r="C313" s="39" t="s">
        <v>771</v>
      </c>
      <c r="D313" s="40"/>
      <c r="E313" s="40"/>
      <c r="F313" s="41"/>
      <c r="G313" s="42"/>
      <c r="H313" s="42"/>
      <c r="I313" s="42" t="n">
        <f aca="false">SUBTOTAL(9,I314:I321)</f>
        <v>2862.10074322838</v>
      </c>
      <c r="J313" s="42" t="n">
        <f aca="false">SUBTOTAL(9,J314:J321)</f>
        <v>333.063169773</v>
      </c>
      <c r="K313" s="42" t="n">
        <f aca="false">SUBTOTAL(9,K314:K321)</f>
        <v>3486.32491532649</v>
      </c>
      <c r="L313" s="42" t="n">
        <f aca="false">SUBTOTAL(9,L314:L321)</f>
        <v>429.051975301579</v>
      </c>
      <c r="M313" s="42" t="n">
        <f aca="false">SUBTOTAL(9,M314:M321)</f>
        <v>3915.37689062807</v>
      </c>
    </row>
    <row r="314" customFormat="false" ht="25.5" hidden="false" customHeight="false" outlineLevel="0" collapsed="false">
      <c r="A314" s="33" t="s">
        <v>772</v>
      </c>
      <c r="B314" s="38" t="s">
        <v>773</v>
      </c>
      <c r="C314" s="39" t="s">
        <v>774</v>
      </c>
      <c r="D314" s="40" t="s">
        <v>53</v>
      </c>
      <c r="E314" s="40" t="s">
        <v>72</v>
      </c>
      <c r="F314" s="41" t="n">
        <v>5.84</v>
      </c>
      <c r="G314" s="36" t="n">
        <f aca="false">VLOOKUP($B314,03_COMPOSIÇÕES!$A:$G,6,0)</f>
        <v>269.3853995536</v>
      </c>
      <c r="H314" s="36" t="n">
        <f aca="false">VLOOKUP($B314,03_COMPOSIÇÕES!$A:$G,7,0)</f>
        <v>25.5125556</v>
      </c>
      <c r="I314" s="42" t="n">
        <f aca="false">$F314*$G314</f>
        <v>1573.21073339302</v>
      </c>
      <c r="J314" s="42" t="n">
        <f aca="false">$F314*$H314</f>
        <v>148.993324704</v>
      </c>
      <c r="K314" s="42" t="n">
        <f aca="false">$I314*(1+BDI_MAT)</f>
        <v>1916.32799434604</v>
      </c>
      <c r="L314" s="42" t="n">
        <f aca="false">$J314*(1+BDI_MDO)</f>
        <v>191.933200883693</v>
      </c>
      <c r="M314" s="42" t="n">
        <f aca="false">SUM(K314:L314)</f>
        <v>2108.26119522974</v>
      </c>
    </row>
    <row r="315" customFormat="false" ht="25.5" hidden="false" customHeight="false" outlineLevel="0" collapsed="false">
      <c r="A315" s="33" t="s">
        <v>775</v>
      </c>
      <c r="B315" s="38" t="s">
        <v>776</v>
      </c>
      <c r="C315" s="39" t="s">
        <v>777</v>
      </c>
      <c r="D315" s="40" t="s">
        <v>53</v>
      </c>
      <c r="E315" s="40" t="s">
        <v>28</v>
      </c>
      <c r="F315" s="41" t="n">
        <v>1</v>
      </c>
      <c r="G315" s="36" t="n">
        <f aca="false">VLOOKUP($B315,03_COMPOSIÇÕES!$A:$G,6,0)</f>
        <v>19.81695149658</v>
      </c>
      <c r="H315" s="36" t="n">
        <f aca="false">VLOOKUP($B315,03_COMPOSIÇÕES!$A:$G,7,0)</f>
        <v>4.634264406</v>
      </c>
      <c r="I315" s="42" t="n">
        <f aca="false">$F315*$G315</f>
        <v>19.81695149658</v>
      </c>
      <c r="J315" s="42" t="n">
        <f aca="false">$F315*$H315</f>
        <v>4.634264406</v>
      </c>
      <c r="K315" s="42" t="n">
        <f aca="false">$I315*(1+BDI_MAT)</f>
        <v>24.1390286179841</v>
      </c>
      <c r="L315" s="42" t="n">
        <f aca="false">$J315*(1+BDI_MDO)</f>
        <v>5.9698594078092</v>
      </c>
      <c r="M315" s="42" t="n">
        <f aca="false">SUM(K315:L315)</f>
        <v>30.1088880257933</v>
      </c>
    </row>
    <row r="316" customFormat="false" ht="25.5" hidden="false" customHeight="false" outlineLevel="0" collapsed="false">
      <c r="A316" s="33" t="s">
        <v>778</v>
      </c>
      <c r="B316" s="38" t="s">
        <v>779</v>
      </c>
      <c r="C316" s="39" t="s">
        <v>780</v>
      </c>
      <c r="D316" s="40" t="s">
        <v>53</v>
      </c>
      <c r="E316" s="40" t="s">
        <v>28</v>
      </c>
      <c r="F316" s="41" t="n">
        <v>1</v>
      </c>
      <c r="G316" s="36" t="n">
        <f aca="false">VLOOKUP($B316,03_COMPOSIÇÕES!$A:$G,6,0)</f>
        <v>16.14347588362</v>
      </c>
      <c r="H316" s="36" t="n">
        <f aca="false">VLOOKUP($B316,03_COMPOSIÇÕES!$A:$G,7,0)</f>
        <v>2.317132203</v>
      </c>
      <c r="I316" s="42" t="n">
        <f aca="false">$F316*$G316</f>
        <v>16.14347588362</v>
      </c>
      <c r="J316" s="42" t="n">
        <f aca="false">$F316*$H316</f>
        <v>2.317132203</v>
      </c>
      <c r="K316" s="42" t="n">
        <f aca="false">$I316*(1+BDI_MAT)</f>
        <v>19.6643679738375</v>
      </c>
      <c r="L316" s="42" t="n">
        <f aca="false">$J316*(1+BDI_MDO)</f>
        <v>2.9849297039046</v>
      </c>
      <c r="M316" s="42" t="n">
        <f aca="false">SUM(K316:L316)</f>
        <v>22.6492976777421</v>
      </c>
    </row>
    <row r="317" customFormat="false" ht="25.5" hidden="false" customHeight="false" outlineLevel="0" collapsed="false">
      <c r="A317" s="33" t="s">
        <v>781</v>
      </c>
      <c r="B317" s="38" t="s">
        <v>782</v>
      </c>
      <c r="C317" s="39" t="s">
        <v>783</v>
      </c>
      <c r="D317" s="40" t="s">
        <v>53</v>
      </c>
      <c r="E317" s="40" t="s">
        <v>28</v>
      </c>
      <c r="F317" s="41" t="n">
        <v>5</v>
      </c>
      <c r="G317" s="36" t="n">
        <f aca="false">VLOOKUP($B317,03_COMPOSIÇÕES!$A:$G,6,0)</f>
        <v>46.39695149658</v>
      </c>
      <c r="H317" s="36" t="n">
        <f aca="false">VLOOKUP($B317,03_COMPOSIÇÕES!$A:$G,7,0)</f>
        <v>4.634264406</v>
      </c>
      <c r="I317" s="42" t="n">
        <f aca="false">$F317*$G317</f>
        <v>231.9847574829</v>
      </c>
      <c r="J317" s="42" t="n">
        <f aca="false">$F317*$H317</f>
        <v>23.17132203</v>
      </c>
      <c r="K317" s="42" t="n">
        <f aca="false">$I317*(1+BDI_MAT)</f>
        <v>282.580633089921</v>
      </c>
      <c r="L317" s="42" t="n">
        <f aca="false">$J317*(1+BDI_MDO)</f>
        <v>29.849297039046</v>
      </c>
      <c r="M317" s="42" t="n">
        <f aca="false">SUM(K317:L317)</f>
        <v>312.429930128967</v>
      </c>
    </row>
    <row r="318" customFormat="false" ht="26.25" hidden="false" customHeight="false" outlineLevel="0" collapsed="false">
      <c r="A318" s="33" t="s">
        <v>784</v>
      </c>
      <c r="B318" s="38" t="s">
        <v>785</v>
      </c>
      <c r="C318" s="39" t="s">
        <v>786</v>
      </c>
      <c r="D318" s="40" t="s">
        <v>53</v>
      </c>
      <c r="E318" s="40" t="s">
        <v>28</v>
      </c>
      <c r="F318" s="41" t="n">
        <v>7</v>
      </c>
      <c r="G318" s="36" t="n">
        <f aca="false">VLOOKUP($B318,03_COMPOSIÇÕES!$A:$G,6,0)</f>
        <v>23.5654499628</v>
      </c>
      <c r="H318" s="36" t="n">
        <f aca="false">VLOOKUP($B318,03_COMPOSIÇÕES!$A:$G,7,0)</f>
        <v>1.6354968</v>
      </c>
      <c r="I318" s="42" t="n">
        <f aca="false">$F318*$G318</f>
        <v>164.9581497396</v>
      </c>
      <c r="J318" s="42" t="n">
        <f aca="false">$F318*$H318</f>
        <v>11.4484776</v>
      </c>
      <c r="K318" s="42" t="n">
        <f aca="false">$I318*(1+BDI_MAT)</f>
        <v>200.935522197807</v>
      </c>
      <c r="L318" s="42" t="n">
        <f aca="false">$J318*(1+BDI_MDO)</f>
        <v>14.74792884432</v>
      </c>
      <c r="M318" s="42" t="n">
        <f aca="false">SUM(K318:L318)</f>
        <v>215.683451042127</v>
      </c>
    </row>
    <row r="319" customFormat="false" ht="25.5" hidden="false" customHeight="false" outlineLevel="0" collapsed="false">
      <c r="A319" s="33" t="s">
        <v>787</v>
      </c>
      <c r="B319" s="38" t="s">
        <v>788</v>
      </c>
      <c r="C319" s="39" t="s">
        <v>789</v>
      </c>
      <c r="D319" s="40" t="s">
        <v>53</v>
      </c>
      <c r="E319" s="40" t="s">
        <v>28</v>
      </c>
      <c r="F319" s="41" t="n">
        <v>6</v>
      </c>
      <c r="G319" s="36" t="n">
        <f aca="false">VLOOKUP($B319,03_COMPOSIÇÕES!$A:$G,6,0)</f>
        <v>61.3861749442</v>
      </c>
      <c r="H319" s="36" t="n">
        <f aca="false">VLOOKUP($B319,03_COMPOSIÇÕES!$A:$G,7,0)</f>
        <v>3.54744513</v>
      </c>
      <c r="I319" s="42" t="n">
        <f aca="false">$F319*$G319</f>
        <v>368.3170496652</v>
      </c>
      <c r="J319" s="42" t="n">
        <f aca="false">$F319*$H319</f>
        <v>21.28467078</v>
      </c>
      <c r="K319" s="42" t="n">
        <f aca="false">$I319*(1+BDI_MAT)</f>
        <v>448.64699819718</v>
      </c>
      <c r="L319" s="42" t="n">
        <f aca="false">$J319*(1+BDI_MDO)</f>
        <v>27.418912898796</v>
      </c>
      <c r="M319" s="42" t="n">
        <f aca="false">SUM(K319:L319)</f>
        <v>476.065911095976</v>
      </c>
    </row>
    <row r="320" customFormat="false" ht="15" hidden="false" customHeight="false" outlineLevel="0" collapsed="false">
      <c r="A320" s="33" t="s">
        <v>790</v>
      </c>
      <c r="B320" s="38" t="s">
        <v>791</v>
      </c>
      <c r="C320" s="39" t="s">
        <v>792</v>
      </c>
      <c r="D320" s="40" t="s">
        <v>53</v>
      </c>
      <c r="E320" s="40" t="s">
        <v>28</v>
      </c>
      <c r="F320" s="41" t="n">
        <v>1</v>
      </c>
      <c r="G320" s="36" t="n">
        <f aca="false">VLOOKUP($B320,03_COMPOSIÇÕES!$A:$G,6,0)</f>
        <v>249.94237575346</v>
      </c>
      <c r="H320" s="36" t="n">
        <f aca="false">VLOOKUP($B320,03_COMPOSIÇÕES!$A:$G,7,0)</f>
        <v>113.03649405</v>
      </c>
      <c r="I320" s="42" t="n">
        <f aca="false">$F320*$G320</f>
        <v>249.94237575346</v>
      </c>
      <c r="J320" s="42" t="n">
        <f aca="false">$F320*$H320</f>
        <v>113.03649405</v>
      </c>
      <c r="K320" s="42" t="n">
        <f aca="false">$I320*(1+BDI_MAT)</f>
        <v>304.45480790529</v>
      </c>
      <c r="L320" s="42" t="n">
        <f aca="false">$J320*(1+BDI_MDO)</f>
        <v>145.61361163521</v>
      </c>
      <c r="M320" s="42" t="n">
        <f aca="false">SUM(K320:L320)</f>
        <v>450.0684195405</v>
      </c>
    </row>
    <row r="321" customFormat="false" ht="25.5" hidden="false" customHeight="false" outlineLevel="0" collapsed="false">
      <c r="A321" s="33" t="s">
        <v>793</v>
      </c>
      <c r="B321" s="38" t="s">
        <v>794</v>
      </c>
      <c r="C321" s="39" t="s">
        <v>795</v>
      </c>
      <c r="D321" s="40" t="s">
        <v>53</v>
      </c>
      <c r="E321" s="40" t="s">
        <v>28</v>
      </c>
      <c r="F321" s="41" t="n">
        <v>5</v>
      </c>
      <c r="G321" s="36" t="n">
        <f aca="false">VLOOKUP($B321,03_COMPOSIÇÕES!$A:$G,6,0)</f>
        <v>47.5454499628</v>
      </c>
      <c r="H321" s="36" t="n">
        <f aca="false">VLOOKUP($B321,03_COMPOSIÇÕES!$A:$G,7,0)</f>
        <v>1.6354968</v>
      </c>
      <c r="I321" s="42" t="n">
        <f aca="false">$F321*$G321</f>
        <v>237.727249814</v>
      </c>
      <c r="J321" s="42" t="n">
        <f aca="false">$F321*$H321</f>
        <v>8.177484</v>
      </c>
      <c r="K321" s="42" t="n">
        <f aca="false">$I321*(1+BDI_MAT)</f>
        <v>289.575562998433</v>
      </c>
      <c r="L321" s="42" t="n">
        <f aca="false">$J321*(1+BDI_MDO)</f>
        <v>10.5342348888</v>
      </c>
      <c r="M321" s="42" t="n">
        <f aca="false">SUM(K321:L321)</f>
        <v>300.109797887233</v>
      </c>
    </row>
    <row r="322" customFormat="false" ht="15" hidden="false" customHeight="false" outlineLevel="0" collapsed="false">
      <c r="A322" s="33"/>
      <c r="B322" s="38"/>
      <c r="C322" s="39"/>
      <c r="D322" s="40"/>
      <c r="E322" s="40"/>
      <c r="F322" s="41"/>
      <c r="G322" s="42"/>
      <c r="H322" s="42"/>
      <c r="I322" s="42"/>
      <c r="J322" s="42"/>
      <c r="K322" s="42"/>
      <c r="L322" s="42"/>
      <c r="M322" s="42"/>
    </row>
    <row r="323" customFormat="false" ht="15" hidden="false" customHeight="false" outlineLevel="0" collapsed="false">
      <c r="A323" s="33" t="n">
        <v>16</v>
      </c>
      <c r="B323" s="38"/>
      <c r="C323" s="39" t="s">
        <v>796</v>
      </c>
      <c r="D323" s="40"/>
      <c r="E323" s="40"/>
      <c r="F323" s="41"/>
      <c r="G323" s="42"/>
      <c r="H323" s="42"/>
      <c r="I323" s="42" t="n">
        <f aca="false">SUBTOTAL(9,I324:I329)</f>
        <v>15011.7924271992</v>
      </c>
      <c r="J323" s="42" t="n">
        <f aca="false">SUBTOTAL(9,J324:J329)</f>
        <v>2834.8875530341</v>
      </c>
      <c r="K323" s="42" t="n">
        <f aca="false">SUBTOTAL(9,K324:K329)</f>
        <v>18285.8643555714</v>
      </c>
      <c r="L323" s="42" t="n">
        <f aca="false">SUBTOTAL(9,L324:L329)</f>
        <v>3651.90214581853</v>
      </c>
      <c r="M323" s="42" t="n">
        <f aca="false">SUBTOTAL(9,M324:M329)</f>
        <v>21937.7665013899</v>
      </c>
    </row>
    <row r="324" customFormat="false" ht="15" hidden="false" customHeight="false" outlineLevel="0" collapsed="false">
      <c r="A324" s="33" t="s">
        <v>797</v>
      </c>
      <c r="B324" s="38" t="s">
        <v>798</v>
      </c>
      <c r="C324" s="39" t="s">
        <v>799</v>
      </c>
      <c r="D324" s="40" t="s">
        <v>53</v>
      </c>
      <c r="E324" s="40" t="s">
        <v>72</v>
      </c>
      <c r="F324" s="41" t="n">
        <v>2000</v>
      </c>
      <c r="G324" s="36" t="n">
        <f aca="false">VLOOKUP($B324,03_COMPOSIÇÕES!$A:$G,6,0)</f>
        <v>1.31663320427</v>
      </c>
      <c r="H324" s="36" t="n">
        <f aca="false">VLOOKUP($B324,03_COMPOSIÇÕES!$A:$G,7,0)</f>
        <v>0.1862158167</v>
      </c>
      <c r="I324" s="42" t="n">
        <f aca="false">$F324*$G324</f>
        <v>2633.26640854</v>
      </c>
      <c r="J324" s="42" t="n">
        <f aca="false">$F324*$H324</f>
        <v>372.4316334</v>
      </c>
      <c r="K324" s="42" t="n">
        <f aca="false">$I324*(1+BDI_MAT)</f>
        <v>3207.58181224257</v>
      </c>
      <c r="L324" s="42" t="n">
        <f aca="false">$J324*(1+BDI_MDO)</f>
        <v>479.76643014588</v>
      </c>
      <c r="M324" s="42" t="n">
        <f aca="false">SUM(K324:L324)</f>
        <v>3687.34824238845</v>
      </c>
    </row>
    <row r="325" customFormat="false" ht="15" hidden="false" customHeight="false" outlineLevel="0" collapsed="false">
      <c r="A325" s="33" t="s">
        <v>800</v>
      </c>
      <c r="B325" s="38" t="s">
        <v>801</v>
      </c>
      <c r="C325" s="39" t="s">
        <v>802</v>
      </c>
      <c r="D325" s="40" t="s">
        <v>53</v>
      </c>
      <c r="E325" s="40" t="s">
        <v>72</v>
      </c>
      <c r="F325" s="41" t="n">
        <v>2000</v>
      </c>
      <c r="G325" s="36" t="n">
        <f aca="false">VLOOKUP($B325,03_COMPOSIÇÕES!$A:$G,6,0)</f>
        <v>4.65064085817</v>
      </c>
      <c r="H325" s="36" t="n">
        <f aca="false">VLOOKUP($B325,03_COMPOSIÇÕES!$A:$G,7,0)</f>
        <v>0.87013631393</v>
      </c>
      <c r="I325" s="42" t="n">
        <f aca="false">$F325*$G325</f>
        <v>9301.28171634</v>
      </c>
      <c r="J325" s="42" t="n">
        <f aca="false">$F325*$H325</f>
        <v>1740.27262786</v>
      </c>
      <c r="K325" s="42" t="n">
        <f aca="false">$I325*(1+BDI_MAT)</f>
        <v>11329.8912586738</v>
      </c>
      <c r="L325" s="42" t="n">
        <f aca="false">$J325*(1+BDI_MDO)</f>
        <v>2241.81919920925</v>
      </c>
      <c r="M325" s="42" t="n">
        <f aca="false">SUM(K325:L325)</f>
        <v>13571.710457883</v>
      </c>
    </row>
    <row r="326" customFormat="false" ht="15" hidden="false" customHeight="false" outlineLevel="0" collapsed="false">
      <c r="A326" s="33" t="s">
        <v>803</v>
      </c>
      <c r="B326" s="38" t="s">
        <v>804</v>
      </c>
      <c r="C326" s="39" t="s">
        <v>805</v>
      </c>
      <c r="D326" s="40" t="s">
        <v>53</v>
      </c>
      <c r="E326" s="40" t="s">
        <v>72</v>
      </c>
      <c r="F326" s="41" t="n">
        <v>200</v>
      </c>
      <c r="G326" s="36" t="n">
        <f aca="false">VLOOKUP($B326,03_COMPOSIÇÕES!$A:$G,6,0)</f>
        <v>7.9284499628</v>
      </c>
      <c r="H326" s="36" t="n">
        <f aca="false">VLOOKUP($B326,03_COMPOSIÇÕES!$A:$G,7,0)</f>
        <v>1.7867049</v>
      </c>
      <c r="I326" s="42" t="n">
        <f aca="false">$F326*$G326</f>
        <v>1585.68999256</v>
      </c>
      <c r="J326" s="42" t="n">
        <f aca="false">$F326*$H326</f>
        <v>357.34098</v>
      </c>
      <c r="K326" s="42" t="n">
        <f aca="false">$I326*(1+BDI_MAT)</f>
        <v>1931.52897993734</v>
      </c>
      <c r="L326" s="42" t="n">
        <f aca="false">$J326*(1+BDI_MDO)</f>
        <v>460.326650436</v>
      </c>
      <c r="M326" s="42" t="n">
        <f aca="false">SUM(K326:L326)</f>
        <v>2391.85563037334</v>
      </c>
    </row>
    <row r="327" customFormat="false" ht="15" hidden="false" customHeight="false" outlineLevel="0" collapsed="false">
      <c r="A327" s="33" t="s">
        <v>806</v>
      </c>
      <c r="B327" s="38" t="s">
        <v>807</v>
      </c>
      <c r="C327" s="39" t="s">
        <v>808</v>
      </c>
      <c r="D327" s="40" t="s">
        <v>53</v>
      </c>
      <c r="E327" s="40" t="s">
        <v>72</v>
      </c>
      <c r="F327" s="41" t="n">
        <v>150</v>
      </c>
      <c r="G327" s="36" t="n">
        <f aca="false">VLOOKUP($B327,03_COMPOSIÇÕES!$A:$G,6,0)</f>
        <v>0.83116684742</v>
      </c>
      <c r="H327" s="36" t="n">
        <f aca="false">VLOOKUP($B327,03_COMPOSIÇÕES!$A:$G,7,0)</f>
        <v>1.99658988</v>
      </c>
      <c r="I327" s="42" t="n">
        <f aca="false">$F327*$G327</f>
        <v>124.675027113</v>
      </c>
      <c r="J327" s="42" t="n">
        <f aca="false">$F327*$H327</f>
        <v>299.488482</v>
      </c>
      <c r="K327" s="42" t="n">
        <f aca="false">$I327*(1+BDI_MAT)</f>
        <v>151.866650526345</v>
      </c>
      <c r="L327" s="42" t="n">
        <f aca="false">$J327*(1+BDI_MDO)</f>
        <v>385.8010625124</v>
      </c>
      <c r="M327" s="42" t="n">
        <f aca="false">SUM(K327:L327)</f>
        <v>537.667713038745</v>
      </c>
    </row>
    <row r="328" customFormat="false" ht="26.25" hidden="false" customHeight="false" outlineLevel="0" collapsed="false">
      <c r="A328" s="33" t="s">
        <v>809</v>
      </c>
      <c r="B328" s="38" t="s">
        <v>810</v>
      </c>
      <c r="C328" s="39" t="s">
        <v>811</v>
      </c>
      <c r="D328" s="40" t="s">
        <v>53</v>
      </c>
      <c r="E328" s="40" t="s">
        <v>812</v>
      </c>
      <c r="F328" s="41" t="n">
        <v>1</v>
      </c>
      <c r="G328" s="36" t="n">
        <f aca="false">VLOOKUP($B328,03_COMPOSIÇÕES!$A:$G,6,0)</f>
        <v>1260.43455872064</v>
      </c>
      <c r="H328" s="36" t="n">
        <f aca="false">VLOOKUP($B328,03_COMPOSIÇÕES!$A:$G,7,0)</f>
        <v>60.5024907741</v>
      </c>
      <c r="I328" s="42" t="n">
        <f aca="false">$F328*$G328</f>
        <v>1260.43455872064</v>
      </c>
      <c r="J328" s="42" t="n">
        <f aca="false">$F328*$H328</f>
        <v>60.5024907741</v>
      </c>
      <c r="K328" s="42" t="n">
        <f aca="false">$I328*(1+BDI_MAT)</f>
        <v>1535.33533597761</v>
      </c>
      <c r="L328" s="42" t="n">
        <f aca="false">$J328*(1+BDI_MDO)</f>
        <v>77.9393086151956</v>
      </c>
      <c r="M328" s="42" t="n">
        <f aca="false">SUM(K328:L328)</f>
        <v>1613.27464459281</v>
      </c>
    </row>
    <row r="329" customFormat="false" ht="26.25" hidden="false" customHeight="false" outlineLevel="0" collapsed="false">
      <c r="A329" s="33" t="s">
        <v>813</v>
      </c>
      <c r="B329" s="38" t="s">
        <v>814</v>
      </c>
      <c r="C329" s="39" t="s">
        <v>815</v>
      </c>
      <c r="D329" s="40" t="s">
        <v>53</v>
      </c>
      <c r="E329" s="40" t="s">
        <v>28</v>
      </c>
      <c r="F329" s="41" t="n">
        <v>2</v>
      </c>
      <c r="G329" s="36" t="n">
        <f aca="false">VLOOKUP($B329,03_COMPOSIÇÕES!$A:$G,6,0)</f>
        <v>53.2223619628</v>
      </c>
      <c r="H329" s="36" t="n">
        <f aca="false">VLOOKUP($B329,03_COMPOSIÇÕES!$A:$G,7,0)</f>
        <v>2.4256695</v>
      </c>
      <c r="I329" s="42" t="n">
        <f aca="false">$F329*$G329</f>
        <v>106.4447239256</v>
      </c>
      <c r="J329" s="42" t="n">
        <f aca="false">$F329*$H329</f>
        <v>4.851339</v>
      </c>
      <c r="K329" s="42" t="n">
        <f aca="false">$I329*(1+BDI_MAT)</f>
        <v>129.660318213773</v>
      </c>
      <c r="L329" s="42" t="n">
        <f aca="false">$J329*(1+BDI_MDO)</f>
        <v>6.2494948998</v>
      </c>
      <c r="M329" s="42" t="n">
        <f aca="false">SUM(K329:L329)</f>
        <v>135.909813113573</v>
      </c>
    </row>
    <row r="330" customFormat="false" ht="15" hidden="false" customHeight="false" outlineLevel="0" collapsed="false">
      <c r="A330" s="33"/>
      <c r="B330" s="38"/>
      <c r="C330" s="39"/>
      <c r="D330" s="40"/>
      <c r="E330" s="40"/>
      <c r="F330" s="41"/>
      <c r="G330" s="42"/>
      <c r="H330" s="42"/>
      <c r="I330" s="42"/>
      <c r="J330" s="42"/>
      <c r="K330" s="42"/>
      <c r="L330" s="42"/>
      <c r="M330" s="42"/>
    </row>
    <row r="331" customFormat="false" ht="15" hidden="false" customHeight="false" outlineLevel="0" collapsed="false">
      <c r="A331" s="33" t="n">
        <v>17</v>
      </c>
      <c r="B331" s="38"/>
      <c r="C331" s="39" t="s">
        <v>816</v>
      </c>
      <c r="D331" s="40"/>
      <c r="E331" s="40"/>
      <c r="F331" s="41"/>
      <c r="G331" s="42"/>
      <c r="H331" s="42"/>
      <c r="I331" s="42" t="n">
        <f aca="false">SUBTOTAL(9,I332:I334)</f>
        <v>981.1786282093</v>
      </c>
      <c r="J331" s="42" t="n">
        <f aca="false">SUBTOTAL(9,J332:J334)</f>
        <v>1019.37546105</v>
      </c>
      <c r="K331" s="42" t="n">
        <f aca="false">SUBTOTAL(9,K332:K334)</f>
        <v>1195.17368702175</v>
      </c>
      <c r="L331" s="42" t="n">
        <f aca="false">SUBTOTAL(9,L332:L334)</f>
        <v>1313.15946892461</v>
      </c>
      <c r="M331" s="42" t="n">
        <f aca="false">SUBTOTAL(9,M332:M334)</f>
        <v>2508.33315594636</v>
      </c>
    </row>
    <row r="332" customFormat="false" ht="15" hidden="false" customHeight="false" outlineLevel="0" collapsed="false">
      <c r="A332" s="33" t="s">
        <v>817</v>
      </c>
      <c r="B332" s="38" t="s">
        <v>818</v>
      </c>
      <c r="C332" s="39" t="s">
        <v>819</v>
      </c>
      <c r="D332" s="40" t="s">
        <v>53</v>
      </c>
      <c r="E332" s="40" t="s">
        <v>72</v>
      </c>
      <c r="F332" s="41" t="n">
        <v>355</v>
      </c>
      <c r="G332" s="36" t="n">
        <f aca="false">VLOOKUP($B332,03_COMPOSIÇÕES!$A:$G,6,0)</f>
        <v>0.74281497396</v>
      </c>
      <c r="H332" s="36" t="n">
        <f aca="false">VLOOKUP($B332,03_COMPOSIÇÕES!$A:$G,7,0)</f>
        <v>1.14484776</v>
      </c>
      <c r="I332" s="42" t="n">
        <f aca="false">$F332*$G332</f>
        <v>263.6993157558</v>
      </c>
      <c r="J332" s="42" t="n">
        <f aca="false">$F332*$H332</f>
        <v>406.4209548</v>
      </c>
      <c r="K332" s="42" t="n">
        <f aca="false">$I332*(1+BDI_MAT)</f>
        <v>321.21213652214</v>
      </c>
      <c r="L332" s="42" t="n">
        <f aca="false">$J332*(1+BDI_MDO)</f>
        <v>523.55147397336</v>
      </c>
      <c r="M332" s="42" t="n">
        <f aca="false">SUM(K332:L332)</f>
        <v>844.7636104955</v>
      </c>
    </row>
    <row r="333" customFormat="false" ht="25.5" hidden="false" customHeight="false" outlineLevel="0" collapsed="false">
      <c r="A333" s="33" t="s">
        <v>820</v>
      </c>
      <c r="B333" s="38" t="s">
        <v>821</v>
      </c>
      <c r="C333" s="39" t="s">
        <v>822</v>
      </c>
      <c r="D333" s="40" t="s">
        <v>53</v>
      </c>
      <c r="E333" s="40" t="s">
        <v>72</v>
      </c>
      <c r="F333" s="41" t="n">
        <v>355</v>
      </c>
      <c r="G333" s="36" t="n">
        <f aca="false">VLOOKUP($B333,03_COMPOSIÇÕES!$A:$G,6,0)</f>
        <v>0</v>
      </c>
      <c r="H333" s="36" t="n">
        <f aca="false">VLOOKUP($B333,03_COMPOSIÇÕES!$A:$G,7,0)</f>
        <v>1.7175</v>
      </c>
      <c r="I333" s="42" t="n">
        <f aca="false">$F333*$G333</f>
        <v>0</v>
      </c>
      <c r="J333" s="42" t="n">
        <f aca="false">$F333*$H333</f>
        <v>609.7125</v>
      </c>
      <c r="K333" s="42" t="n">
        <f aca="false">$I333*(1+BDI_MAT)</f>
        <v>0</v>
      </c>
      <c r="L333" s="42" t="n">
        <f aca="false">$J333*(1+BDI_MDO)</f>
        <v>785.4316425</v>
      </c>
      <c r="M333" s="42" t="n">
        <f aca="false">SUM(K333:L333)</f>
        <v>785.4316425</v>
      </c>
    </row>
    <row r="334" customFormat="false" ht="15" hidden="false" customHeight="false" outlineLevel="0" collapsed="false">
      <c r="A334" s="33" t="s">
        <v>823</v>
      </c>
      <c r="B334" s="38" t="s">
        <v>824</v>
      </c>
      <c r="C334" s="39" t="s">
        <v>825</v>
      </c>
      <c r="D334" s="40" t="s">
        <v>53</v>
      </c>
      <c r="E334" s="40" t="s">
        <v>28</v>
      </c>
      <c r="F334" s="41" t="n">
        <v>1</v>
      </c>
      <c r="G334" s="36" t="n">
        <f aca="false">VLOOKUP($B334,03_COMPOSIÇÕES!$A:$G,6,0)</f>
        <v>717.4793124535</v>
      </c>
      <c r="H334" s="36" t="n">
        <f aca="false">VLOOKUP($B334,03_COMPOSIÇÕES!$A:$G,7,0)</f>
        <v>3.24200625</v>
      </c>
      <c r="I334" s="42" t="n">
        <f aca="false">$F334*$G334</f>
        <v>717.4793124535</v>
      </c>
      <c r="J334" s="42" t="n">
        <f aca="false">$F334*$H334</f>
        <v>3.24200625</v>
      </c>
      <c r="K334" s="42" t="n">
        <f aca="false">$I334*(1+BDI_MAT)</f>
        <v>873.961550499608</v>
      </c>
      <c r="L334" s="42" t="n">
        <f aca="false">$J334*(1+BDI_MDO)</f>
        <v>4.17635245125</v>
      </c>
      <c r="M334" s="42" t="n">
        <f aca="false">SUM(K334:L334)</f>
        <v>878.137902950858</v>
      </c>
    </row>
    <row r="335" customFormat="false" ht="15" hidden="false" customHeight="false" outlineLevel="0" collapsed="false">
      <c r="A335" s="33"/>
      <c r="B335" s="43"/>
      <c r="C335" s="39"/>
      <c r="D335" s="40"/>
      <c r="E335" s="40"/>
      <c r="F335" s="41"/>
      <c r="G335" s="42"/>
      <c r="H335" s="42"/>
      <c r="I335" s="42"/>
      <c r="J335" s="42"/>
      <c r="K335" s="42"/>
      <c r="L335" s="42"/>
      <c r="M335" s="42"/>
    </row>
    <row r="336" customFormat="false" ht="15" hidden="false" customHeight="false" outlineLevel="0" collapsed="false">
      <c r="A336" s="44"/>
      <c r="B336" s="45"/>
      <c r="C336" s="45"/>
      <c r="D336" s="46"/>
      <c r="E336" s="46"/>
      <c r="F336" s="47"/>
      <c r="G336" s="48"/>
      <c r="H336" s="49"/>
      <c r="I336" s="36"/>
      <c r="J336" s="36"/>
      <c r="K336" s="36"/>
      <c r="L336" s="36"/>
      <c r="M336" s="36"/>
    </row>
    <row r="337" s="51" customFormat="true" ht="15" hidden="false" customHeight="false" outlineLevel="0" collapsed="false">
      <c r="A337" s="50" t="s">
        <v>826</v>
      </c>
      <c r="B337" s="50"/>
      <c r="C337" s="50"/>
      <c r="D337" s="50"/>
      <c r="E337" s="50"/>
      <c r="F337" s="50"/>
      <c r="G337" s="50"/>
      <c r="H337" s="50" t="s">
        <v>827</v>
      </c>
      <c r="I337" s="31" t="n">
        <f aca="false">SUBTOTAL(9,I7:I336)</f>
        <v>205943.256290441</v>
      </c>
      <c r="J337" s="31" t="n">
        <f aca="false">SUBTOTAL(9,J7:J336)</f>
        <v>71121.6279997164</v>
      </c>
      <c r="K337" s="31" t="n">
        <f aca="false">SUBTOTAL(9,K7:K336)</f>
        <v>250859.480487386</v>
      </c>
      <c r="L337" s="31" t="n">
        <f aca="false">SUBTOTAL(9,L7:L336)</f>
        <v>91618.8811892346</v>
      </c>
      <c r="M337" s="31" t="n">
        <f aca="false">SUBTOTAL(9,M7:M336)</f>
        <v>342478.36167662</v>
      </c>
    </row>
    <row r="338" customFormat="false" ht="15" hidden="false" customHeight="false" outlineLevel="0" collapsed="false">
      <c r="A338" s="50" t="s">
        <v>828</v>
      </c>
      <c r="B338" s="50"/>
      <c r="C338" s="50"/>
      <c r="D338" s="50"/>
      <c r="E338" s="50"/>
      <c r="F338" s="50"/>
      <c r="G338" s="50"/>
      <c r="H338" s="50"/>
      <c r="I338" s="31" t="n">
        <f aca="false">SUM(I337:J337)</f>
        <v>277064.884290157</v>
      </c>
      <c r="J338" s="31"/>
      <c r="K338" s="31"/>
      <c r="L338" s="31"/>
      <c r="M338" s="31"/>
    </row>
    <row r="339" customFormat="false" ht="15" hidden="false" customHeight="false" outlineLevel="0" collapsed="false">
      <c r="A339" s="50" t="s">
        <v>829</v>
      </c>
      <c r="B339" s="50"/>
      <c r="C339" s="50"/>
      <c r="D339" s="50"/>
      <c r="E339" s="50"/>
      <c r="F339" s="50"/>
      <c r="G339" s="50"/>
      <c r="H339" s="50"/>
      <c r="I339" s="52" t="n">
        <v>0.2181</v>
      </c>
      <c r="J339" s="52" t="n">
        <v>0.2882</v>
      </c>
      <c r="K339" s="31"/>
      <c r="L339" s="31"/>
      <c r="M339" s="31"/>
    </row>
    <row r="340" customFormat="false" ht="15" hidden="false" customHeight="false" outlineLevel="0" collapsed="false">
      <c r="A340" s="50" t="s">
        <v>830</v>
      </c>
      <c r="B340" s="50"/>
      <c r="C340" s="50"/>
      <c r="D340" s="50"/>
      <c r="E340" s="50"/>
      <c r="F340" s="50"/>
      <c r="G340" s="50"/>
      <c r="H340" s="50"/>
      <c r="I340" s="31" t="n">
        <f aca="false">I337*I339</f>
        <v>44916.2241969451</v>
      </c>
      <c r="J340" s="31" t="n">
        <f aca="false">J337*J339</f>
        <v>20497.2531895183</v>
      </c>
      <c r="K340" s="31"/>
      <c r="L340" s="31"/>
      <c r="M340" s="31"/>
    </row>
    <row r="341" customFormat="false" ht="15" hidden="false" customHeight="false" outlineLevel="0" collapsed="false">
      <c r="A341" s="50" t="s">
        <v>831</v>
      </c>
      <c r="B341" s="50"/>
      <c r="C341" s="50"/>
      <c r="D341" s="50"/>
      <c r="E341" s="50"/>
      <c r="F341" s="50"/>
      <c r="G341" s="50"/>
      <c r="H341" s="50"/>
      <c r="I341" s="31" t="n">
        <f aca="false">I337+I340</f>
        <v>250859.480487386</v>
      </c>
      <c r="J341" s="31" t="n">
        <f aca="false">J337+J340</f>
        <v>91618.8811892346</v>
      </c>
      <c r="K341" s="31"/>
      <c r="L341" s="31"/>
      <c r="M341" s="31"/>
    </row>
    <row r="342" customFormat="false" ht="15" hidden="false" customHeight="false" outlineLevel="0" collapsed="false">
      <c r="A342" s="50" t="s">
        <v>33</v>
      </c>
      <c r="B342" s="50"/>
      <c r="C342" s="50"/>
      <c r="D342" s="50"/>
      <c r="E342" s="50"/>
      <c r="F342" s="50"/>
      <c r="G342" s="50"/>
      <c r="H342" s="50"/>
      <c r="I342" s="31" t="n">
        <f aca="false">SUM(I341:J341)</f>
        <v>342478.36167662</v>
      </c>
      <c r="J342" s="31"/>
      <c r="K342" s="31"/>
      <c r="L342" s="31"/>
      <c r="M342" s="31"/>
    </row>
    <row r="343" s="59" customFormat="true" ht="14.25" hidden="false" customHeight="false" outlineLevel="0" collapsed="false">
      <c r="A343" s="53"/>
      <c r="B343" s="54"/>
      <c r="C343" s="55"/>
      <c r="D343" s="56"/>
      <c r="E343" s="56"/>
      <c r="F343" s="57"/>
      <c r="G343" s="57"/>
      <c r="H343" s="57"/>
      <c r="I343" s="57"/>
      <c r="J343" s="57"/>
      <c r="K343" s="58"/>
      <c r="L343" s="58"/>
      <c r="M343" s="58"/>
    </row>
    <row r="344" customFormat="false" ht="14.25" hidden="false" customHeight="false" outlineLevel="0" collapsed="false">
      <c r="A344" s="53"/>
      <c r="B344" s="54"/>
      <c r="C344" s="55"/>
      <c r="D344" s="56"/>
      <c r="E344" s="56"/>
      <c r="F344" s="57"/>
      <c r="G344" s="57"/>
      <c r="H344" s="57"/>
      <c r="I344" s="57"/>
      <c r="J344" s="57"/>
      <c r="K344" s="60" t="n">
        <f aca="false">I342/I338-1</f>
        <v>0.236094435258562</v>
      </c>
      <c r="L344" s="58" t="s">
        <v>832</v>
      </c>
      <c r="M344" s="58"/>
    </row>
    <row r="345" customFormat="false" ht="14.25" hidden="false" customHeight="false" outlineLevel="0" collapsed="false">
      <c r="A345" s="53"/>
      <c r="B345" s="54"/>
      <c r="C345" s="55"/>
      <c r="D345" s="56"/>
      <c r="E345" s="56"/>
      <c r="F345" s="57"/>
      <c r="G345" s="57"/>
      <c r="H345" s="57"/>
      <c r="I345" s="57"/>
      <c r="J345" s="57"/>
      <c r="K345" s="58"/>
      <c r="L345" s="58"/>
      <c r="M345" s="58"/>
    </row>
    <row r="346" customFormat="false" ht="14.25" hidden="false" customHeight="false" outlineLevel="0" collapsed="false">
      <c r="A346" s="53"/>
      <c r="B346" s="54"/>
      <c r="C346" s="55"/>
      <c r="D346" s="56"/>
      <c r="E346" s="56"/>
      <c r="F346" s="57"/>
      <c r="G346" s="57"/>
      <c r="H346" s="57"/>
      <c r="I346" s="57"/>
      <c r="J346" s="57"/>
      <c r="K346" s="58"/>
      <c r="L346" s="58"/>
      <c r="M346" s="58"/>
    </row>
    <row r="347" customFormat="false" ht="14.25" hidden="false" customHeight="false" outlineLevel="0" collapsed="false">
      <c r="A347" s="53"/>
      <c r="B347" s="54"/>
      <c r="C347" s="55"/>
      <c r="D347" s="56"/>
      <c r="E347" s="56"/>
      <c r="F347" s="57"/>
      <c r="G347" s="57"/>
      <c r="H347" s="57"/>
      <c r="I347" s="57"/>
      <c r="J347" s="57"/>
      <c r="K347" s="58"/>
      <c r="L347" s="58"/>
      <c r="M347" s="58"/>
    </row>
    <row r="348" customFormat="false" ht="14.25" hidden="false" customHeight="false" outlineLevel="0" collapsed="false">
      <c r="A348" s="53"/>
      <c r="B348" s="54"/>
      <c r="C348" s="55"/>
      <c r="D348" s="56"/>
      <c r="E348" s="56"/>
      <c r="F348" s="57"/>
      <c r="G348" s="57"/>
      <c r="H348" s="57"/>
      <c r="I348" s="57"/>
      <c r="J348" s="57"/>
      <c r="K348" s="58"/>
      <c r="L348" s="58"/>
      <c r="M348" s="58"/>
    </row>
    <row r="349" customFormat="false" ht="14.25" hidden="false" customHeight="false" outlineLevel="0" collapsed="false">
      <c r="A349" s="53"/>
      <c r="B349" s="54"/>
      <c r="C349" s="55"/>
      <c r="D349" s="56"/>
      <c r="E349" s="56"/>
      <c r="F349" s="57"/>
      <c r="G349" s="57"/>
      <c r="H349" s="57"/>
      <c r="I349" s="57"/>
      <c r="J349" s="57"/>
      <c r="K349" s="58"/>
      <c r="L349" s="58"/>
      <c r="M349" s="58"/>
    </row>
    <row r="350" customFormat="false" ht="14.25" hidden="false" customHeight="false" outlineLevel="0" collapsed="false">
      <c r="A350" s="53"/>
      <c r="B350" s="54"/>
      <c r="C350" s="55"/>
      <c r="D350" s="56"/>
      <c r="E350" s="56"/>
      <c r="F350" s="57"/>
      <c r="G350" s="57"/>
      <c r="H350" s="57"/>
      <c r="I350" s="57"/>
      <c r="J350" s="57"/>
      <c r="K350" s="58"/>
      <c r="L350" s="58"/>
      <c r="M350" s="58"/>
    </row>
    <row r="351" customFormat="false" ht="14.25" hidden="false" customHeight="false" outlineLevel="0" collapsed="false">
      <c r="A351" s="53"/>
      <c r="B351" s="54"/>
      <c r="C351" s="55"/>
      <c r="D351" s="56"/>
      <c r="E351" s="56"/>
      <c r="F351" s="57"/>
      <c r="G351" s="57"/>
      <c r="H351" s="57"/>
      <c r="I351" s="57"/>
      <c r="J351" s="57"/>
      <c r="K351" s="58"/>
      <c r="L351" s="58"/>
      <c r="M351" s="58"/>
    </row>
    <row r="352" customFormat="false" ht="14.25" hidden="false" customHeight="false" outlineLevel="0" collapsed="false">
      <c r="A352" s="53"/>
      <c r="B352" s="54"/>
      <c r="C352" s="55"/>
      <c r="D352" s="56"/>
      <c r="E352" s="56"/>
      <c r="F352" s="57"/>
      <c r="G352" s="57"/>
      <c r="H352" s="57"/>
      <c r="I352" s="57"/>
      <c r="J352" s="57"/>
      <c r="K352" s="58"/>
      <c r="L352" s="58"/>
      <c r="M352" s="58"/>
    </row>
    <row r="353" customFormat="false" ht="14.25" hidden="false" customHeight="false" outlineLevel="0" collapsed="false">
      <c r="A353" s="53"/>
      <c r="B353" s="54"/>
      <c r="C353" s="55"/>
      <c r="D353" s="56"/>
      <c r="E353" s="56"/>
      <c r="F353" s="57"/>
      <c r="G353" s="57"/>
      <c r="H353" s="57"/>
      <c r="I353" s="57"/>
      <c r="J353" s="57"/>
      <c r="K353" s="58"/>
      <c r="L353" s="58"/>
      <c r="M353" s="58"/>
    </row>
    <row r="354" customFormat="false" ht="15" hidden="false" customHeight="false" outlineLevel="0" collapsed="false">
      <c r="F354" s="0"/>
    </row>
    <row r="355" customFormat="false" ht="15" hidden="false" customHeight="false" outlineLevel="0" collapsed="false">
      <c r="F355" s="0"/>
    </row>
    <row r="356" customFormat="false" ht="15" hidden="false" customHeight="false" outlineLevel="0" collapsed="false">
      <c r="F356" s="0"/>
    </row>
    <row r="357" customFormat="false" ht="15" hidden="false" customHeight="false" outlineLevel="0" collapsed="false">
      <c r="F357" s="0"/>
    </row>
    <row r="358" customFormat="false" ht="15" hidden="false" customHeight="false" outlineLevel="0" collapsed="false">
      <c r="F358" s="0"/>
    </row>
    <row r="359" customFormat="false" ht="15" hidden="false" customHeight="false" outlineLevel="0" collapsed="false">
      <c r="F359" s="0"/>
    </row>
    <row r="360" customFormat="false" ht="15" hidden="false" customHeight="false" outlineLevel="0" collapsed="false">
      <c r="F360" s="0"/>
    </row>
    <row r="361" customFormat="false" ht="15" hidden="false" customHeight="false" outlineLevel="0" collapsed="false">
      <c r="F361" s="0"/>
    </row>
    <row r="362" customFormat="false" ht="15" hidden="false" customHeight="false" outlineLevel="0" collapsed="false">
      <c r="F362" s="0"/>
    </row>
    <row r="363" customFormat="false" ht="15" hidden="false" customHeight="false" outlineLevel="0" collapsed="false">
      <c r="F363" s="0"/>
    </row>
    <row r="364" customFormat="false" ht="15" hidden="false" customHeight="false" outlineLevel="0" collapsed="false">
      <c r="F364" s="0"/>
    </row>
    <row r="365" customFormat="false" ht="15" hidden="false" customHeight="false" outlineLevel="0" collapsed="false">
      <c r="F365" s="0"/>
    </row>
    <row r="366" customFormat="false" ht="15" hidden="false" customHeight="false" outlineLevel="0" collapsed="false">
      <c r="F366" s="0"/>
    </row>
    <row r="367" customFormat="false" ht="15" hidden="false" customHeight="false" outlineLevel="0" collapsed="false">
      <c r="F367" s="0"/>
    </row>
    <row r="368" customFormat="false" ht="15" hidden="false" customHeight="false" outlineLevel="0" collapsed="false">
      <c r="F368" s="61" t="n">
        <f aca="false">E369*F369</f>
        <v>0</v>
      </c>
    </row>
  </sheetData>
  <autoFilter ref="A6:M334"/>
  <mergeCells count="21">
    <mergeCell ref="A1:C3"/>
    <mergeCell ref="D1:J1"/>
    <mergeCell ref="D2:I3"/>
    <mergeCell ref="A4:A5"/>
    <mergeCell ref="B4:B5"/>
    <mergeCell ref="C4:C5"/>
    <mergeCell ref="D4:D5"/>
    <mergeCell ref="E4:E5"/>
    <mergeCell ref="F4:F5"/>
    <mergeCell ref="G4:H4"/>
    <mergeCell ref="I4:J4"/>
    <mergeCell ref="K4:L4"/>
    <mergeCell ref="M4:M5"/>
    <mergeCell ref="A337:H337"/>
    <mergeCell ref="A338:H338"/>
    <mergeCell ref="I338:J338"/>
    <mergeCell ref="A339:H339"/>
    <mergeCell ref="A340:H340"/>
    <mergeCell ref="A341:H341"/>
    <mergeCell ref="A342:H342"/>
    <mergeCell ref="I342:J342"/>
  </mergeCells>
  <conditionalFormatting sqref="7:336">
    <cfRule type="expression" priority="2" aboveAverage="0" equalAverage="0" bottom="0" percent="0" rank="0" text="" dxfId="0">
      <formula>IF(AND($A7&lt;&gt;"",$B7=""),1,0)</formula>
    </cfRule>
  </conditionalFormatting>
  <printOptions headings="false" gridLines="false" gridLinesSet="true" horizontalCentered="true" verticalCentered="false"/>
  <pageMargins left="0.236111111111111" right="0.236111111111111" top="0.747916666666667" bottom="0.747916666666667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2" manualBreakCount="2">
    <brk id="120" man="true" max="16383" min="0"/>
    <brk id="330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558ED5"/>
    <pageSetUpPr fitToPage="true"/>
  </sheetPr>
  <dimension ref="1:127"/>
  <sheetViews>
    <sheetView windowProtection="false" showFormulas="false" showGridLines="true" showRowColHeaders="true" showZeros="true" rightToLeft="false" tabSelected="false" showOutlineSymbols="true" defaultGridColor="true" view="pageBreakPreview" topLeftCell="A1" colorId="64" zoomScale="70" zoomScaleNormal="70" zoomScalePageLayoutView="70" workbookViewId="0">
      <selection pane="topLeft" activeCell="A1" activeCellId="0" sqref="A1"/>
    </sheetView>
  </sheetViews>
  <sheetFormatPr defaultRowHeight="12.75"/>
  <cols>
    <col collapsed="false" hidden="false" max="1" min="1" style="62" width="2.57142857142857"/>
    <col collapsed="false" hidden="false" max="2" min="2" style="62" width="8.70918367346939"/>
    <col collapsed="false" hidden="false" max="3" min="3" style="62" width="83"/>
    <col collapsed="false" hidden="false" max="4" min="4" style="62" width="17.8571428571429"/>
    <col collapsed="false" hidden="false" max="5" min="5" style="62" width="15.8571428571429"/>
    <col collapsed="false" hidden="false" max="6" min="6" style="62" width="6.85714285714286"/>
    <col collapsed="false" hidden="false" max="9" min="7" style="62" width="24.7142857142857"/>
    <col collapsed="false" hidden="false" max="10" min="10" style="62" width="11.9948979591837"/>
    <col collapsed="false" hidden="false" max="12" min="11" style="62" width="25.5663265306122"/>
    <col collapsed="false" hidden="false" max="13" min="13" style="62" width="15.8571428571429"/>
    <col collapsed="false" hidden="false" max="14" min="14" style="62" width="14.4285714285714"/>
    <col collapsed="false" hidden="false" max="1025" min="15" style="62" width="8.70918367346939"/>
  </cols>
  <sheetData>
    <row r="1" customFormat="false" ht="12.75" hidden="false" customHeight="fals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75" hidden="false" customHeight="true" outlineLevel="0" collapsed="false">
      <c r="A2" s="0"/>
      <c r="B2" s="63" t="s">
        <v>833</v>
      </c>
      <c r="C2" s="63"/>
      <c r="D2" s="63"/>
      <c r="E2" s="63"/>
      <c r="F2" s="63"/>
      <c r="G2" s="64" t="s">
        <v>834</v>
      </c>
      <c r="H2" s="64"/>
      <c r="I2" s="64"/>
      <c r="J2" s="65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5" hidden="false" customHeight="false" outlineLevel="0" collapsed="false">
      <c r="A3" s="0"/>
      <c r="B3" s="63"/>
      <c r="C3" s="63"/>
      <c r="D3" s="63"/>
      <c r="E3" s="63"/>
      <c r="F3" s="63"/>
      <c r="G3" s="66" t="str">
        <f aca="false">01_SINTETICO!D2</f>
        <v>OBRA: REFORMA PARA IMPLANTAÇÃO DA  VARA DO TRABALHO DE PALMEIRAS DE GOIÁS - GO</v>
      </c>
      <c r="H3" s="66"/>
      <c r="I3" s="67" t="n">
        <f aca="false">'CAPA-DADOS'!E13</f>
        <v>42996</v>
      </c>
      <c r="J3" s="0"/>
      <c r="K3" s="0" t="s">
        <v>835</v>
      </c>
      <c r="L3" s="68"/>
      <c r="M3" s="68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33" hidden="false" customHeight="true" outlineLevel="0" collapsed="false">
      <c r="A4" s="0"/>
      <c r="B4" s="63"/>
      <c r="C4" s="63"/>
      <c r="D4" s="63"/>
      <c r="E4" s="63"/>
      <c r="F4" s="63"/>
      <c r="G4" s="66"/>
      <c r="H4" s="66"/>
      <c r="I4" s="69" t="str">
        <f aca="false">01_SINTETICO!J3</f>
        <v>SINAPI-JUN/2017</v>
      </c>
      <c r="J4" s="0"/>
      <c r="K4" s="0" t="s">
        <v>836</v>
      </c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s="70" customFormat="true" ht="15" hidden="false" customHeight="false" outlineLevel="0" collapsed="false">
      <c r="B5" s="71"/>
      <c r="C5" s="71"/>
      <c r="D5" s="72"/>
      <c r="E5" s="72"/>
      <c r="F5" s="73"/>
      <c r="G5" s="74"/>
      <c r="H5" s="74"/>
      <c r="I5" s="74"/>
      <c r="J5" s="74"/>
      <c r="K5" s="75"/>
      <c r="L5" s="76"/>
    </row>
    <row r="6" s="77" customFormat="true" ht="15" hidden="false" customHeight="true" outlineLevel="0" collapsed="false">
      <c r="B6" s="78" t="s">
        <v>24</v>
      </c>
      <c r="C6" s="79" t="s">
        <v>837</v>
      </c>
      <c r="D6" s="79"/>
      <c r="E6" s="79"/>
      <c r="F6" s="79"/>
      <c r="G6" s="80" t="s">
        <v>838</v>
      </c>
      <c r="H6" s="80"/>
      <c r="I6" s="80"/>
      <c r="J6" s="81"/>
      <c r="K6" s="82"/>
      <c r="L6" s="83"/>
    </row>
    <row r="7" customFormat="false" ht="15" hidden="false" customHeight="false" outlineLevel="0" collapsed="false">
      <c r="A7" s="84"/>
      <c r="B7" s="78"/>
      <c r="C7" s="79"/>
      <c r="D7" s="79"/>
      <c r="E7" s="79"/>
      <c r="F7" s="79"/>
      <c r="G7" s="85" t="s">
        <v>839</v>
      </c>
      <c r="H7" s="85" t="s">
        <v>840</v>
      </c>
      <c r="I7" s="85" t="s">
        <v>841</v>
      </c>
      <c r="J7" s="86"/>
      <c r="K7" s="87"/>
      <c r="L7" s="88"/>
      <c r="M7" s="84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" hidden="false" customHeight="true" outlineLevel="0" collapsed="false">
      <c r="A8" s="84"/>
      <c r="B8" s="78"/>
      <c r="C8" s="79"/>
      <c r="D8" s="79"/>
      <c r="E8" s="79"/>
      <c r="F8" s="79"/>
      <c r="G8" s="89" t="s">
        <v>842</v>
      </c>
      <c r="H8" s="89" t="s">
        <v>843</v>
      </c>
      <c r="I8" s="89" t="s">
        <v>844</v>
      </c>
      <c r="J8" s="90"/>
      <c r="K8" s="87" t="s">
        <v>845</v>
      </c>
      <c r="L8" s="87"/>
      <c r="M8" s="84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70" customFormat="true" ht="15" hidden="false" customHeight="false" outlineLevel="0" collapsed="false">
      <c r="A9" s="91"/>
      <c r="B9" s="92"/>
      <c r="C9" s="93"/>
      <c r="D9" s="94"/>
      <c r="E9" s="94"/>
      <c r="F9" s="95"/>
      <c r="G9" s="96"/>
      <c r="H9" s="96"/>
      <c r="I9" s="96"/>
      <c r="J9" s="97"/>
      <c r="K9" s="98"/>
      <c r="L9" s="99"/>
      <c r="M9" s="91"/>
    </row>
    <row r="10" s="100" customFormat="true" ht="15" hidden="false" customHeight="false" outlineLevel="0" collapsed="false">
      <c r="B10" s="101" t="n">
        <v>1</v>
      </c>
      <c r="C10" s="102" t="str">
        <f aca="false">VLOOKUP($B10,01_SINTETICO!A:M,3,0)</f>
        <v>ADMINISTRAÇÃO LOCAL</v>
      </c>
      <c r="D10" s="103" t="n">
        <f aca="false">VLOOKUP($B10,01_SINTETICO!A:M,13,0)</f>
        <v>10303.5510419353</v>
      </c>
      <c r="E10" s="104" t="n">
        <f aca="false">D10/$D$61</f>
        <v>0.0300852614205865</v>
      </c>
      <c r="F10" s="105" t="s">
        <v>846</v>
      </c>
      <c r="G10" s="106" t="n">
        <f aca="false">(G15+G17+G19+G21+G23+G25+G27+G29+G31+G33+G35+G37+G39+G41+G43+G45+G47+G49+G51+G53+G55+G57+G59)/($D$61-$D$10-$D$12)</f>
        <v>0.301394535523524</v>
      </c>
      <c r="H10" s="106" t="n">
        <f aca="false">(H15+H17+H19+H21+H23+H25+H27+H29+H31+H33+H35+H37+H39+H41+H43+H45+H47+H49+H51+H53+H55+H57+H59)/($D$61-$D$10-$D$12)</f>
        <v>0.366342386814429</v>
      </c>
      <c r="I10" s="106" t="n">
        <f aca="false">(I15+I17+I19+I21+I23+I25+I27+I29+I31+I33+I35+I37+I39+I41+I43+I45+I47+I49+I51+I53+I55+I57+I59)/($D$61-$D$10-$D$12)</f>
        <v>0.332263077662048</v>
      </c>
      <c r="J10" s="18"/>
      <c r="K10" s="107" t="n">
        <f aca="false">SUM(G10:I10)</f>
        <v>1</v>
      </c>
      <c r="L10" s="108" t="n">
        <f aca="false">K10=1</f>
        <v>1</v>
      </c>
    </row>
    <row r="11" s="100" customFormat="true" ht="15" hidden="false" customHeight="false" outlineLevel="0" collapsed="false">
      <c r="B11" s="109"/>
      <c r="C11" s="110" t="s">
        <v>847</v>
      </c>
      <c r="D11" s="111"/>
      <c r="E11" s="111"/>
      <c r="F11" s="112" t="s">
        <v>848</v>
      </c>
      <c r="G11" s="113" t="n">
        <f aca="false">G10*$D10</f>
        <v>3105.43398052701</v>
      </c>
      <c r="H11" s="114" t="n">
        <f aca="false">H10*$D10</f>
        <v>3774.62748136687</v>
      </c>
      <c r="I11" s="115" t="n">
        <f aca="false">I10*$D10</f>
        <v>3423.48958004142</v>
      </c>
      <c r="J11" s="18"/>
      <c r="K11" s="75" t="n">
        <f aca="false">SUM(G11:I11)</f>
        <v>10303.5510419353</v>
      </c>
      <c r="L11" s="116" t="n">
        <f aca="false">K11=D10</f>
        <v>1</v>
      </c>
    </row>
    <row r="12" s="100" customFormat="true" ht="15" hidden="false" customHeight="false" outlineLevel="0" collapsed="false">
      <c r="B12" s="101" t="n">
        <v>2</v>
      </c>
      <c r="C12" s="102" t="str">
        <f aca="false">VLOOKUP($B12,01_SINTETICO!A:M,3,0)</f>
        <v>CANTEIRO DE OBRAS (MANUT. E OPER.)</v>
      </c>
      <c r="D12" s="103" t="n">
        <f aca="false">VLOOKUP($B12,01_SINTETICO!A:M,13,0)</f>
        <v>3503.34955243898</v>
      </c>
      <c r="E12" s="104" t="n">
        <f aca="false">D12/$D$61</f>
        <v>0.0102294040864017</v>
      </c>
      <c r="F12" s="105" t="s">
        <v>846</v>
      </c>
      <c r="G12" s="106" t="n">
        <f aca="false">G10</f>
        <v>0.301394535523524</v>
      </c>
      <c r="H12" s="117" t="n">
        <f aca="false">H10</f>
        <v>0.366342386814429</v>
      </c>
      <c r="I12" s="118" t="n">
        <f aca="false">I10</f>
        <v>0.332263077662048</v>
      </c>
      <c r="J12" s="18"/>
      <c r="K12" s="107" t="n">
        <f aca="false">SUM(G12:I12)</f>
        <v>1</v>
      </c>
      <c r="L12" s="108" t="n">
        <f aca="false">K12=1</f>
        <v>1</v>
      </c>
    </row>
    <row r="13" s="100" customFormat="true" ht="15" hidden="false" customHeight="false" outlineLevel="0" collapsed="false">
      <c r="B13" s="109"/>
      <c r="C13" s="110" t="s">
        <v>847</v>
      </c>
      <c r="D13" s="111"/>
      <c r="E13" s="111"/>
      <c r="F13" s="112" t="s">
        <v>848</v>
      </c>
      <c r="G13" s="113" t="n">
        <f aca="false">G12*$D12</f>
        <v>1055.89041113389</v>
      </c>
      <c r="H13" s="114" t="n">
        <f aca="false">H12*$D12</f>
        <v>1283.42543688576</v>
      </c>
      <c r="I13" s="115" t="n">
        <f aca="false">I12*$D12</f>
        <v>1164.03370441933</v>
      </c>
      <c r="J13" s="18"/>
      <c r="K13" s="75" t="n">
        <f aca="false">SUM(G13:I13)</f>
        <v>3503.34955243898</v>
      </c>
      <c r="L13" s="116" t="n">
        <f aca="false">K13=D12</f>
        <v>1</v>
      </c>
    </row>
    <row r="14" s="100" customFormat="true" ht="15" hidden="false" customHeight="false" outlineLevel="0" collapsed="false">
      <c r="B14" s="101" t="n">
        <v>3</v>
      </c>
      <c r="C14" s="119" t="str">
        <f aca="false">VLOOKUP($B14,01_SINTETICO!A:M,3,0)</f>
        <v>SERVIÇOS INICIAIS (LIMPEZA, DEMOLIÇÕES E RETIRADAS)</v>
      </c>
      <c r="D14" s="103" t="n">
        <f aca="false">VLOOKUP($B14,01_SINTETICO!A:M,13,0)</f>
        <v>7085.44102161111</v>
      </c>
      <c r="E14" s="104" t="n">
        <f aca="false">D14/$D$61</f>
        <v>0.0206887261049836</v>
      </c>
      <c r="F14" s="105" t="s">
        <v>846</v>
      </c>
      <c r="G14" s="120" t="n">
        <v>1</v>
      </c>
      <c r="H14" s="121"/>
      <c r="I14" s="122"/>
      <c r="J14" s="18"/>
      <c r="K14" s="107" t="n">
        <f aca="false">SUM(G14:I14)</f>
        <v>1</v>
      </c>
      <c r="L14" s="108" t="n">
        <f aca="false">K14=1</f>
        <v>1</v>
      </c>
    </row>
    <row r="15" s="100" customFormat="true" ht="15" hidden="false" customHeight="false" outlineLevel="0" collapsed="false">
      <c r="B15" s="109"/>
      <c r="C15" s="110"/>
      <c r="D15" s="111"/>
      <c r="E15" s="111"/>
      <c r="F15" s="112" t="s">
        <v>848</v>
      </c>
      <c r="G15" s="113" t="n">
        <f aca="false">G14*$D14</f>
        <v>7085.44102161111</v>
      </c>
      <c r="H15" s="114" t="n">
        <f aca="false">H14*$D14</f>
        <v>0</v>
      </c>
      <c r="I15" s="115" t="n">
        <f aca="false">I14*$D14</f>
        <v>0</v>
      </c>
      <c r="J15" s="18"/>
      <c r="K15" s="75" t="n">
        <f aca="false">SUM(G15:I15)</f>
        <v>7085.44102161111</v>
      </c>
      <c r="L15" s="116" t="n">
        <f aca="false">K15=D14</f>
        <v>1</v>
      </c>
    </row>
    <row r="16" s="100" customFormat="true" ht="15" hidden="false" customHeight="false" outlineLevel="0" collapsed="false">
      <c r="B16" s="123" t="n">
        <v>4</v>
      </c>
      <c r="C16" s="119" t="str">
        <f aca="false">VLOOKUP($B16,01_SINTETICO!A:M,3,0)</f>
        <v>CRIAÇÃO DE AMBIENTES EM ALVENARIA (COM ESTRUTURA)</v>
      </c>
      <c r="D16" s="103" t="n">
        <f aca="false">VLOOKUP($B16,01_SINTETICO!A:M,13,0)</f>
        <v>10546.711942372</v>
      </c>
      <c r="E16" s="104" t="n">
        <f aca="false">D16/$D$61</f>
        <v>0.0307952651102978</v>
      </c>
      <c r="F16" s="105" t="s">
        <v>846</v>
      </c>
      <c r="G16" s="120" t="n">
        <v>1</v>
      </c>
      <c r="H16" s="121"/>
      <c r="I16" s="122"/>
      <c r="J16" s="18"/>
      <c r="K16" s="107" t="n">
        <f aca="false">SUM(G16:I16)</f>
        <v>1</v>
      </c>
      <c r="L16" s="108" t="n">
        <f aca="false">K16=1</f>
        <v>1</v>
      </c>
    </row>
    <row r="17" s="100" customFormat="true" ht="15" hidden="false" customHeight="false" outlineLevel="0" collapsed="false">
      <c r="B17" s="124"/>
      <c r="C17" s="110"/>
      <c r="D17" s="111"/>
      <c r="E17" s="111"/>
      <c r="F17" s="112" t="s">
        <v>848</v>
      </c>
      <c r="G17" s="113" t="n">
        <f aca="false">G16*$D16</f>
        <v>10546.711942372</v>
      </c>
      <c r="H17" s="114" t="n">
        <f aca="false">H16*$D16</f>
        <v>0</v>
      </c>
      <c r="I17" s="115" t="n">
        <f aca="false">I16*$D16</f>
        <v>0</v>
      </c>
      <c r="J17" s="18"/>
      <c r="K17" s="75" t="n">
        <f aca="false">SUM(G17:I17)</f>
        <v>10546.711942372</v>
      </c>
      <c r="L17" s="116" t="n">
        <f aca="false">K17=D16</f>
        <v>1</v>
      </c>
    </row>
    <row r="18" s="100" customFormat="true" ht="15" hidden="false" customHeight="false" outlineLevel="0" collapsed="false">
      <c r="B18" s="123" t="s">
        <v>169</v>
      </c>
      <c r="C18" s="119" t="str">
        <f aca="false">VLOOKUP($B18,01_SINTETICO!A:M,3,0)</f>
        <v>INSTALAÇÕES HIDRÁULICAS</v>
      </c>
      <c r="D18" s="103" t="n">
        <f aca="false">VLOOKUP($B18,01_SINTETICO!A:M,13,0)</f>
        <v>4027.68801376199</v>
      </c>
      <c r="E18" s="104" t="n">
        <f aca="false">D18/$D$61</f>
        <v>0.0117604160275827</v>
      </c>
      <c r="F18" s="105" t="s">
        <v>846</v>
      </c>
      <c r="G18" s="120" t="n">
        <v>1</v>
      </c>
      <c r="H18" s="121"/>
      <c r="I18" s="122"/>
      <c r="J18" s="18"/>
      <c r="K18" s="107" t="n">
        <f aca="false">SUM(G18:I18)</f>
        <v>1</v>
      </c>
      <c r="L18" s="108" t="n">
        <f aca="false">K18=1</f>
        <v>1</v>
      </c>
    </row>
    <row r="19" s="100" customFormat="true" ht="15" hidden="false" customHeight="false" outlineLevel="0" collapsed="false">
      <c r="B19" s="124"/>
      <c r="C19" s="110"/>
      <c r="D19" s="111"/>
      <c r="E19" s="111"/>
      <c r="F19" s="112" t="s">
        <v>848</v>
      </c>
      <c r="G19" s="113" t="n">
        <f aca="false">G18*$D18</f>
        <v>4027.68801376199</v>
      </c>
      <c r="H19" s="114" t="n">
        <f aca="false">H18*$D18</f>
        <v>0</v>
      </c>
      <c r="I19" s="115" t="n">
        <f aca="false">I18*$D18</f>
        <v>0</v>
      </c>
      <c r="J19" s="18"/>
      <c r="K19" s="75" t="n">
        <f aca="false">SUM(G19:I19)</f>
        <v>4027.68801376199</v>
      </c>
      <c r="L19" s="116" t="n">
        <f aca="false">K19=D18</f>
        <v>1</v>
      </c>
    </row>
    <row r="20" s="100" customFormat="true" ht="15" hidden="false" customHeight="false" outlineLevel="0" collapsed="false">
      <c r="B20" s="123" t="n">
        <v>5</v>
      </c>
      <c r="C20" s="119" t="str">
        <f aca="false">VLOOKUP($B20,01_SINTETICO!A:M,3,0)</f>
        <v>CRIAÇÃO DE AMBIENTES EM DIVISÓRIAS</v>
      </c>
      <c r="D20" s="103" t="n">
        <f aca="false">VLOOKUP($B20,01_SINTETICO!A:M,13,0)</f>
        <v>12713.6798353491</v>
      </c>
      <c r="E20" s="104" t="n">
        <f aca="false">D20/$D$61</f>
        <v>0.0371225784108188</v>
      </c>
      <c r="F20" s="105" t="s">
        <v>846</v>
      </c>
      <c r="G20" s="125"/>
      <c r="H20" s="126" t="n">
        <v>1</v>
      </c>
      <c r="I20" s="122"/>
      <c r="J20" s="18"/>
      <c r="K20" s="107" t="n">
        <f aca="false">SUM(G20:I20)</f>
        <v>1</v>
      </c>
      <c r="L20" s="108" t="n">
        <f aca="false">K20=1</f>
        <v>1</v>
      </c>
    </row>
    <row r="21" s="100" customFormat="true" ht="15" hidden="false" customHeight="false" outlineLevel="0" collapsed="false">
      <c r="B21" s="124"/>
      <c r="C21" s="110"/>
      <c r="D21" s="111"/>
      <c r="E21" s="111"/>
      <c r="F21" s="112" t="s">
        <v>848</v>
      </c>
      <c r="G21" s="113" t="n">
        <f aca="false">G20*$D20</f>
        <v>0</v>
      </c>
      <c r="H21" s="114" t="n">
        <f aca="false">H20*$D20</f>
        <v>12713.6798353491</v>
      </c>
      <c r="I21" s="115" t="n">
        <f aca="false">I20*$D20</f>
        <v>0</v>
      </c>
      <c r="J21" s="18"/>
      <c r="K21" s="75" t="n">
        <f aca="false">SUM(G21:I21)</f>
        <v>12713.6798353491</v>
      </c>
      <c r="L21" s="116" t="n">
        <f aca="false">K21=D20</f>
        <v>1</v>
      </c>
    </row>
    <row r="22" s="100" customFormat="true" ht="15" hidden="false" customHeight="false" outlineLevel="0" collapsed="false">
      <c r="B22" s="123" t="n">
        <v>6</v>
      </c>
      <c r="C22" s="119" t="str">
        <f aca="false">VLOOKUP($B22,01_SINTETICO!A:M,3,0)</f>
        <v>REVESTIMENTOS</v>
      </c>
      <c r="D22" s="103" t="n">
        <f aca="false">VLOOKUP($B22,01_SINTETICO!A:M,13,0)</f>
        <v>43352.0220507057</v>
      </c>
      <c r="E22" s="104" t="n">
        <f aca="false">D22/$D$61</f>
        <v>0.126583244087228</v>
      </c>
      <c r="F22" s="105" t="s">
        <v>846</v>
      </c>
      <c r="G22" s="125"/>
      <c r="H22" s="126" t="n">
        <v>0.5</v>
      </c>
      <c r="I22" s="127" t="n">
        <v>0.5</v>
      </c>
      <c r="J22" s="18"/>
      <c r="K22" s="107" t="n">
        <f aca="false">SUM(G22:I22)</f>
        <v>1</v>
      </c>
      <c r="L22" s="108" t="n">
        <f aca="false">K22=1</f>
        <v>1</v>
      </c>
    </row>
    <row r="23" s="100" customFormat="true" ht="15" hidden="false" customHeight="false" outlineLevel="0" collapsed="false">
      <c r="B23" s="124"/>
      <c r="C23" s="110"/>
      <c r="D23" s="111"/>
      <c r="E23" s="111"/>
      <c r="F23" s="112" t="s">
        <v>848</v>
      </c>
      <c r="G23" s="113" t="n">
        <f aca="false">G22*$D22</f>
        <v>0</v>
      </c>
      <c r="H23" s="114" t="n">
        <f aca="false">H22*$D22</f>
        <v>21676.0110253528</v>
      </c>
      <c r="I23" s="115" t="n">
        <f aca="false">I22*$D22</f>
        <v>21676.0110253528</v>
      </c>
      <c r="J23" s="18"/>
      <c r="K23" s="75" t="n">
        <f aca="false">SUM(G23:I23)</f>
        <v>43352.0220507057</v>
      </c>
      <c r="L23" s="116" t="n">
        <f aca="false">K23=D22</f>
        <v>1</v>
      </c>
    </row>
    <row r="24" s="100" customFormat="true" ht="15" hidden="false" customHeight="false" outlineLevel="0" collapsed="false">
      <c r="B24" s="123" t="n">
        <v>7</v>
      </c>
      <c r="C24" s="119" t="str">
        <f aca="false">VLOOKUP($B24,01_SINTETICO!A:M,3,0)</f>
        <v>BANCADAS, LOUÇAS E METAIS</v>
      </c>
      <c r="D24" s="103" t="n">
        <f aca="false">VLOOKUP($B24,01_SINTETICO!A:M,13,0)</f>
        <v>9278.80494886478</v>
      </c>
      <c r="E24" s="104" t="n">
        <f aca="false">D24/$D$61</f>
        <v>0.0270931129880437</v>
      </c>
      <c r="F24" s="105" t="s">
        <v>846</v>
      </c>
      <c r="G24" s="125"/>
      <c r="H24" s="126" t="n">
        <v>0.2</v>
      </c>
      <c r="I24" s="127" t="n">
        <v>0.8</v>
      </c>
      <c r="J24" s="18"/>
      <c r="K24" s="107" t="n">
        <f aca="false">SUM(G24:I24)</f>
        <v>1</v>
      </c>
      <c r="L24" s="108" t="n">
        <f aca="false">K24=1</f>
        <v>1</v>
      </c>
    </row>
    <row r="25" s="100" customFormat="true" ht="15" hidden="false" customHeight="false" outlineLevel="0" collapsed="false">
      <c r="B25" s="124"/>
      <c r="C25" s="110"/>
      <c r="D25" s="111"/>
      <c r="E25" s="111"/>
      <c r="F25" s="112" t="s">
        <v>848</v>
      </c>
      <c r="G25" s="113" t="n">
        <f aca="false">G24*$D24</f>
        <v>0</v>
      </c>
      <c r="H25" s="114" t="n">
        <f aca="false">H24*$D24</f>
        <v>1855.76098977296</v>
      </c>
      <c r="I25" s="115" t="n">
        <f aca="false">I24*$D24</f>
        <v>7423.04395909182</v>
      </c>
      <c r="J25" s="18"/>
      <c r="K25" s="75" t="n">
        <f aca="false">SUM(G25:I25)</f>
        <v>9278.80494886478</v>
      </c>
      <c r="L25" s="116" t="n">
        <f aca="false">K25=D24</f>
        <v>1</v>
      </c>
    </row>
    <row r="26" s="100" customFormat="true" ht="15" hidden="false" customHeight="false" outlineLevel="0" collapsed="false">
      <c r="B26" s="123" t="s">
        <v>283</v>
      </c>
      <c r="C26" s="119" t="str">
        <f aca="false">VLOOKUP($B26,01_SINTETICO!A:M,3,0)</f>
        <v>ENTRADA DE ENERGIA</v>
      </c>
      <c r="D26" s="103" t="n">
        <f aca="false">VLOOKUP($B26,01_SINTETICO!A:M,13,0)</f>
        <v>13950.2687843241</v>
      </c>
      <c r="E26" s="104" t="n">
        <f aca="false">D26/$D$61</f>
        <v>0.0407332852096987</v>
      </c>
      <c r="F26" s="105" t="s">
        <v>846</v>
      </c>
      <c r="G26" s="128" t="n">
        <f aca="false">G25*$D25</f>
        <v>0</v>
      </c>
      <c r="H26" s="129" t="n">
        <f aca="false">H25*$D25</f>
        <v>0</v>
      </c>
      <c r="I26" s="127" t="n">
        <v>1</v>
      </c>
      <c r="J26" s="18"/>
      <c r="K26" s="107" t="n">
        <f aca="false">SUM(G26:I26)</f>
        <v>1</v>
      </c>
      <c r="L26" s="108" t="n">
        <f aca="false">K26=1</f>
        <v>1</v>
      </c>
    </row>
    <row r="27" s="100" customFormat="true" ht="15" hidden="false" customHeight="false" outlineLevel="0" collapsed="false">
      <c r="B27" s="124"/>
      <c r="C27" s="110"/>
      <c r="D27" s="111"/>
      <c r="E27" s="111"/>
      <c r="F27" s="112" t="s">
        <v>848</v>
      </c>
      <c r="G27" s="113" t="n">
        <f aca="false">G26*$D26</f>
        <v>0</v>
      </c>
      <c r="H27" s="114" t="n">
        <f aca="false">H26*$D26</f>
        <v>0</v>
      </c>
      <c r="I27" s="115" t="n">
        <f aca="false">I26*$D26</f>
        <v>13950.2687843241</v>
      </c>
      <c r="J27" s="18"/>
      <c r="K27" s="75" t="n">
        <f aca="false">SUM(G27:I27)</f>
        <v>13950.2687843241</v>
      </c>
      <c r="L27" s="116" t="n">
        <f aca="false">K27=D26</f>
        <v>1</v>
      </c>
    </row>
    <row r="28" s="100" customFormat="true" ht="15" hidden="false" customHeight="false" outlineLevel="0" collapsed="false">
      <c r="B28" s="123" t="s">
        <v>367</v>
      </c>
      <c r="C28" s="119" t="str">
        <f aca="false">VLOOKUP($B28,01_SINTETICO!A:M,3,0)</f>
        <v>IINFRAESTRUTURA REDE ESTABILIZADA (ELETROCALHAS, ELETRODUTOS E ACESSÓRIOS )</v>
      </c>
      <c r="D28" s="103" t="n">
        <f aca="false">VLOOKUP($B28,01_SINTETICO!A:M,13,0)</f>
        <v>5537.91290618111</v>
      </c>
      <c r="E28" s="104" t="n">
        <f aca="false">D28/$D$61</f>
        <v>0.0161701103657176</v>
      </c>
      <c r="F28" s="105" t="s">
        <v>846</v>
      </c>
      <c r="G28" s="120" t="n">
        <v>1</v>
      </c>
      <c r="H28" s="129" t="n">
        <f aca="false">H27*$D27</f>
        <v>0</v>
      </c>
      <c r="I28" s="130" t="n">
        <f aca="false">I27*$D27</f>
        <v>0</v>
      </c>
      <c r="J28" s="18"/>
      <c r="K28" s="107" t="n">
        <f aca="false">SUM(G28:I28)</f>
        <v>1</v>
      </c>
      <c r="L28" s="108" t="n">
        <f aca="false">K28=1</f>
        <v>1</v>
      </c>
    </row>
    <row r="29" s="100" customFormat="true" ht="15" hidden="false" customHeight="false" outlineLevel="0" collapsed="false">
      <c r="B29" s="124"/>
      <c r="C29" s="110"/>
      <c r="D29" s="111"/>
      <c r="E29" s="111"/>
      <c r="F29" s="112" t="s">
        <v>848</v>
      </c>
      <c r="G29" s="113" t="n">
        <f aca="false">G28*$D28</f>
        <v>5537.91290618111</v>
      </c>
      <c r="H29" s="114" t="n">
        <f aca="false">H28*$D28</f>
        <v>0</v>
      </c>
      <c r="I29" s="115" t="n">
        <f aca="false">I28*$D28</f>
        <v>0</v>
      </c>
      <c r="J29" s="18"/>
      <c r="K29" s="75" t="n">
        <f aca="false">SUM(G29:I29)</f>
        <v>5537.91290618111</v>
      </c>
      <c r="L29" s="116" t="n">
        <f aca="false">K29=D28</f>
        <v>1</v>
      </c>
    </row>
    <row r="30" s="100" customFormat="true" ht="15" hidden="false" customHeight="false" outlineLevel="0" collapsed="false">
      <c r="B30" s="123" t="s">
        <v>414</v>
      </c>
      <c r="C30" s="119" t="str">
        <f aca="false">VLOOKUP($B30,01_SINTETICO!A:M,3,0)</f>
        <v>IINFRAESTRUTURA REDE COMUM – AR CONDIC./TOMADAS COMUNS/ILUMINAÇÃO</v>
      </c>
      <c r="D30" s="103" t="n">
        <f aca="false">VLOOKUP($B30,01_SINTETICO!A:M,13,0)</f>
        <v>7278.5114629351</v>
      </c>
      <c r="E30" s="104" t="n">
        <f aca="false">D30/$D$61</f>
        <v>0.0212524710387622</v>
      </c>
      <c r="F30" s="105" t="s">
        <v>846</v>
      </c>
      <c r="G30" s="120" t="n">
        <v>1</v>
      </c>
      <c r="H30" s="129" t="n">
        <f aca="false">H29*$D29</f>
        <v>0</v>
      </c>
      <c r="I30" s="130" t="n">
        <f aca="false">I29*$D29</f>
        <v>0</v>
      </c>
      <c r="J30" s="18"/>
      <c r="K30" s="107" t="n">
        <f aca="false">SUM(G30:I30)</f>
        <v>1</v>
      </c>
      <c r="L30" s="108" t="n">
        <f aca="false">K30=1</f>
        <v>1</v>
      </c>
    </row>
    <row r="31" s="100" customFormat="true" ht="15" hidden="false" customHeight="false" outlineLevel="0" collapsed="false">
      <c r="B31" s="124"/>
      <c r="C31" s="110"/>
      <c r="D31" s="111"/>
      <c r="E31" s="111"/>
      <c r="F31" s="112" t="s">
        <v>848</v>
      </c>
      <c r="G31" s="113" t="n">
        <f aca="false">G30*$D30</f>
        <v>7278.5114629351</v>
      </c>
      <c r="H31" s="114" t="n">
        <f aca="false">H30*$D30</f>
        <v>0</v>
      </c>
      <c r="I31" s="115" t="n">
        <f aca="false">I30*$D30</f>
        <v>0</v>
      </c>
      <c r="J31" s="18"/>
      <c r="K31" s="75" t="n">
        <f aca="false">SUM(G31:I31)</f>
        <v>7278.5114629351</v>
      </c>
      <c r="L31" s="116" t="n">
        <f aca="false">K31=D30</f>
        <v>1</v>
      </c>
    </row>
    <row r="32" s="100" customFormat="true" ht="15" hidden="false" customHeight="false" outlineLevel="0" collapsed="false">
      <c r="B32" s="123" t="s">
        <v>430</v>
      </c>
      <c r="C32" s="119" t="str">
        <f aca="false">VLOOKUP($B32,01_SINTETICO!A:M,3,0)</f>
        <v>INFRAESTRUTURA DE REDE ESTRUTURADA</v>
      </c>
      <c r="D32" s="103" t="n">
        <f aca="false">VLOOKUP($B32,01_SINTETICO!A:M,13,0)</f>
        <v>6690.4499410111</v>
      </c>
      <c r="E32" s="104" t="n">
        <f aca="false">D32/$D$61</f>
        <v>0.0195353946107943</v>
      </c>
      <c r="F32" s="105" t="s">
        <v>846</v>
      </c>
      <c r="G32" s="120" t="n">
        <v>1</v>
      </c>
      <c r="H32" s="129" t="n">
        <f aca="false">H31*$D31</f>
        <v>0</v>
      </c>
      <c r="I32" s="130" t="n">
        <f aca="false">I31*$D31</f>
        <v>0</v>
      </c>
      <c r="J32" s="18"/>
      <c r="K32" s="107" t="n">
        <f aca="false">SUM(G32:I32)</f>
        <v>1</v>
      </c>
      <c r="L32" s="108" t="n">
        <f aca="false">K32=1</f>
        <v>1</v>
      </c>
    </row>
    <row r="33" s="100" customFormat="true" ht="15" hidden="false" customHeight="false" outlineLevel="0" collapsed="false">
      <c r="B33" s="124"/>
      <c r="C33" s="110"/>
      <c r="D33" s="111"/>
      <c r="E33" s="111"/>
      <c r="F33" s="112" t="s">
        <v>848</v>
      </c>
      <c r="G33" s="113" t="n">
        <f aca="false">G32*$D32</f>
        <v>6690.4499410111</v>
      </c>
      <c r="H33" s="114" t="n">
        <f aca="false">H32*$D32</f>
        <v>0</v>
      </c>
      <c r="I33" s="115" t="n">
        <f aca="false">I32*$D32</f>
        <v>0</v>
      </c>
      <c r="J33" s="18"/>
      <c r="K33" s="75" t="n">
        <f aca="false">SUM(G33:I33)</f>
        <v>6690.4499410111</v>
      </c>
      <c r="L33" s="116" t="n">
        <f aca="false">K33=D32</f>
        <v>1</v>
      </c>
    </row>
    <row r="34" s="100" customFormat="true" ht="15" hidden="false" customHeight="false" outlineLevel="0" collapsed="false">
      <c r="B34" s="123" t="s">
        <v>450</v>
      </c>
      <c r="C34" s="119" t="str">
        <f aca="false">VLOOKUP($B34,01_SINTETICO!A:M,3,0)</f>
        <v>REDE ESTABILIZADA</v>
      </c>
      <c r="D34" s="103" t="n">
        <f aca="false">VLOOKUP($B34,01_SINTETICO!A:M,13,0)</f>
        <v>22786.4955680606</v>
      </c>
      <c r="E34" s="104" t="n">
        <f aca="false">D34/$D$61</f>
        <v>0.0665341175322965</v>
      </c>
      <c r="F34" s="105" t="s">
        <v>846</v>
      </c>
      <c r="G34" s="120" t="n">
        <v>0.3</v>
      </c>
      <c r="H34" s="126" t="n">
        <v>0.5</v>
      </c>
      <c r="I34" s="126" t="n">
        <v>0.2</v>
      </c>
      <c r="J34" s="18"/>
      <c r="K34" s="107" t="n">
        <f aca="false">SUM(G34:I34)</f>
        <v>1</v>
      </c>
      <c r="L34" s="108" t="n">
        <f aca="false">K34=1</f>
        <v>1</v>
      </c>
    </row>
    <row r="35" s="100" customFormat="true" ht="15" hidden="false" customHeight="false" outlineLevel="0" collapsed="false">
      <c r="B35" s="124"/>
      <c r="C35" s="110"/>
      <c r="D35" s="111"/>
      <c r="E35" s="111"/>
      <c r="F35" s="112" t="s">
        <v>848</v>
      </c>
      <c r="G35" s="113" t="n">
        <f aca="false">G34*$D34</f>
        <v>6835.94867041818</v>
      </c>
      <c r="H35" s="114" t="n">
        <f aca="false">H34*$D34</f>
        <v>11393.2477840303</v>
      </c>
      <c r="I35" s="115" t="n">
        <f aca="false">I34*$D34</f>
        <v>4557.29911361212</v>
      </c>
      <c r="J35" s="18"/>
      <c r="K35" s="75" t="n">
        <f aca="false">SUM(G35:I35)</f>
        <v>22786.4955680606</v>
      </c>
      <c r="L35" s="116" t="n">
        <f aca="false">K35=D34</f>
        <v>1</v>
      </c>
    </row>
    <row r="36" s="100" customFormat="true" ht="15" hidden="false" customHeight="false" outlineLevel="0" collapsed="false">
      <c r="B36" s="123" t="s">
        <v>499</v>
      </c>
      <c r="C36" s="119" t="str">
        <f aca="false">VLOOKUP($B36,01_SINTETICO!A:M,3,0)</f>
        <v>REDE COMUM (ILUMINAÇÃO/TOMADAS/AR CONDICIONADO)</v>
      </c>
      <c r="D36" s="103" t="n">
        <f aca="false">VLOOKUP($B36,01_SINTETICO!A:M,13,0)</f>
        <v>42488.4158766999</v>
      </c>
      <c r="E36" s="104" t="n">
        <f aca="false">D36/$D$61</f>
        <v>0.124061606895968</v>
      </c>
      <c r="F36" s="105" t="s">
        <v>846</v>
      </c>
      <c r="G36" s="120" t="n">
        <v>0.3</v>
      </c>
      <c r="H36" s="126" t="n">
        <v>0.5</v>
      </c>
      <c r="I36" s="126" t="n">
        <v>0.2</v>
      </c>
      <c r="J36" s="18"/>
      <c r="K36" s="107" t="n">
        <f aca="false">SUM(G36:I36)</f>
        <v>1</v>
      </c>
      <c r="L36" s="108" t="n">
        <f aca="false">K36=1</f>
        <v>1</v>
      </c>
    </row>
    <row r="37" s="100" customFormat="true" ht="15" hidden="false" customHeight="false" outlineLevel="0" collapsed="false">
      <c r="B37" s="124"/>
      <c r="C37" s="110"/>
      <c r="D37" s="111"/>
      <c r="E37" s="111"/>
      <c r="F37" s="112" t="s">
        <v>848</v>
      </c>
      <c r="G37" s="113" t="n">
        <f aca="false">G36*$D36</f>
        <v>12746.52476301</v>
      </c>
      <c r="H37" s="114" t="n">
        <f aca="false">H36*$D36</f>
        <v>21244.2079383499</v>
      </c>
      <c r="I37" s="115" t="n">
        <f aca="false">I36*$D36</f>
        <v>8497.68317533998</v>
      </c>
      <c r="J37" s="18"/>
      <c r="K37" s="75" t="n">
        <f aca="false">SUM(G37:I37)</f>
        <v>42488.4158766999</v>
      </c>
      <c r="L37" s="116" t="n">
        <f aca="false">K37=D36</f>
        <v>1</v>
      </c>
    </row>
    <row r="38" s="100" customFormat="true" ht="15" hidden="false" customHeight="false" outlineLevel="0" collapsed="false">
      <c r="B38" s="123" t="s">
        <v>593</v>
      </c>
      <c r="C38" s="119" t="str">
        <f aca="false">VLOOKUP($B38,01_SINTETICO!A:M,3,0)</f>
        <v>REDE ESTRUTURADA</v>
      </c>
      <c r="D38" s="103" t="n">
        <f aca="false">VLOOKUP($B38,01_SINTETICO!A:M,13,0)</f>
        <v>14968.2189779137</v>
      </c>
      <c r="E38" s="104" t="n">
        <f aca="false">D38/$D$61</f>
        <v>0.0437055903463099</v>
      </c>
      <c r="F38" s="105" t="s">
        <v>846</v>
      </c>
      <c r="G38" s="120" t="n">
        <v>0.3</v>
      </c>
      <c r="H38" s="126" t="n">
        <v>0.5</v>
      </c>
      <c r="I38" s="126" t="n">
        <v>0.2</v>
      </c>
      <c r="J38" s="18"/>
      <c r="K38" s="107" t="n">
        <f aca="false">SUM(G38:I38)</f>
        <v>1</v>
      </c>
      <c r="L38" s="108" t="n">
        <f aca="false">K38=1</f>
        <v>1</v>
      </c>
    </row>
    <row r="39" s="100" customFormat="true" ht="15" hidden="false" customHeight="false" outlineLevel="0" collapsed="false">
      <c r="B39" s="124"/>
      <c r="C39" s="110"/>
      <c r="D39" s="111"/>
      <c r="E39" s="111"/>
      <c r="F39" s="112" t="s">
        <v>848</v>
      </c>
      <c r="G39" s="113" t="n">
        <f aca="false">G38*$D38</f>
        <v>4490.46569337412</v>
      </c>
      <c r="H39" s="114" t="n">
        <f aca="false">H38*$D38</f>
        <v>7484.10948895686</v>
      </c>
      <c r="I39" s="115" t="n">
        <f aca="false">I38*$D38</f>
        <v>2993.64379558275</v>
      </c>
      <c r="J39" s="18"/>
      <c r="K39" s="75" t="n">
        <f aca="false">SUM(G39:I39)</f>
        <v>14968.2189779137</v>
      </c>
      <c r="L39" s="116" t="n">
        <f aca="false">K39=D38</f>
        <v>1</v>
      </c>
    </row>
    <row r="40" s="100" customFormat="true" ht="15" hidden="false" customHeight="false" outlineLevel="0" collapsed="false">
      <c r="B40" s="123" t="s">
        <v>618</v>
      </c>
      <c r="C40" s="119" t="str">
        <f aca="false">VLOOKUP($B40,01_SINTETICO!A:M,3,0)</f>
        <v>ENTRADA DE TELEFONIA</v>
      </c>
      <c r="D40" s="103" t="n">
        <f aca="false">VLOOKUP($B40,01_SINTETICO!A:M,13,0)</f>
        <v>11456.8017377898</v>
      </c>
      <c r="E40" s="104" t="n">
        <f aca="false">D40/$D$61</f>
        <v>0.0334526294791368</v>
      </c>
      <c r="F40" s="105" t="s">
        <v>846</v>
      </c>
      <c r="G40" s="128" t="n">
        <f aca="false">G39*$D39</f>
        <v>0</v>
      </c>
      <c r="H40" s="129" t="n">
        <f aca="false">H39*$D39</f>
        <v>0</v>
      </c>
      <c r="I40" s="127" t="n">
        <v>1</v>
      </c>
      <c r="J40" s="18"/>
      <c r="K40" s="107" t="n">
        <f aca="false">SUM(G40:I40)</f>
        <v>1</v>
      </c>
      <c r="L40" s="108" t="n">
        <f aca="false">K40=1</f>
        <v>1</v>
      </c>
    </row>
    <row r="41" s="100" customFormat="true" ht="15" hidden="false" customHeight="false" outlineLevel="0" collapsed="false">
      <c r="B41" s="124"/>
      <c r="C41" s="110"/>
      <c r="D41" s="111"/>
      <c r="E41" s="111"/>
      <c r="F41" s="112" t="s">
        <v>848</v>
      </c>
      <c r="G41" s="113" t="n">
        <f aca="false">G40*$D40</f>
        <v>0</v>
      </c>
      <c r="H41" s="114" t="n">
        <f aca="false">H40*$D40</f>
        <v>0</v>
      </c>
      <c r="I41" s="115" t="n">
        <f aca="false">I40*$D40</f>
        <v>11456.8017377898</v>
      </c>
      <c r="J41" s="18"/>
      <c r="K41" s="75" t="n">
        <f aca="false">SUM(G41:I41)</f>
        <v>11456.8017377898</v>
      </c>
      <c r="L41" s="116" t="n">
        <f aca="false">K41=D40</f>
        <v>1</v>
      </c>
    </row>
    <row r="42" s="100" customFormat="true" ht="15" hidden="false" customHeight="false" outlineLevel="0" collapsed="false">
      <c r="B42" s="123" t="n">
        <v>9</v>
      </c>
      <c r="C42" s="119" t="str">
        <f aca="false">VLOOKUP($B42,01_SINTETICO!A:M,3,0)</f>
        <v>ESQUADRIAS</v>
      </c>
      <c r="D42" s="103" t="n">
        <f aca="false">VLOOKUP($B42,01_SINTETICO!A:M,13,0)</f>
        <v>16184.5973907024</v>
      </c>
      <c r="E42" s="104" t="n">
        <f aca="false">D42/$D$61</f>
        <v>0.0472572845521388</v>
      </c>
      <c r="F42" s="105" t="s">
        <v>846</v>
      </c>
      <c r="G42" s="120" t="n">
        <v>0.5</v>
      </c>
      <c r="H42" s="126" t="n">
        <v>0.5</v>
      </c>
      <c r="I42" s="130" t="n">
        <f aca="false">I41*$D41</f>
        <v>0</v>
      </c>
      <c r="J42" s="18"/>
      <c r="K42" s="107" t="n">
        <f aca="false">SUM(G42:I42)</f>
        <v>1</v>
      </c>
      <c r="L42" s="108" t="n">
        <f aca="false">K42=1</f>
        <v>1</v>
      </c>
    </row>
    <row r="43" s="100" customFormat="true" ht="15" hidden="false" customHeight="false" outlineLevel="0" collapsed="false">
      <c r="B43" s="124"/>
      <c r="C43" s="110"/>
      <c r="D43" s="111"/>
      <c r="E43" s="111"/>
      <c r="F43" s="112" t="s">
        <v>848</v>
      </c>
      <c r="G43" s="113" t="n">
        <f aca="false">G42*$D42</f>
        <v>8092.29869535119</v>
      </c>
      <c r="H43" s="114" t="n">
        <f aca="false">H42*$D42</f>
        <v>8092.29869535119</v>
      </c>
      <c r="I43" s="115" t="n">
        <f aca="false">I42*$D42</f>
        <v>0</v>
      </c>
      <c r="J43" s="18"/>
      <c r="K43" s="75" t="n">
        <f aca="false">SUM(G43:I43)</f>
        <v>16184.5973907024</v>
      </c>
      <c r="L43" s="116" t="n">
        <f aca="false">K43=D42</f>
        <v>1</v>
      </c>
    </row>
    <row r="44" s="100" customFormat="true" ht="15" hidden="false" customHeight="false" outlineLevel="0" collapsed="false">
      <c r="B44" s="123" t="n">
        <v>10</v>
      </c>
      <c r="C44" s="119" t="str">
        <f aca="false">VLOOKUP($B44,01_SINTETICO!A:M,3,0)</f>
        <v>COBERTURA E AGUAS PLUVIAIS</v>
      </c>
      <c r="D44" s="103" t="n">
        <f aca="false">VLOOKUP($B44,01_SINTETICO!A:M,13,0)</f>
        <v>14842.0577420078</v>
      </c>
      <c r="E44" s="104" t="n">
        <f aca="false">D44/$D$61</f>
        <v>0.0433372130996765</v>
      </c>
      <c r="F44" s="105" t="s">
        <v>846</v>
      </c>
      <c r="G44" s="120" t="n">
        <v>1</v>
      </c>
      <c r="H44" s="121"/>
      <c r="I44" s="122"/>
      <c r="J44" s="18"/>
      <c r="K44" s="107" t="n">
        <f aca="false">SUM(G44:I44)</f>
        <v>1</v>
      </c>
      <c r="L44" s="108" t="n">
        <f aca="false">K44=1</f>
        <v>1</v>
      </c>
    </row>
    <row r="45" s="100" customFormat="true" ht="15" hidden="false" customHeight="false" outlineLevel="0" collapsed="false">
      <c r="B45" s="124"/>
      <c r="C45" s="110"/>
      <c r="D45" s="111"/>
      <c r="E45" s="111"/>
      <c r="F45" s="112" t="s">
        <v>848</v>
      </c>
      <c r="G45" s="113" t="n">
        <f aca="false">G44*$D44</f>
        <v>14842.0577420078</v>
      </c>
      <c r="H45" s="114" t="n">
        <f aca="false">H44*$D44</f>
        <v>0</v>
      </c>
      <c r="I45" s="115" t="n">
        <f aca="false">I44*$D44</f>
        <v>0</v>
      </c>
      <c r="J45" s="18"/>
      <c r="K45" s="75" t="n">
        <f aca="false">SUM(G45:I45)</f>
        <v>14842.0577420078</v>
      </c>
      <c r="L45" s="116" t="n">
        <f aca="false">K45=D44</f>
        <v>1</v>
      </c>
    </row>
    <row r="46" s="100" customFormat="true" ht="15" hidden="false" customHeight="false" outlineLevel="0" collapsed="false">
      <c r="B46" s="123" t="n">
        <v>11</v>
      </c>
      <c r="C46" s="119" t="str">
        <f aca="false">VLOOKUP($B46,01_SINTETICO!A:M,3,0)</f>
        <v>SISTEMAS DE PREVENÇÃO E COMBATE A INCÊNDIO</v>
      </c>
      <c r="D46" s="103" t="n">
        <f aca="false">VLOOKUP($B46,01_SINTETICO!A:M,13,0)</f>
        <v>4807.01740232471</v>
      </c>
      <c r="E46" s="104" t="n">
        <f aca="false">D46/$D$61</f>
        <v>0.0140359740650233</v>
      </c>
      <c r="F46" s="105" t="s">
        <v>846</v>
      </c>
      <c r="G46" s="120" t="n">
        <v>0.3</v>
      </c>
      <c r="H46" s="126" t="n">
        <v>0.5</v>
      </c>
      <c r="I46" s="127" t="n">
        <v>0.2</v>
      </c>
      <c r="J46" s="18"/>
      <c r="K46" s="107" t="n">
        <f aca="false">SUM(G46:I46)</f>
        <v>1</v>
      </c>
      <c r="L46" s="108" t="n">
        <f aca="false">K46=1</f>
        <v>1</v>
      </c>
    </row>
    <row r="47" s="100" customFormat="true" ht="15" hidden="false" customHeight="false" outlineLevel="0" collapsed="false">
      <c r="B47" s="124"/>
      <c r="C47" s="110"/>
      <c r="D47" s="111"/>
      <c r="E47" s="111"/>
      <c r="F47" s="112" t="s">
        <v>848</v>
      </c>
      <c r="G47" s="113" t="n">
        <f aca="false">G46*$D46</f>
        <v>1442.10522069741</v>
      </c>
      <c r="H47" s="114" t="n">
        <f aca="false">H46*$D46</f>
        <v>2403.50870116236</v>
      </c>
      <c r="I47" s="115" t="n">
        <f aca="false">I46*$D46</f>
        <v>961.403480464942</v>
      </c>
      <c r="J47" s="18"/>
      <c r="K47" s="75" t="n">
        <f aca="false">SUM(G47:I47)</f>
        <v>4807.01740232471</v>
      </c>
      <c r="L47" s="116" t="n">
        <f aca="false">K47=D46</f>
        <v>1</v>
      </c>
    </row>
    <row r="48" s="100" customFormat="true" ht="15" hidden="false" customHeight="false" outlineLevel="0" collapsed="false">
      <c r="B48" s="123" t="n">
        <v>12</v>
      </c>
      <c r="C48" s="119" t="str">
        <f aca="false">VLOOKUP($B48,01_SINTETICO!A:M,3,0)</f>
        <v>AR CONDICIONADO</v>
      </c>
      <c r="D48" s="103" t="n">
        <f aca="false">VLOOKUP($B48,01_SINTETICO!A:M,13,0)</f>
        <v>7165.72928839661</v>
      </c>
      <c r="E48" s="104" t="n">
        <f aca="false">D48/$D$61</f>
        <v>0.0209231592130855</v>
      </c>
      <c r="F48" s="105" t="s">
        <v>846</v>
      </c>
      <c r="G48" s="125"/>
      <c r="H48" s="121"/>
      <c r="I48" s="127" t="n">
        <v>1</v>
      </c>
      <c r="J48" s="18"/>
      <c r="K48" s="107" t="n">
        <f aca="false">SUM(G48:I48)</f>
        <v>1</v>
      </c>
      <c r="L48" s="108" t="n">
        <f aca="false">K48=1</f>
        <v>1</v>
      </c>
    </row>
    <row r="49" s="100" customFormat="true" ht="15" hidden="false" customHeight="false" outlineLevel="0" collapsed="false">
      <c r="B49" s="124"/>
      <c r="C49" s="110"/>
      <c r="D49" s="111"/>
      <c r="E49" s="111"/>
      <c r="F49" s="112" t="s">
        <v>848</v>
      </c>
      <c r="G49" s="113" t="n">
        <f aca="false">G48*$D48</f>
        <v>0</v>
      </c>
      <c r="H49" s="114" t="n">
        <f aca="false">H48*$D48</f>
        <v>0</v>
      </c>
      <c r="I49" s="115" t="n">
        <f aca="false">I48*$D48</f>
        <v>7165.72928839661</v>
      </c>
      <c r="J49" s="18"/>
      <c r="K49" s="75" t="n">
        <f aca="false">SUM(G49:I49)</f>
        <v>7165.72928839661</v>
      </c>
      <c r="L49" s="116" t="n">
        <f aca="false">K49=D48</f>
        <v>1</v>
      </c>
    </row>
    <row r="50" customFormat="false" ht="15" hidden="false" customHeight="false" outlineLevel="0" collapsed="false">
      <c r="A50" s="100"/>
      <c r="B50" s="123" t="n">
        <v>13</v>
      </c>
      <c r="C50" s="119" t="str">
        <f aca="false">VLOOKUP($B50,01_SINTETICO!A:M,3,0)</f>
        <v>PINTURA</v>
      </c>
      <c r="D50" s="103" t="n">
        <f aca="false">VLOOKUP($B50,01_SINTETICO!A:M,13,0)</f>
        <v>31478.8875999682</v>
      </c>
      <c r="E50" s="104" t="n">
        <f aca="false">D50/$D$61</f>
        <v>0.091914967841652</v>
      </c>
      <c r="F50" s="105" t="s">
        <v>846</v>
      </c>
      <c r="G50" s="120" t="n">
        <v>0.3</v>
      </c>
      <c r="H50" s="126" t="n">
        <v>0.5</v>
      </c>
      <c r="I50" s="127" t="n">
        <v>0.2</v>
      </c>
      <c r="J50" s="18"/>
      <c r="K50" s="107" t="n">
        <f aca="false">SUM(G50:I50)</f>
        <v>1</v>
      </c>
      <c r="L50" s="108" t="n">
        <f aca="false">K50=1</f>
        <v>1</v>
      </c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5" hidden="false" customHeight="false" outlineLevel="0" collapsed="false">
      <c r="A51" s="100"/>
      <c r="B51" s="124"/>
      <c r="C51" s="110"/>
      <c r="D51" s="111"/>
      <c r="E51" s="111"/>
      <c r="F51" s="112" t="s">
        <v>848</v>
      </c>
      <c r="G51" s="113" t="n">
        <f aca="false">G50*$D50</f>
        <v>9443.66627999047</v>
      </c>
      <c r="H51" s="114" t="n">
        <f aca="false">H50*$D50</f>
        <v>15739.4437999841</v>
      </c>
      <c r="I51" s="115" t="n">
        <f aca="false">I50*$D50</f>
        <v>6295.77751999364</v>
      </c>
      <c r="J51" s="18"/>
      <c r="K51" s="75" t="n">
        <f aca="false">SUM(G51:I51)</f>
        <v>31478.8875999682</v>
      </c>
      <c r="L51" s="116" t="n">
        <f aca="false">K51=D50</f>
        <v>1</v>
      </c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5" hidden="false" customHeight="false" outlineLevel="0" collapsed="false">
      <c r="A52" s="100"/>
      <c r="B52" s="123" t="n">
        <v>14</v>
      </c>
      <c r="C52" s="119" t="str">
        <f aca="false">VLOOKUP($B52,01_SINTETICO!A:M,3,0)</f>
        <v>ACESSIBILIDADE E COMUNICAÇÃO VISUAL </v>
      </c>
      <c r="D52" s="103" t="n">
        <f aca="false">VLOOKUP($B52,01_SINTETICO!A:M,13,0)</f>
        <v>13670.272043302</v>
      </c>
      <c r="E52" s="104" t="n">
        <f aca="false">D52/$D$61</f>
        <v>0.0399157248252956</v>
      </c>
      <c r="F52" s="105" t="s">
        <v>846</v>
      </c>
      <c r="G52" s="125"/>
      <c r="H52" s="126" t="n">
        <v>0.5</v>
      </c>
      <c r="I52" s="127" t="n">
        <v>0.5</v>
      </c>
      <c r="J52" s="18"/>
      <c r="K52" s="107" t="n">
        <f aca="false">SUM(G52:I52)</f>
        <v>1</v>
      </c>
      <c r="L52" s="108" t="n">
        <f aca="false">K52=1</f>
        <v>1</v>
      </c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5" hidden="false" customHeight="false" outlineLevel="0" collapsed="false">
      <c r="A53" s="100"/>
      <c r="B53" s="124"/>
      <c r="C53" s="110"/>
      <c r="D53" s="111"/>
      <c r="E53" s="111"/>
      <c r="F53" s="112" t="s">
        <v>848</v>
      </c>
      <c r="G53" s="113" t="n">
        <f aca="false">G52*$D52</f>
        <v>0</v>
      </c>
      <c r="H53" s="114" t="n">
        <f aca="false">H52*$D52</f>
        <v>6835.13602165102</v>
      </c>
      <c r="I53" s="115" t="n">
        <f aca="false">I52*$D52</f>
        <v>6835.13602165102</v>
      </c>
      <c r="J53" s="18"/>
      <c r="K53" s="75" t="n">
        <f aca="false">SUM(G53:I53)</f>
        <v>13670.272043302</v>
      </c>
      <c r="L53" s="116" t="n">
        <f aca="false">K53=D52</f>
        <v>1</v>
      </c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5" hidden="false" customHeight="false" outlineLevel="0" collapsed="false">
      <c r="A54" s="100"/>
      <c r="B54" s="123" t="n">
        <v>15</v>
      </c>
      <c r="C54" s="119" t="str">
        <f aca="false">VLOOKUP($B54,01_SINTETICO!A:M,3,0)</f>
        <v>ACABAMENTOS SANITÁRIOS</v>
      </c>
      <c r="D54" s="103" t="n">
        <f aca="false">VLOOKUP($B54,01_SINTETICO!A:M,13,0)</f>
        <v>3915.37689062807</v>
      </c>
      <c r="E54" s="104" t="n">
        <f aca="false">D54/$D$61</f>
        <v>0.0114324796213698</v>
      </c>
      <c r="F54" s="105" t="s">
        <v>846</v>
      </c>
      <c r="G54" s="125"/>
      <c r="H54" s="121"/>
      <c r="I54" s="127" t="n">
        <v>1</v>
      </c>
      <c r="J54" s="18"/>
      <c r="K54" s="107" t="n">
        <f aca="false">SUM(G54:I54)</f>
        <v>1</v>
      </c>
      <c r="L54" s="108" t="n">
        <f aca="false">K54=1</f>
        <v>1</v>
      </c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5" hidden="false" customHeight="false" outlineLevel="0" collapsed="false">
      <c r="A55" s="100"/>
      <c r="B55" s="124"/>
      <c r="C55" s="110"/>
      <c r="D55" s="111"/>
      <c r="E55" s="111"/>
      <c r="F55" s="112" t="s">
        <v>848</v>
      </c>
      <c r="G55" s="113" t="n">
        <f aca="false">G54*$D54</f>
        <v>0</v>
      </c>
      <c r="H55" s="114" t="n">
        <f aca="false">H54*$D54</f>
        <v>0</v>
      </c>
      <c r="I55" s="115" t="n">
        <f aca="false">I54*$D54</f>
        <v>3915.37689062807</v>
      </c>
      <c r="J55" s="18"/>
      <c r="K55" s="75" t="n">
        <f aca="false">SUM(G55:I55)</f>
        <v>3915.37689062807</v>
      </c>
      <c r="L55" s="116" t="n">
        <f aca="false">K55=D54</f>
        <v>1</v>
      </c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5" hidden="false" customHeight="false" outlineLevel="0" collapsed="false">
      <c r="A56" s="100"/>
      <c r="B56" s="123" t="n">
        <v>16</v>
      </c>
      <c r="C56" s="119" t="str">
        <f aca="false">VLOOKUP($B56,01_SINTETICO!A:M,3,0)</f>
        <v>SERVIÇOS EXTERNOS</v>
      </c>
      <c r="D56" s="103" t="n">
        <f aca="false">VLOOKUP($B56,01_SINTETICO!A:M,13,0)</f>
        <v>21937.7665013899</v>
      </c>
      <c r="E56" s="104" t="n">
        <f aca="false">D56/$D$61</f>
        <v>0.0640559198951795</v>
      </c>
      <c r="F56" s="105" t="s">
        <v>846</v>
      </c>
      <c r="G56" s="125"/>
      <c r="H56" s="126" t="n">
        <v>0.5</v>
      </c>
      <c r="I56" s="127" t="n">
        <v>0.5</v>
      </c>
      <c r="J56" s="18"/>
      <c r="K56" s="107" t="n">
        <f aca="false">SUM(G56:I56)</f>
        <v>1</v>
      </c>
      <c r="L56" s="108" t="n">
        <f aca="false">K56=1</f>
        <v>1</v>
      </c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5" hidden="false" customHeight="false" outlineLevel="0" collapsed="false">
      <c r="A57" s="100"/>
      <c r="B57" s="124"/>
      <c r="C57" s="110"/>
      <c r="D57" s="111"/>
      <c r="E57" s="111"/>
      <c r="F57" s="112" t="s">
        <v>848</v>
      </c>
      <c r="G57" s="113" t="n">
        <f aca="false">G56*$D56</f>
        <v>0</v>
      </c>
      <c r="H57" s="114" t="n">
        <f aca="false">H56*$D56</f>
        <v>10968.883250695</v>
      </c>
      <c r="I57" s="115" t="n">
        <f aca="false">I56*$D56</f>
        <v>10968.883250695</v>
      </c>
      <c r="J57" s="18"/>
      <c r="K57" s="75" t="n">
        <f aca="false">SUM(G57:I57)</f>
        <v>21937.7665013899</v>
      </c>
      <c r="L57" s="116" t="n">
        <f aca="false">K57=D56</f>
        <v>1</v>
      </c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5" hidden="false" customHeight="false" outlineLevel="0" collapsed="false">
      <c r="A58" s="100"/>
      <c r="B58" s="123" t="n">
        <v>17</v>
      </c>
      <c r="C58" s="119" t="str">
        <f aca="false">VLOOKUP($B58,01_SINTETICO!A:M,3,0)</f>
        <v>SERVIÇOS FINAIS</v>
      </c>
      <c r="D58" s="103" t="n">
        <f aca="false">VLOOKUP($B58,01_SINTETICO!A:M,13,0)</f>
        <v>2508.33315594636</v>
      </c>
      <c r="E58" s="104" t="n">
        <f aca="false">D58/$D$61</f>
        <v>0.00732406317195248</v>
      </c>
      <c r="F58" s="105" t="s">
        <v>846</v>
      </c>
      <c r="G58" s="125"/>
      <c r="H58" s="121"/>
      <c r="I58" s="127" t="n">
        <v>1</v>
      </c>
      <c r="J58" s="18"/>
      <c r="K58" s="107" t="n">
        <f aca="false">SUM(G58:I58)</f>
        <v>1</v>
      </c>
      <c r="L58" s="108" t="n">
        <f aca="false">K58=1</f>
        <v>1</v>
      </c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5" hidden="false" customHeight="false" outlineLevel="0" collapsed="false">
      <c r="A59" s="100"/>
      <c r="B59" s="124"/>
      <c r="C59" s="110"/>
      <c r="D59" s="111"/>
      <c r="E59" s="111"/>
      <c r="F59" s="112" t="s">
        <v>848</v>
      </c>
      <c r="G59" s="113" t="n">
        <f aca="false">G58*$D58</f>
        <v>0</v>
      </c>
      <c r="H59" s="114" t="n">
        <f aca="false">H58*$D58</f>
        <v>0</v>
      </c>
      <c r="I59" s="115" t="n">
        <f aca="false">I58*$D58</f>
        <v>2508.33315594636</v>
      </c>
      <c r="J59" s="18"/>
      <c r="K59" s="75" t="n">
        <f aca="false">SUM(G59:I59)</f>
        <v>2508.33315594636</v>
      </c>
      <c r="L59" s="116" t="n">
        <f aca="false">K59=D58</f>
        <v>1</v>
      </c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s="131" customFormat="true" ht="15" hidden="false" customHeight="false" outlineLevel="0" collapsed="false">
      <c r="B60" s="132"/>
      <c r="D60" s="72"/>
      <c r="E60" s="72"/>
      <c r="F60" s="133"/>
      <c r="G60" s="134"/>
      <c r="H60" s="134"/>
      <c r="I60" s="134"/>
      <c r="J60" s="135"/>
      <c r="K60" s="75"/>
      <c r="L60" s="116"/>
    </row>
    <row r="61" s="100" customFormat="true" ht="15" hidden="false" customHeight="false" outlineLevel="0" collapsed="false">
      <c r="B61" s="136" t="s">
        <v>849</v>
      </c>
      <c r="C61" s="136"/>
      <c r="D61" s="137" t="n">
        <f aca="false">SUM(D10:D59)</f>
        <v>342478.36167662</v>
      </c>
      <c r="E61" s="138" t="n">
        <f aca="false">SUBTOTAL(9,E10:E59)</f>
        <v>1</v>
      </c>
      <c r="F61" s="139" t="s">
        <v>846</v>
      </c>
      <c r="G61" s="140" t="n">
        <f aca="false">G62/$D$61</f>
        <v>0.301394535523524</v>
      </c>
      <c r="H61" s="141" t="n">
        <f aca="false">H62/$D$61</f>
        <v>0.366342386814429</v>
      </c>
      <c r="I61" s="142" t="n">
        <f aca="false">I62/$D$61</f>
        <v>0.332263077662048</v>
      </c>
      <c r="J61" s="18"/>
      <c r="K61" s="143" t="n">
        <f aca="false">SUM(G61:I61)</f>
        <v>1</v>
      </c>
      <c r="L61" s="116" t="n">
        <f aca="false">K61=1</f>
        <v>1</v>
      </c>
    </row>
    <row r="62" customFormat="false" ht="15" hidden="false" customHeight="false" outlineLevel="0" collapsed="false">
      <c r="A62" s="100"/>
      <c r="B62" s="144"/>
      <c r="C62" s="145"/>
      <c r="D62" s="146"/>
      <c r="E62" s="147"/>
      <c r="F62" s="148" t="s">
        <v>848</v>
      </c>
      <c r="G62" s="149" t="n">
        <f aca="false">G11+G13+G15+G17+G19+G21+G23+G25+G27+G29+G31+G33+G35+G37+G39+G41+G43+G45+G47+G49+G51+G53+G55+G57+G59</f>
        <v>103221.106744382</v>
      </c>
      <c r="H62" s="149" t="n">
        <f aca="false">H11+H13+H15+H17+H19+H21+H23+H25+H27+H29+H31+H33+H35+H37+H39+H41+H43+H45+H47+H49+H51+H53+H55+H57+H59</f>
        <v>125464.340448908</v>
      </c>
      <c r="I62" s="149" t="n">
        <f aca="false">I11+I13+I15+I17+I19+I21+I23+I25+I27+I29+I31+I33+I35+I37+I39+I41+I43+I45+I47+I49+I51+I53+I55+I57+I59</f>
        <v>113792.91448333</v>
      </c>
      <c r="J62" s="150"/>
      <c r="K62" s="151" t="n">
        <f aca="false">SUM(G62:I62)</f>
        <v>342478.36167662</v>
      </c>
      <c r="L62" s="152" t="n">
        <f aca="false">K62=D61</f>
        <v>1</v>
      </c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s="153" customFormat="true" ht="15" hidden="false" customHeight="false" outlineLevel="0" collapsed="false">
      <c r="B63" s="154"/>
      <c r="C63" s="154"/>
      <c r="D63" s="75"/>
      <c r="E63" s="75"/>
      <c r="F63" s="155"/>
      <c r="G63" s="156"/>
      <c r="H63" s="156"/>
      <c r="I63" s="156"/>
      <c r="J63" s="157"/>
      <c r="K63" s="75"/>
      <c r="L63" s="116"/>
      <c r="M63" s="158"/>
    </row>
    <row r="64" s="159" customFormat="true" ht="15" hidden="false" customHeight="false" outlineLevel="0" collapsed="false">
      <c r="B64" s="136" t="s">
        <v>850</v>
      </c>
      <c r="C64" s="136"/>
      <c r="D64" s="137"/>
      <c r="E64" s="138"/>
      <c r="F64" s="139" t="s">
        <v>851</v>
      </c>
      <c r="G64" s="140" t="n">
        <f aca="false">G61</f>
        <v>0.301394535523524</v>
      </c>
      <c r="H64" s="141" t="n">
        <f aca="false">H61+G64</f>
        <v>0.667736922337952</v>
      </c>
      <c r="I64" s="142" t="n">
        <f aca="false">I61+H64</f>
        <v>1</v>
      </c>
      <c r="J64" s="156"/>
      <c r="K64" s="156"/>
      <c r="L64" s="152"/>
      <c r="M64" s="158"/>
    </row>
    <row r="65" s="160" customFormat="true" ht="15" hidden="false" customHeight="false" outlineLevel="0" collapsed="false">
      <c r="B65" s="144"/>
      <c r="C65" s="145"/>
      <c r="D65" s="146"/>
      <c r="E65" s="147"/>
      <c r="F65" s="148" t="s">
        <v>848</v>
      </c>
      <c r="G65" s="149" t="n">
        <f aca="false">G62</f>
        <v>103221.106744382</v>
      </c>
      <c r="H65" s="161" t="n">
        <f aca="false">H62+G65</f>
        <v>228685.447193291</v>
      </c>
      <c r="I65" s="162" t="n">
        <f aca="false">I62+H65</f>
        <v>342478.36167662</v>
      </c>
      <c r="J65" s="156"/>
      <c r="K65" s="156"/>
      <c r="L65" s="152"/>
      <c r="M65" s="158"/>
    </row>
    <row r="66" s="159" customFormat="true" ht="15" hidden="false" customHeight="false" outlineLevel="0" collapsed="false">
      <c r="B66" s="163"/>
      <c r="C66" s="163"/>
      <c r="D66" s="72"/>
      <c r="E66" s="72"/>
      <c r="J66" s="156"/>
      <c r="K66" s="156"/>
      <c r="L66" s="152"/>
      <c r="M66" s="158"/>
    </row>
    <row r="67" customFormat="false" ht="15" hidden="false" customHeight="false" outlineLevel="0" collapsed="false">
      <c r="A67" s="159"/>
      <c r="B67" s="91"/>
      <c r="C67" s="91"/>
      <c r="D67" s="84"/>
      <c r="E67" s="164"/>
      <c r="F67" s="165"/>
      <c r="G67" s="166"/>
      <c r="H67" s="166"/>
      <c r="I67" s="166"/>
      <c r="J67" s="157"/>
      <c r="K67" s="152"/>
      <c r="L67" s="152"/>
      <c r="M67" s="158"/>
    </row>
    <row r="68" customFormat="false" ht="14.25" hidden="false" customHeight="false" outlineLevel="0" collapsed="false">
      <c r="A68" s="159"/>
      <c r="B68" s="167"/>
      <c r="C68" s="167"/>
      <c r="D68" s="167"/>
      <c r="E68" s="167"/>
      <c r="F68" s="167"/>
      <c r="G68" s="167"/>
      <c r="H68" s="167"/>
      <c r="I68" s="167"/>
      <c r="J68" s="74"/>
      <c r="K68" s="75"/>
      <c r="L68" s="116"/>
      <c r="M68" s="158"/>
    </row>
    <row r="69" customFormat="false" ht="14.25" hidden="false" customHeight="false" outlineLevel="0" collapsed="false">
      <c r="A69" s="167"/>
      <c r="B69" s="167"/>
      <c r="C69" s="167"/>
      <c r="D69" s="167"/>
      <c r="E69" s="167"/>
      <c r="F69" s="167"/>
      <c r="G69" s="167"/>
      <c r="H69" s="167"/>
      <c r="I69" s="167"/>
      <c r="J69" s="168"/>
      <c r="K69" s="168"/>
      <c r="L69" s="169"/>
      <c r="M69" s="167"/>
    </row>
    <row r="70" customFormat="false" ht="12.75" hidden="false" customHeight="false" outlineLevel="0" collapsed="false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9"/>
      <c r="L70" s="169"/>
      <c r="M70" s="167"/>
    </row>
    <row r="71" customFormat="false" ht="12.75" hidden="false" customHeight="false" outlineLevel="0" collapsed="false">
      <c r="A71" s="167"/>
      <c r="B71" s="167"/>
      <c r="C71" s="167"/>
      <c r="D71" s="167"/>
      <c r="E71" s="167"/>
      <c r="F71" s="167"/>
      <c r="G71" s="167"/>
      <c r="H71" s="167"/>
      <c r="I71" s="167"/>
      <c r="J71" s="167"/>
      <c r="K71" s="169"/>
      <c r="L71" s="169"/>
      <c r="M71" s="167"/>
    </row>
    <row r="72" customFormat="false" ht="12.75" hidden="false" customHeight="false" outlineLevel="0" collapsed="false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9"/>
      <c r="L72" s="169"/>
      <c r="M72" s="167"/>
    </row>
    <row r="73" customFormat="false" ht="12.75" hidden="false" customHeight="false" outlineLevel="0" collapsed="false">
      <c r="A73" s="167"/>
      <c r="B73" s="167"/>
      <c r="C73" s="167"/>
      <c r="D73" s="167"/>
      <c r="E73" s="167"/>
      <c r="F73" s="167"/>
      <c r="G73" s="167"/>
      <c r="H73" s="167"/>
      <c r="I73" s="167"/>
      <c r="J73" s="167"/>
      <c r="K73" s="169"/>
      <c r="L73" s="169"/>
      <c r="M73" s="167"/>
    </row>
    <row r="74" customFormat="false" ht="12.75" hidden="false" customHeight="false" outlineLevel="0" collapsed="false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9"/>
      <c r="L74" s="169"/>
      <c r="M74" s="167"/>
    </row>
    <row r="75" customFormat="false" ht="12.75" hidden="false" customHeight="false" outlineLevel="0" collapsed="false">
      <c r="A75" s="167"/>
      <c r="B75" s="167"/>
      <c r="C75" s="167"/>
      <c r="D75" s="167"/>
      <c r="E75" s="167"/>
      <c r="F75" s="167"/>
      <c r="G75" s="167"/>
      <c r="H75" s="167"/>
      <c r="I75" s="167"/>
      <c r="J75" s="167"/>
      <c r="K75" s="169"/>
      <c r="L75" s="169"/>
      <c r="M75" s="167"/>
    </row>
    <row r="76" customFormat="false" ht="12.75" hidden="false" customHeight="false" outlineLevel="0" collapsed="false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9"/>
      <c r="L76" s="169"/>
      <c r="M76" s="167"/>
    </row>
    <row r="77" customFormat="false" ht="12.75" hidden="false" customHeight="false" outlineLevel="0" collapsed="false">
      <c r="A77" s="167"/>
      <c r="B77" s="167"/>
      <c r="C77" s="167"/>
      <c r="D77" s="167"/>
      <c r="E77" s="167"/>
      <c r="F77" s="167"/>
      <c r="G77" s="167"/>
      <c r="H77" s="167"/>
      <c r="I77" s="167"/>
      <c r="J77" s="167"/>
      <c r="K77" s="169"/>
      <c r="L77" s="169"/>
      <c r="M77" s="167"/>
    </row>
    <row r="78" customFormat="false" ht="12.75" hidden="false" customHeight="false" outlineLevel="0" collapsed="false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9"/>
      <c r="L78" s="169"/>
      <c r="M78" s="167"/>
    </row>
    <row r="79" customFormat="false" ht="12.75" hidden="false" customHeight="false" outlineLevel="0" collapsed="false">
      <c r="A79" s="167"/>
      <c r="B79" s="167"/>
      <c r="C79" s="167"/>
      <c r="D79" s="167"/>
      <c r="E79" s="167"/>
      <c r="F79" s="167"/>
      <c r="G79" s="167"/>
      <c r="H79" s="167"/>
      <c r="I79" s="167"/>
      <c r="J79" s="167"/>
      <c r="K79" s="169"/>
      <c r="L79" s="169"/>
      <c r="M79" s="167"/>
    </row>
    <row r="80" customFormat="false" ht="12.75" hidden="false" customHeight="false" outlineLevel="0" collapsed="false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9"/>
      <c r="L80" s="169"/>
      <c r="M80" s="167"/>
    </row>
    <row r="81" customFormat="false" ht="12.75" hidden="false" customHeight="false" outlineLevel="0" collapsed="false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169"/>
      <c r="L81" s="169"/>
      <c r="M81" s="167"/>
    </row>
    <row r="82" customFormat="false" ht="12.75" hidden="false" customHeight="false" outlineLevel="0" collapsed="false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9"/>
      <c r="L82" s="169"/>
      <c r="M82" s="167"/>
    </row>
    <row r="83" customFormat="false" ht="12.75" hidden="false" customHeight="false" outlineLevel="0" collapsed="false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9"/>
      <c r="L83" s="169"/>
      <c r="M83" s="167"/>
    </row>
    <row r="84" customFormat="false" ht="12.75" hidden="false" customHeight="false" outlineLevel="0" collapsed="false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9"/>
      <c r="L84" s="169"/>
      <c r="M84" s="167"/>
    </row>
    <row r="85" customFormat="false" ht="12.75" hidden="false" customHeight="false" outlineLevel="0" collapsed="false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9"/>
      <c r="L85" s="169"/>
      <c r="M85" s="167"/>
    </row>
    <row r="86" customFormat="false" ht="12.75" hidden="false" customHeight="false" outlineLevel="0" collapsed="false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9"/>
      <c r="L86" s="169"/>
      <c r="M86" s="167"/>
    </row>
    <row r="87" customFormat="false" ht="12.75" hidden="false" customHeight="false" outlineLevel="0" collapsed="false">
      <c r="A87" s="167"/>
      <c r="B87" s="167"/>
      <c r="C87" s="167"/>
      <c r="D87" s="167"/>
      <c r="E87" s="167"/>
      <c r="F87" s="167"/>
      <c r="G87" s="167"/>
      <c r="H87" s="167"/>
      <c r="I87" s="167"/>
      <c r="J87" s="167"/>
      <c r="K87" s="169"/>
      <c r="L87" s="169"/>
      <c r="M87" s="167"/>
    </row>
    <row r="88" customFormat="false" ht="12.75" hidden="false" customHeight="false" outlineLevel="0" collapsed="false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9"/>
      <c r="L88" s="169"/>
      <c r="M88" s="167"/>
    </row>
    <row r="89" customFormat="false" ht="12.75" hidden="false" customHeight="false" outlineLevel="0" collapsed="false">
      <c r="A89" s="167"/>
      <c r="B89" s="167"/>
      <c r="C89" s="167"/>
      <c r="D89" s="167"/>
      <c r="E89" s="167"/>
      <c r="F89" s="167"/>
      <c r="G89" s="167"/>
      <c r="H89" s="167"/>
      <c r="I89" s="167"/>
      <c r="J89" s="167"/>
      <c r="K89" s="169"/>
      <c r="L89" s="169"/>
      <c r="M89" s="167"/>
    </row>
    <row r="90" customFormat="false" ht="12.75" hidden="false" customHeight="false" outlineLevel="0" collapsed="false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9"/>
      <c r="L90" s="169"/>
      <c r="M90" s="167"/>
    </row>
    <row r="91" customFormat="false" ht="12.75" hidden="false" customHeight="false" outlineLevel="0" collapsed="false">
      <c r="A91" s="167"/>
      <c r="B91" s="167"/>
      <c r="C91" s="167"/>
      <c r="D91" s="167"/>
      <c r="E91" s="167"/>
      <c r="F91" s="167"/>
      <c r="G91" s="167"/>
      <c r="H91" s="167"/>
      <c r="I91" s="167"/>
      <c r="J91" s="167"/>
      <c r="K91" s="169"/>
      <c r="L91" s="169"/>
      <c r="M91" s="167"/>
    </row>
    <row r="92" customFormat="false" ht="12.75" hidden="false" customHeight="false" outlineLevel="0" collapsed="false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9"/>
      <c r="L92" s="169"/>
      <c r="M92" s="167"/>
    </row>
    <row r="93" customFormat="false" ht="12.75" hidden="false" customHeight="false" outlineLevel="0" collapsed="false">
      <c r="A93" s="167"/>
      <c r="B93" s="167"/>
      <c r="C93" s="167"/>
      <c r="D93" s="167"/>
      <c r="E93" s="167"/>
      <c r="F93" s="167"/>
      <c r="G93" s="167"/>
      <c r="H93" s="167"/>
      <c r="I93" s="167"/>
      <c r="J93" s="167"/>
      <c r="K93" s="169"/>
      <c r="L93" s="169"/>
      <c r="M93" s="167"/>
    </row>
    <row r="94" customFormat="false" ht="12.75" hidden="false" customHeight="false" outlineLevel="0" collapsed="false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9"/>
      <c r="L94" s="169"/>
      <c r="M94" s="167"/>
    </row>
    <row r="95" customFormat="false" ht="12.75" hidden="false" customHeight="false" outlineLevel="0" collapsed="false">
      <c r="A95" s="167"/>
      <c r="B95" s="167"/>
      <c r="C95" s="167"/>
      <c r="D95" s="167"/>
      <c r="E95" s="167"/>
      <c r="F95" s="167"/>
      <c r="G95" s="167"/>
      <c r="H95" s="167"/>
      <c r="I95" s="167"/>
      <c r="J95" s="167"/>
      <c r="K95" s="169"/>
      <c r="L95" s="169"/>
      <c r="M95" s="167"/>
    </row>
    <row r="96" customFormat="false" ht="12.75" hidden="false" customHeight="false" outlineLevel="0" collapsed="false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9"/>
      <c r="L96" s="169"/>
      <c r="M96" s="167"/>
    </row>
    <row r="97" customFormat="false" ht="12.75" hidden="false" customHeight="false" outlineLevel="0" collapsed="false">
      <c r="A97" s="167"/>
      <c r="B97" s="167"/>
      <c r="C97" s="167"/>
      <c r="D97" s="167"/>
      <c r="E97" s="167"/>
      <c r="F97" s="167"/>
      <c r="G97" s="167"/>
      <c r="H97" s="167"/>
      <c r="I97" s="167"/>
      <c r="J97" s="167"/>
      <c r="K97" s="169"/>
      <c r="L97" s="169"/>
      <c r="M97" s="167"/>
    </row>
    <row r="98" customFormat="false" ht="12.75" hidden="false" customHeight="false" outlineLevel="0" collapsed="false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9"/>
      <c r="L98" s="169"/>
      <c r="M98" s="167"/>
    </row>
    <row r="99" customFormat="false" ht="12.75" hidden="false" customHeight="false" outlineLevel="0" collapsed="false">
      <c r="A99" s="167"/>
      <c r="B99" s="167"/>
      <c r="C99" s="167"/>
      <c r="D99" s="167"/>
      <c r="E99" s="167"/>
      <c r="F99" s="167"/>
      <c r="G99" s="167"/>
      <c r="H99" s="167"/>
      <c r="I99" s="167"/>
      <c r="J99" s="167"/>
      <c r="K99" s="169"/>
      <c r="L99" s="169"/>
      <c r="M99" s="167"/>
    </row>
    <row r="100" customFormat="false" ht="12.75" hidden="false" customHeight="false" outlineLevel="0" collapsed="false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9"/>
      <c r="L100" s="169"/>
      <c r="M100" s="167"/>
    </row>
    <row r="101" customFormat="false" ht="12.75" hidden="false" customHeight="false" outlineLevel="0" collapsed="false">
      <c r="A101" s="167"/>
      <c r="B101" s="167"/>
      <c r="C101" s="167"/>
      <c r="D101" s="167"/>
      <c r="E101" s="167"/>
      <c r="F101" s="167"/>
      <c r="G101" s="167"/>
      <c r="H101" s="167"/>
      <c r="I101" s="167"/>
      <c r="J101" s="167"/>
      <c r="K101" s="169"/>
      <c r="L101" s="169"/>
      <c r="M101" s="167"/>
    </row>
    <row r="102" customFormat="false" ht="12.75" hidden="false" customHeight="false" outlineLevel="0" collapsed="false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9"/>
      <c r="L102" s="169"/>
      <c r="M102" s="167"/>
    </row>
    <row r="103" customFormat="false" ht="12.75" hidden="false" customHeight="false" outlineLevel="0" collapsed="false">
      <c r="A103" s="167"/>
      <c r="B103" s="167"/>
      <c r="C103" s="167"/>
      <c r="D103" s="167"/>
      <c r="E103" s="167"/>
      <c r="F103" s="167"/>
      <c r="G103" s="167"/>
      <c r="H103" s="167"/>
      <c r="I103" s="167"/>
      <c r="J103" s="167"/>
      <c r="K103" s="169"/>
      <c r="L103" s="169"/>
      <c r="M103" s="167"/>
    </row>
    <row r="104" customFormat="false" ht="12.75" hidden="false" customHeight="false" outlineLevel="0" collapsed="false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9"/>
      <c r="L104" s="169"/>
      <c r="M104" s="167"/>
    </row>
    <row r="105" customFormat="false" ht="12.75" hidden="false" customHeight="false" outlineLevel="0" collapsed="false">
      <c r="A105" s="167"/>
      <c r="B105" s="167"/>
      <c r="C105" s="167"/>
      <c r="D105" s="167"/>
      <c r="E105" s="167"/>
      <c r="F105" s="167"/>
      <c r="G105" s="167"/>
      <c r="H105" s="167"/>
      <c r="I105" s="167"/>
      <c r="J105" s="167"/>
      <c r="K105" s="169"/>
      <c r="L105" s="169"/>
      <c r="M105" s="167"/>
    </row>
    <row r="106" customFormat="false" ht="12.75" hidden="false" customHeight="false" outlineLevel="0" collapsed="false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9"/>
      <c r="L106" s="169"/>
      <c r="M106" s="167"/>
    </row>
    <row r="107" customFormat="false" ht="12.75" hidden="false" customHeight="false" outlineLevel="0" collapsed="false">
      <c r="A107" s="167"/>
      <c r="B107" s="167"/>
      <c r="C107" s="167"/>
      <c r="D107" s="167"/>
      <c r="E107" s="167"/>
      <c r="F107" s="167"/>
      <c r="G107" s="167"/>
      <c r="H107" s="167"/>
      <c r="I107" s="167"/>
      <c r="J107" s="167"/>
      <c r="K107" s="169"/>
      <c r="L107" s="169"/>
      <c r="M107" s="167"/>
    </row>
    <row r="108" customFormat="false" ht="12.75" hidden="false" customHeight="false" outlineLevel="0" collapsed="false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9"/>
      <c r="L108" s="169"/>
      <c r="M108" s="167"/>
    </row>
    <row r="109" customFormat="false" ht="12.75" hidden="false" customHeight="false" outlineLevel="0" collapsed="false">
      <c r="A109" s="167"/>
      <c r="B109" s="167"/>
      <c r="C109" s="167"/>
      <c r="D109" s="167"/>
      <c r="E109" s="167"/>
      <c r="F109" s="167"/>
      <c r="G109" s="167"/>
      <c r="H109" s="167"/>
      <c r="I109" s="167"/>
      <c r="J109" s="167"/>
      <c r="K109" s="169"/>
      <c r="L109" s="169"/>
      <c r="M109" s="167"/>
    </row>
    <row r="110" customFormat="false" ht="12.75" hidden="false" customHeight="false" outlineLevel="0" collapsed="false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9"/>
      <c r="L110" s="169"/>
      <c r="M110" s="167"/>
    </row>
    <row r="111" customFormat="false" ht="12.75" hidden="false" customHeight="false" outlineLevel="0" collapsed="false">
      <c r="A111" s="167"/>
      <c r="B111" s="167"/>
      <c r="C111" s="167"/>
      <c r="D111" s="167"/>
      <c r="E111" s="167"/>
      <c r="F111" s="167"/>
      <c r="G111" s="167"/>
      <c r="H111" s="167"/>
      <c r="I111" s="167"/>
      <c r="J111" s="167"/>
      <c r="K111" s="169"/>
      <c r="L111" s="169"/>
      <c r="M111" s="167"/>
    </row>
    <row r="112" customFormat="false" ht="12.75" hidden="false" customHeight="false" outlineLevel="0" collapsed="false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9"/>
      <c r="L112" s="169"/>
      <c r="M112" s="167"/>
    </row>
    <row r="113" customFormat="false" ht="12.75" hidden="false" customHeight="false" outlineLevel="0" collapsed="false">
      <c r="A113" s="167"/>
      <c r="B113" s="167"/>
      <c r="C113" s="167"/>
      <c r="D113" s="167"/>
      <c r="E113" s="167"/>
      <c r="F113" s="167"/>
      <c r="G113" s="167"/>
      <c r="H113" s="167"/>
      <c r="I113" s="167"/>
      <c r="J113" s="167"/>
      <c r="K113" s="169"/>
      <c r="L113" s="169"/>
      <c r="M113" s="167"/>
    </row>
    <row r="114" customFormat="false" ht="12.75" hidden="false" customHeight="false" outlineLevel="0" collapsed="false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9"/>
      <c r="L114" s="169"/>
      <c r="M114" s="167"/>
    </row>
    <row r="115" customFormat="false" ht="12.75" hidden="false" customHeight="false" outlineLevel="0" collapsed="false">
      <c r="A115" s="167"/>
      <c r="B115" s="167"/>
      <c r="C115" s="167"/>
      <c r="D115" s="167"/>
      <c r="E115" s="167"/>
      <c r="F115" s="167"/>
      <c r="G115" s="167"/>
      <c r="H115" s="167"/>
      <c r="I115" s="167"/>
      <c r="J115" s="167"/>
      <c r="K115" s="169"/>
      <c r="L115" s="169"/>
      <c r="M115" s="167"/>
    </row>
    <row r="116" customFormat="false" ht="12.75" hidden="false" customHeight="false" outlineLevel="0" collapsed="false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9"/>
      <c r="L116" s="169"/>
      <c r="M116" s="167"/>
    </row>
    <row r="117" customFormat="false" ht="12.75" hidden="false" customHeight="false" outlineLevel="0" collapsed="false">
      <c r="A117" s="167"/>
      <c r="B117" s="167"/>
      <c r="C117" s="167"/>
      <c r="D117" s="167"/>
      <c r="E117" s="167"/>
      <c r="F117" s="167"/>
      <c r="G117" s="167"/>
      <c r="H117" s="167"/>
      <c r="I117" s="167"/>
      <c r="J117" s="167"/>
      <c r="K117" s="169"/>
      <c r="L117" s="169"/>
      <c r="M117" s="167"/>
    </row>
    <row r="118" customFormat="false" ht="12.75" hidden="false" customHeight="false" outlineLevel="0" collapsed="false">
      <c r="A118" s="167"/>
      <c r="B118" s="167"/>
      <c r="C118" s="167"/>
      <c r="D118" s="167"/>
      <c r="E118" s="167"/>
      <c r="F118" s="167"/>
      <c r="G118" s="167"/>
      <c r="H118" s="167"/>
      <c r="I118" s="167"/>
      <c r="J118" s="167"/>
      <c r="K118" s="169"/>
      <c r="L118" s="169"/>
      <c r="M118" s="167"/>
    </row>
    <row r="119" customFormat="false" ht="12.75" hidden="false" customHeight="false" outlineLevel="0" collapsed="false">
      <c r="A119" s="167"/>
      <c r="B119" s="167"/>
      <c r="C119" s="167"/>
      <c r="D119" s="167"/>
      <c r="E119" s="167"/>
      <c r="F119" s="167"/>
      <c r="G119" s="167"/>
      <c r="H119" s="167"/>
      <c r="I119" s="167"/>
      <c r="J119" s="167"/>
      <c r="K119" s="169"/>
      <c r="L119" s="169"/>
      <c r="M119" s="167"/>
    </row>
    <row r="120" customFormat="false" ht="12.75" hidden="false" customHeight="false" outlineLevel="0" collapsed="false">
      <c r="A120" s="167"/>
      <c r="B120" s="167"/>
      <c r="C120" s="167"/>
      <c r="D120" s="167"/>
      <c r="E120" s="167"/>
      <c r="F120" s="167"/>
      <c r="G120" s="167"/>
      <c r="H120" s="167"/>
      <c r="I120" s="167"/>
      <c r="J120" s="167"/>
      <c r="K120" s="169"/>
      <c r="L120" s="169"/>
      <c r="M120" s="167"/>
    </row>
    <row r="121" customFormat="false" ht="12.75" hidden="false" customHeight="false" outlineLevel="0" collapsed="false">
      <c r="A121" s="167"/>
      <c r="B121" s="167"/>
      <c r="C121" s="167"/>
      <c r="D121" s="167"/>
      <c r="E121" s="167"/>
      <c r="F121" s="167"/>
      <c r="G121" s="167"/>
      <c r="H121" s="167"/>
      <c r="I121" s="167"/>
      <c r="J121" s="167"/>
      <c r="K121" s="169"/>
      <c r="L121" s="169"/>
      <c r="M121" s="167"/>
    </row>
    <row r="122" customFormat="false" ht="12.75" hidden="false" customHeight="false" outlineLevel="0" collapsed="false">
      <c r="A122" s="167"/>
      <c r="B122" s="167"/>
      <c r="C122" s="167"/>
      <c r="D122" s="167"/>
      <c r="E122" s="167"/>
      <c r="F122" s="167"/>
      <c r="G122" s="167"/>
      <c r="H122" s="167"/>
      <c r="I122" s="167"/>
      <c r="J122" s="167"/>
      <c r="K122" s="169"/>
      <c r="L122" s="169"/>
      <c r="M122" s="167"/>
    </row>
    <row r="123" customFormat="false" ht="12.75" hidden="false" customHeight="false" outlineLevel="0" collapsed="false">
      <c r="A123" s="167"/>
      <c r="B123" s="167"/>
      <c r="C123" s="167"/>
      <c r="D123" s="167"/>
      <c r="E123" s="167"/>
      <c r="F123" s="167"/>
      <c r="G123" s="167"/>
      <c r="H123" s="167"/>
      <c r="I123" s="167"/>
      <c r="J123" s="167"/>
      <c r="K123" s="169"/>
      <c r="L123" s="169"/>
      <c r="M123" s="167"/>
    </row>
    <row r="124" customFormat="false" ht="12.75" hidden="false" customHeight="false" outlineLevel="0" collapsed="false">
      <c r="A124" s="167"/>
      <c r="B124" s="167"/>
      <c r="C124" s="167"/>
      <c r="D124" s="167"/>
      <c r="E124" s="167"/>
      <c r="F124" s="167"/>
      <c r="G124" s="167"/>
      <c r="H124" s="167"/>
      <c r="I124" s="167"/>
      <c r="J124" s="167"/>
      <c r="K124" s="169"/>
      <c r="L124" s="169"/>
      <c r="M124" s="167"/>
    </row>
    <row r="125" customFormat="false" ht="12.75" hidden="false" customHeight="false" outlineLevel="0" collapsed="false">
      <c r="A125" s="167"/>
      <c r="B125" s="167"/>
      <c r="C125" s="167"/>
      <c r="D125" s="167"/>
      <c r="E125" s="167"/>
      <c r="F125" s="167"/>
      <c r="G125" s="167"/>
      <c r="H125" s="167"/>
      <c r="I125" s="167"/>
      <c r="J125" s="167"/>
      <c r="K125" s="169"/>
      <c r="L125" s="169"/>
      <c r="M125" s="167"/>
    </row>
    <row r="126" customFormat="false" ht="12.75" hidden="false" customHeight="false" outlineLevel="0" collapsed="false">
      <c r="A126" s="167"/>
      <c r="B126" s="167"/>
      <c r="C126" s="167"/>
      <c r="D126" s="167"/>
      <c r="E126" s="167"/>
      <c r="F126" s="167"/>
      <c r="G126" s="167"/>
      <c r="H126" s="167"/>
      <c r="I126" s="167"/>
      <c r="J126" s="167"/>
      <c r="K126" s="169"/>
      <c r="L126" s="169"/>
      <c r="M126" s="167"/>
    </row>
    <row r="127" customFormat="false" ht="12.75" hidden="false" customHeight="false" outlineLevel="0" collapsed="false">
      <c r="A127" s="167"/>
      <c r="B127" s="167"/>
      <c r="C127" s="167"/>
      <c r="D127" s="167"/>
      <c r="E127" s="167"/>
      <c r="F127" s="167" t="n">
        <f aca="false">E128*F128</f>
        <v>0</v>
      </c>
      <c r="G127" s="167"/>
      <c r="H127" s="167"/>
      <c r="I127" s="167"/>
      <c r="J127" s="167"/>
      <c r="K127" s="169"/>
      <c r="L127" s="169"/>
      <c r="M127" s="167"/>
    </row>
  </sheetData>
  <mergeCells count="9">
    <mergeCell ref="B2:F4"/>
    <mergeCell ref="G2:I2"/>
    <mergeCell ref="G3:H4"/>
    <mergeCell ref="B6:B8"/>
    <mergeCell ref="C6:F8"/>
    <mergeCell ref="G6:I6"/>
    <mergeCell ref="K8:L8"/>
    <mergeCell ref="B61:C61"/>
    <mergeCell ref="B64:C64"/>
  </mergeCells>
  <conditionalFormatting sqref="G14;G15:I15;H17:I17;G10:I13">
    <cfRule type="expression" priority="2" aboveAverage="0" equalAverage="0" bottom="0" percent="0" rank="0" text="" dxfId="0">
      <formula>G10=0</formula>
    </cfRule>
  </conditionalFormatting>
  <conditionalFormatting sqref="G47:H47">
    <cfRule type="expression" priority="3" aboveAverage="0" equalAverage="0" bottom="0" percent="0" rank="0" text="" dxfId="1">
      <formula>G47=0</formula>
    </cfRule>
  </conditionalFormatting>
  <conditionalFormatting sqref="I21">
    <cfRule type="expression" priority="4" aboveAverage="0" equalAverage="0" bottom="0" percent="0" rank="0" text="" dxfId="2">
      <formula>I21=0</formula>
    </cfRule>
  </conditionalFormatting>
  <conditionalFormatting sqref="I23">
    <cfRule type="expression" priority="5" aboveAverage="0" equalAverage="0" bottom="0" percent="0" rank="0" text="" dxfId="3">
      <formula>I23=0</formula>
    </cfRule>
  </conditionalFormatting>
  <conditionalFormatting sqref="I24:I25">
    <cfRule type="expression" priority="6" aboveAverage="0" equalAverage="0" bottom="0" percent="0" rank="0" text="" dxfId="4">
      <formula>I24=0</formula>
    </cfRule>
  </conditionalFormatting>
  <conditionalFormatting sqref="I26:I27">
    <cfRule type="expression" priority="7" aboveAverage="0" equalAverage="0" bottom="0" percent="0" rank="0" text="" dxfId="5">
      <formula>I26=0</formula>
    </cfRule>
  </conditionalFormatting>
  <conditionalFormatting sqref="G46">
    <cfRule type="expression" priority="8" aboveAverage="0" equalAverage="0" bottom="0" percent="0" rank="0" text="" dxfId="6">
      <formula>G46=0</formula>
    </cfRule>
  </conditionalFormatting>
  <conditionalFormatting sqref="H42;H50;H46">
    <cfRule type="expression" priority="9" aboveAverage="0" equalAverage="0" bottom="0" percent="0" rank="0" text="" dxfId="7">
      <formula>H42=0</formula>
    </cfRule>
  </conditionalFormatting>
  <conditionalFormatting sqref="H43:I43">
    <cfRule type="expression" priority="10" aboveAverage="0" equalAverage="0" bottom="0" percent="0" rank="0" text="" dxfId="8">
      <formula>H43=0</formula>
    </cfRule>
  </conditionalFormatting>
  <conditionalFormatting sqref="H49">
    <cfRule type="expression" priority="11" aboveAverage="0" equalAverage="0" bottom="0" percent="0" rank="0" text="" dxfId="9">
      <formula>H49=0</formula>
    </cfRule>
  </conditionalFormatting>
  <conditionalFormatting sqref="H51">
    <cfRule type="expression" priority="12" aboveAverage="0" equalAverage="0" bottom="0" percent="0" rank="0" text="" dxfId="10">
      <formula>H51=0</formula>
    </cfRule>
  </conditionalFormatting>
  <conditionalFormatting sqref="G27">
    <cfRule type="expression" priority="13" aboveAverage="0" equalAverage="0" bottom="0" percent="0" rank="0" text="" dxfId="11">
      <formula>G27=0</formula>
    </cfRule>
  </conditionalFormatting>
  <conditionalFormatting sqref="G24:G26">
    <cfRule type="expression" priority="14" aboveAverage="0" equalAverage="0" bottom="0" percent="0" rank="0" text="" dxfId="12">
      <formula>G24=0</formula>
    </cfRule>
  </conditionalFormatting>
  <conditionalFormatting sqref="G42">
    <cfRule type="expression" priority="15" aboveAverage="0" equalAverage="0" bottom="0" percent="0" rank="0" text="" dxfId="13">
      <formula>G42=0</formula>
    </cfRule>
  </conditionalFormatting>
  <conditionalFormatting sqref="G43">
    <cfRule type="expression" priority="16" aboveAverage="0" equalAverage="0" bottom="0" percent="0" rank="0" text="" dxfId="14">
      <formula>G43=0</formula>
    </cfRule>
  </conditionalFormatting>
  <conditionalFormatting sqref="H45">
    <cfRule type="expression" priority="17" aboveAverage="0" equalAverage="0" bottom="0" percent="0" rank="0" text="" dxfId="15">
      <formula>H45=0</formula>
    </cfRule>
  </conditionalFormatting>
  <conditionalFormatting sqref="G44">
    <cfRule type="expression" priority="18" aboveAverage="0" equalAverage="0" bottom="0" percent="0" rank="0" text="" dxfId="16">
      <formula>G44=0</formula>
    </cfRule>
  </conditionalFormatting>
  <conditionalFormatting sqref="G45">
    <cfRule type="expression" priority="19" aboveAverage="0" equalAverage="0" bottom="0" percent="0" rank="0" text="" dxfId="17">
      <formula>G45=0</formula>
    </cfRule>
  </conditionalFormatting>
  <conditionalFormatting sqref="G49">
    <cfRule type="expression" priority="20" aboveAverage="0" equalAverage="0" bottom="0" percent="0" rank="0" text="" dxfId="18">
      <formula>G49=0</formula>
    </cfRule>
  </conditionalFormatting>
  <conditionalFormatting sqref="G51">
    <cfRule type="expression" priority="21" aboveAverage="0" equalAverage="0" bottom="0" percent="0" rank="0" text="" dxfId="19">
      <formula>G51=0</formula>
    </cfRule>
  </conditionalFormatting>
  <conditionalFormatting sqref="H22:H23">
    <cfRule type="expression" priority="22" aboveAverage="0" equalAverage="0" bottom="0" percent="0" rank="0" text="" dxfId="20">
      <formula>H22=0</formula>
    </cfRule>
  </conditionalFormatting>
  <conditionalFormatting sqref="H27">
    <cfRule type="expression" priority="23" aboveAverage="0" equalAverage="0" bottom="0" percent="0" rank="0" text="" dxfId="21">
      <formula>H27=0</formula>
    </cfRule>
  </conditionalFormatting>
  <conditionalFormatting sqref="H27">
    <cfRule type="expression" priority="24" aboveAverage="0" equalAverage="0" bottom="0" percent="0" rank="0" text="" dxfId="22">
      <formula>H27=0</formula>
    </cfRule>
  </conditionalFormatting>
  <conditionalFormatting sqref="I50">
    <cfRule type="expression" priority="25" aboveAverage="0" equalAverage="0" bottom="0" percent="0" rank="0" text="" dxfId="23">
      <formula>I50=0</formula>
    </cfRule>
  </conditionalFormatting>
  <conditionalFormatting sqref="G26:G27">
    <cfRule type="expression" priority="26" aboveAverage="0" equalAverage="0" bottom="0" percent="0" rank="0" text="" dxfId="24">
      <formula>G26=0</formula>
    </cfRule>
  </conditionalFormatting>
  <conditionalFormatting sqref="I51">
    <cfRule type="expression" priority="27" aboveAverage="0" equalAverage="0" bottom="0" percent="0" rank="0" text="" dxfId="25">
      <formula>I51=0</formula>
    </cfRule>
  </conditionalFormatting>
  <conditionalFormatting sqref="I46">
    <cfRule type="expression" priority="28" aboveAverage="0" equalAverage="0" bottom="0" percent="0" rank="0" text="" dxfId="26">
      <formula>I46=0</formula>
    </cfRule>
  </conditionalFormatting>
  <conditionalFormatting sqref="I47">
    <cfRule type="expression" priority="29" aboveAverage="0" equalAverage="0" bottom="0" percent="0" rank="0" text="" dxfId="27">
      <formula>I47=0</formula>
    </cfRule>
  </conditionalFormatting>
  <conditionalFormatting sqref="I45">
    <cfRule type="expression" priority="30" aboveAverage="0" equalAverage="0" bottom="0" percent="0" rank="0" text="" dxfId="28">
      <formula>I45=0</formula>
    </cfRule>
  </conditionalFormatting>
  <conditionalFormatting sqref="G16:G17">
    <cfRule type="expression" priority="31" aboveAverage="0" equalAverage="0" bottom="0" percent="0" rank="0" text="" dxfId="29">
      <formula>G16=0</formula>
    </cfRule>
  </conditionalFormatting>
  <conditionalFormatting sqref="I48">
    <cfRule type="expression" priority="32" aboveAverage="0" equalAverage="0" bottom="0" percent="0" rank="0" text="" dxfId="30">
      <formula>I48=0</formula>
    </cfRule>
  </conditionalFormatting>
  <conditionalFormatting sqref="I49">
    <cfRule type="expression" priority="33" aboveAverage="0" equalAverage="0" bottom="0" percent="0" rank="0" text="" dxfId="31">
      <formula>I49=0</formula>
    </cfRule>
  </conditionalFormatting>
  <conditionalFormatting sqref="I48">
    <cfRule type="expression" priority="34" aboveAverage="0" equalAverage="0" bottom="0" percent="0" rank="0" text="" dxfId="32">
      <formula>I48=0</formula>
    </cfRule>
  </conditionalFormatting>
  <conditionalFormatting sqref="I49">
    <cfRule type="expression" priority="35" aboveAverage="0" equalAverage="0" bottom="0" percent="0" rank="0" text="" dxfId="33">
      <formula>I49=0</formula>
    </cfRule>
  </conditionalFormatting>
  <conditionalFormatting sqref="I44">
    <cfRule type="expression" priority="36" aboveAverage="0" equalAverage="0" bottom="0" percent="0" rank="0" text="" dxfId="34">
      <formula>I44=0</formula>
    </cfRule>
  </conditionalFormatting>
  <conditionalFormatting sqref="I53;I55;I57">
    <cfRule type="expression" priority="37" aboveAverage="0" equalAverage="0" bottom="0" percent="0" rank="0" text="" dxfId="35">
      <formula>I53=0</formula>
    </cfRule>
  </conditionalFormatting>
  <conditionalFormatting sqref="H34">
    <cfRule type="expression" priority="38" aboveAverage="0" equalAverage="0" bottom="0" percent="0" rank="0" text="" dxfId="36">
      <formula>H34=0</formula>
    </cfRule>
  </conditionalFormatting>
  <conditionalFormatting sqref="H24">
    <cfRule type="expression" priority="39" aboveAverage="0" equalAverage="0" bottom="0" percent="0" rank="0" text="" dxfId="37">
      <formula>H24=0</formula>
    </cfRule>
  </conditionalFormatting>
  <conditionalFormatting sqref="H52;H56">
    <cfRule type="expression" priority="40" aboveAverage="0" equalAverage="0" bottom="0" percent="0" rank="0" text="" dxfId="38">
      <formula>H52=0</formula>
    </cfRule>
  </conditionalFormatting>
  <conditionalFormatting sqref="H53;H57">
    <cfRule type="expression" priority="41" aboveAverage="0" equalAverage="0" bottom="0" percent="0" rank="0" text="" dxfId="39">
      <formula>H53=0</formula>
    </cfRule>
  </conditionalFormatting>
  <conditionalFormatting sqref="G52;G54;G56;G58">
    <cfRule type="expression" priority="42" aboveAverage="0" equalAverage="0" bottom="0" percent="0" rank="0" text="" dxfId="40">
      <formula>G52=0</formula>
    </cfRule>
  </conditionalFormatting>
  <conditionalFormatting sqref="G53;G55;G57;G59:G60">
    <cfRule type="expression" priority="43" aboveAverage="0" equalAverage="0" bottom="0" percent="0" rank="0" text="" dxfId="41">
      <formula>G53=0</formula>
    </cfRule>
  </conditionalFormatting>
  <conditionalFormatting sqref="I52;I54;I56;I58">
    <cfRule type="expression" priority="44" aboveAverage="0" equalAverage="0" bottom="0" percent="0" rank="0" text="" dxfId="42">
      <formula>I52=0</formula>
    </cfRule>
  </conditionalFormatting>
  <conditionalFormatting sqref="I29;I31;I39;I37;I35;I33">
    <cfRule type="expression" priority="45" aboveAverage="0" equalAverage="0" bottom="0" percent="0" rank="0" text="" dxfId="43">
      <formula>I29=0</formula>
    </cfRule>
  </conditionalFormatting>
  <conditionalFormatting sqref="G29;G31;G35;G37;G39;G41">
    <cfRule type="expression" priority="46" aboveAverage="0" equalAverage="0" bottom="0" percent="0" rank="0" text="" dxfId="44">
      <formula>G29=0</formula>
    </cfRule>
  </conditionalFormatting>
  <conditionalFormatting sqref="G28">
    <cfRule type="expression" priority="47" aboveAverage="0" equalAverage="0" bottom="0" percent="0" rank="0" text="" dxfId="45">
      <formula>G28=0</formula>
    </cfRule>
  </conditionalFormatting>
  <conditionalFormatting sqref="H29;H35;H37;H39">
    <cfRule type="expression" priority="48" aboveAverage="0" equalAverage="0" bottom="0" percent="0" rank="0" text="" dxfId="46">
      <formula>H29=0</formula>
    </cfRule>
  </conditionalFormatting>
  <conditionalFormatting sqref="H29;H35;H37;H39">
    <cfRule type="expression" priority="49" aboveAverage="0" equalAverage="0" bottom="0" percent="0" rank="0" text="" dxfId="47">
      <formula>H29=0</formula>
    </cfRule>
  </conditionalFormatting>
  <conditionalFormatting sqref="G28:G29;G31;G35;G37;G39;G41">
    <cfRule type="expression" priority="50" aboveAverage="0" equalAverage="0" bottom="0" percent="0" rank="0" text="" dxfId="48">
      <formula>G28=0</formula>
    </cfRule>
  </conditionalFormatting>
  <conditionalFormatting sqref="H58">
    <cfRule type="expression" priority="51" aboveAverage="0" equalAverage="0" bottom="0" percent="0" rank="0" text="" dxfId="49">
      <formula>H58=0</formula>
    </cfRule>
  </conditionalFormatting>
  <conditionalFormatting sqref="H59:H60">
    <cfRule type="expression" priority="52" aboveAverage="0" equalAverage="0" bottom="0" percent="0" rank="0" text="" dxfId="50">
      <formula>H59=0</formula>
    </cfRule>
  </conditionalFormatting>
  <conditionalFormatting sqref="I59:I60">
    <cfRule type="expression" priority="53" aboveAverage="0" equalAverage="0" bottom="0" percent="0" rank="0" text="" dxfId="51">
      <formula>I59=0</formula>
    </cfRule>
  </conditionalFormatting>
  <conditionalFormatting sqref="H14">
    <cfRule type="expression" priority="54" aboveAverage="0" equalAverage="0" bottom="0" percent="0" rank="0" text="" dxfId="52">
      <formula>H14=0</formula>
    </cfRule>
  </conditionalFormatting>
  <conditionalFormatting sqref="I14">
    <cfRule type="expression" priority="55" aboveAverage="0" equalAverage="0" bottom="0" percent="0" rank="0" text="" dxfId="53">
      <formula>I14=0</formula>
    </cfRule>
  </conditionalFormatting>
  <conditionalFormatting sqref="H16">
    <cfRule type="expression" priority="56" aboveAverage="0" equalAverage="0" bottom="0" percent="0" rank="0" text="" dxfId="54">
      <formula>H16=0</formula>
    </cfRule>
  </conditionalFormatting>
  <conditionalFormatting sqref="I16">
    <cfRule type="expression" priority="57" aboveAverage="0" equalAverage="0" bottom="0" percent="0" rank="0" text="" dxfId="55">
      <formula>I16=0</formula>
    </cfRule>
  </conditionalFormatting>
  <conditionalFormatting sqref="H31">
    <cfRule type="expression" priority="58" aboveAverage="0" equalAverage="0" bottom="0" percent="0" rank="0" text="" dxfId="56">
      <formula>H31=0</formula>
    </cfRule>
  </conditionalFormatting>
  <conditionalFormatting sqref="G32">
    <cfRule type="expression" priority="59" aboveAverage="0" equalAverage="0" bottom="0" percent="0" rank="0" text="" dxfId="57">
      <formula>G32=0</formula>
    </cfRule>
  </conditionalFormatting>
  <conditionalFormatting sqref="I20">
    <cfRule type="expression" priority="60" aboveAverage="0" equalAverage="0" bottom="0" percent="0" rank="0" text="" dxfId="58">
      <formula>I20=0</formula>
    </cfRule>
  </conditionalFormatting>
  <conditionalFormatting sqref="I22">
    <cfRule type="expression" priority="61" aboveAverage="0" equalAverage="0" bottom="0" percent="0" rank="0" text="" dxfId="59">
      <formula>I22=0</formula>
    </cfRule>
  </conditionalFormatting>
  <conditionalFormatting sqref="H26">
    <cfRule type="expression" priority="62" aboveAverage="0" equalAverage="0" bottom="0" percent="0" rank="0" text="" dxfId="60">
      <formula>H26=0</formula>
    </cfRule>
  </conditionalFormatting>
  <conditionalFormatting sqref="H28">
    <cfRule type="expression" priority="63" aboveAverage="0" equalAverage="0" bottom="0" percent="0" rank="0" text="" dxfId="61">
      <formula>H28=0</formula>
    </cfRule>
  </conditionalFormatting>
  <conditionalFormatting sqref="I28">
    <cfRule type="expression" priority="64" aboveAverage="0" equalAverage="0" bottom="0" percent="0" rank="0" text="" dxfId="62">
      <formula>I28=0</formula>
    </cfRule>
  </conditionalFormatting>
  <conditionalFormatting sqref="I30">
    <cfRule type="expression" priority="65" aboveAverage="0" equalAverage="0" bottom="0" percent="0" rank="0" text="" dxfId="63">
      <formula>I30=0</formula>
    </cfRule>
  </conditionalFormatting>
  <conditionalFormatting sqref="H30">
    <cfRule type="expression" priority="66" aboveAverage="0" equalAverage="0" bottom="0" percent="0" rank="0" text="" dxfId="64">
      <formula>H30=0</formula>
    </cfRule>
  </conditionalFormatting>
  <conditionalFormatting sqref="G30">
    <cfRule type="expression" priority="67" aboveAverage="0" equalAverage="0" bottom="0" percent="0" rank="0" text="" dxfId="65">
      <formula>G30=0</formula>
    </cfRule>
  </conditionalFormatting>
  <conditionalFormatting sqref="G50">
    <cfRule type="expression" priority="68" aboveAverage="0" equalAverage="0" bottom="0" percent="0" rank="0" text="" dxfId="66">
      <formula>G50=0</formula>
    </cfRule>
  </conditionalFormatting>
  <conditionalFormatting sqref="H22">
    <cfRule type="expression" priority="69" aboveAverage="0" equalAverage="0" bottom="0" percent="0" rank="0" text="" dxfId="67">
      <formula>H22=0</formula>
    </cfRule>
  </conditionalFormatting>
  <conditionalFormatting sqref="I22">
    <cfRule type="expression" priority="70" aboveAverage="0" equalAverage="0" bottom="0" percent="0" rank="0" text="" dxfId="68">
      <formula>I22=0</formula>
    </cfRule>
  </conditionalFormatting>
  <conditionalFormatting sqref="G20">
    <cfRule type="expression" priority="71" aboveAverage="0" equalAverage="0" bottom="0" percent="0" rank="0" text="" dxfId="69">
      <formula>G20=0</formula>
    </cfRule>
  </conditionalFormatting>
  <conditionalFormatting sqref="G40">
    <cfRule type="expression" priority="72" aboveAverage="0" equalAverage="0" bottom="0" percent="0" rank="0" text="" dxfId="70">
      <formula>G40=0</formula>
    </cfRule>
  </conditionalFormatting>
  <conditionalFormatting sqref="I32">
    <cfRule type="expression" priority="73" aboveAverage="0" equalAverage="0" bottom="0" percent="0" rank="0" text="" dxfId="71">
      <formula>I32=0</formula>
    </cfRule>
  </conditionalFormatting>
  <conditionalFormatting sqref="I42">
    <cfRule type="expression" priority="74" aboveAverage="0" equalAverage="0" bottom="0" percent="0" rank="0" text="" dxfId="72">
      <formula>I42=0</formula>
    </cfRule>
  </conditionalFormatting>
  <conditionalFormatting sqref="H44">
    <cfRule type="expression" priority="75" aboveAverage="0" equalAverage="0" bottom="0" percent="0" rank="0" text="" dxfId="73">
      <formula>H44=0</formula>
    </cfRule>
  </conditionalFormatting>
  <conditionalFormatting sqref="G48">
    <cfRule type="expression" priority="76" aboveAverage="0" equalAverage="0" bottom="0" percent="0" rank="0" text="" dxfId="74">
      <formula>G48=0</formula>
    </cfRule>
  </conditionalFormatting>
  <conditionalFormatting sqref="H48">
    <cfRule type="expression" priority="77" aboveAverage="0" equalAverage="0" bottom="0" percent="0" rank="0" text="" dxfId="75">
      <formula>H48=0</formula>
    </cfRule>
  </conditionalFormatting>
  <conditionalFormatting sqref="H21">
    <cfRule type="expression" priority="78" aboveAverage="0" equalAverage="0" bottom="0" percent="0" rank="0" text="" dxfId="76">
      <formula>H21=0</formula>
    </cfRule>
  </conditionalFormatting>
  <conditionalFormatting sqref="H21">
    <cfRule type="expression" priority="79" aboveAverage="0" equalAverage="0" bottom="0" percent="0" rank="0" text="" dxfId="77">
      <formula>H21=0</formula>
    </cfRule>
  </conditionalFormatting>
  <conditionalFormatting sqref="H20">
    <cfRule type="expression" priority="80" aboveAverage="0" equalAverage="0" bottom="0" percent="0" rank="0" text="" dxfId="78">
      <formula>H20=0</formula>
    </cfRule>
  </conditionalFormatting>
  <conditionalFormatting sqref="G21">
    <cfRule type="expression" priority="81" aboveAverage="0" equalAverage="0" bottom="0" percent="0" rank="0" text="" dxfId="79">
      <formula>G21=0</formula>
    </cfRule>
  </conditionalFormatting>
  <conditionalFormatting sqref="G23">
    <cfRule type="expression" priority="82" aboveAverage="0" equalAverage="0" bottom="0" percent="0" rank="0" text="" dxfId="80">
      <formula>G23=0</formula>
    </cfRule>
  </conditionalFormatting>
  <conditionalFormatting sqref="G22">
    <cfRule type="expression" priority="83" aboveAverage="0" equalAverage="0" bottom="0" percent="0" rank="0" text="" dxfId="81">
      <formula>G22=0</formula>
    </cfRule>
  </conditionalFormatting>
  <conditionalFormatting sqref="H25">
    <cfRule type="expression" priority="84" aboveAverage="0" equalAverage="0" bottom="0" percent="0" rank="0" text="" dxfId="82">
      <formula>H25=0</formula>
    </cfRule>
  </conditionalFormatting>
  <conditionalFormatting sqref="H31">
    <cfRule type="expression" priority="85" aboveAverage="0" equalAverage="0" bottom="0" percent="0" rank="0" text="" dxfId="83">
      <formula>H31=0</formula>
    </cfRule>
  </conditionalFormatting>
  <conditionalFormatting sqref="G33">
    <cfRule type="expression" priority="86" aboveAverage="0" equalAverage="0" bottom="0" percent="0" rank="0" text="" dxfId="84">
      <formula>G33=0</formula>
    </cfRule>
  </conditionalFormatting>
  <conditionalFormatting sqref="G33">
    <cfRule type="expression" priority="87" aboveAverage="0" equalAverage="0" bottom="0" percent="0" rank="0" text="" dxfId="85">
      <formula>G33=0</formula>
    </cfRule>
  </conditionalFormatting>
  <conditionalFormatting sqref="H33">
    <cfRule type="expression" priority="88" aboveAverage="0" equalAverage="0" bottom="0" percent="0" rank="0" text="" dxfId="86">
      <formula>H33=0</formula>
    </cfRule>
  </conditionalFormatting>
  <conditionalFormatting sqref="H33">
    <cfRule type="expression" priority="89" aboveAverage="0" equalAverage="0" bottom="0" percent="0" rank="0" text="" dxfId="87">
      <formula>H33=0</formula>
    </cfRule>
  </conditionalFormatting>
  <conditionalFormatting sqref="H32">
    <cfRule type="expression" priority="90" aboveAverage="0" equalAverage="0" bottom="0" percent="0" rank="0" text="" dxfId="88">
      <formula>H32=0</formula>
    </cfRule>
  </conditionalFormatting>
  <conditionalFormatting sqref="H36">
    <cfRule type="expression" priority="91" aboveAverage="0" equalAverage="0" bottom="0" percent="0" rank="0" text="" dxfId="89">
      <formula>H36=0</formula>
    </cfRule>
  </conditionalFormatting>
  <conditionalFormatting sqref="I40">
    <cfRule type="expression" priority="92" aboveAverage="0" equalAverage="0" bottom="0" percent="0" rank="0" text="" dxfId="90">
      <formula>I40=0</formula>
    </cfRule>
  </conditionalFormatting>
  <conditionalFormatting sqref="H38">
    <cfRule type="expression" priority="93" aboveAverage="0" equalAverage="0" bottom="0" percent="0" rank="0" text="" dxfId="91">
      <formula>H38=0</formula>
    </cfRule>
  </conditionalFormatting>
  <conditionalFormatting sqref="H41">
    <cfRule type="expression" priority="94" aboveAverage="0" equalAverage="0" bottom="0" percent="0" rank="0" text="" dxfId="92">
      <formula>H41=0</formula>
    </cfRule>
  </conditionalFormatting>
  <conditionalFormatting sqref="I41">
    <cfRule type="expression" priority="95" aboveAverage="0" equalAverage="0" bottom="0" percent="0" rank="0" text="" dxfId="93">
      <formula>I41=0</formula>
    </cfRule>
  </conditionalFormatting>
  <conditionalFormatting sqref="G34">
    <cfRule type="expression" priority="96" aboveAverage="0" equalAverage="0" bottom="0" percent="0" rank="0" text="" dxfId="94">
      <formula>G34=0</formula>
    </cfRule>
  </conditionalFormatting>
  <conditionalFormatting sqref="G36">
    <cfRule type="expression" priority="97" aboveAverage="0" equalAverage="0" bottom="0" percent="0" rank="0" text="" dxfId="95">
      <formula>G36=0</formula>
    </cfRule>
  </conditionalFormatting>
  <conditionalFormatting sqref="G38">
    <cfRule type="expression" priority="98" aboveAverage="0" equalAverage="0" bottom="0" percent="0" rank="0" text="" dxfId="96">
      <formula>G38=0</formula>
    </cfRule>
  </conditionalFormatting>
  <conditionalFormatting sqref="H54">
    <cfRule type="expression" priority="99" aboveAverage="0" equalAverage="0" bottom="0" percent="0" rank="0" text="" dxfId="97">
      <formula>H54=0</formula>
    </cfRule>
  </conditionalFormatting>
  <conditionalFormatting sqref="H55">
    <cfRule type="expression" priority="100" aboveAverage="0" equalAverage="0" bottom="0" percent="0" rank="0" text="" dxfId="98">
      <formula>H55=0</formula>
    </cfRule>
  </conditionalFormatting>
  <conditionalFormatting sqref="I41">
    <cfRule type="expression" priority="101" aboveAverage="0" equalAverage="0" bottom="0" percent="0" rank="0" text="" dxfId="99">
      <formula>I41=0</formula>
    </cfRule>
  </conditionalFormatting>
  <conditionalFormatting sqref="H41">
    <cfRule type="expression" priority="102" aboveAverage="0" equalAverage="0" bottom="0" percent="0" rank="0" text="" dxfId="100">
      <formula>H41=0</formula>
    </cfRule>
  </conditionalFormatting>
  <conditionalFormatting sqref="H40">
    <cfRule type="expression" priority="103" aboveAverage="0" equalAverage="0" bottom="0" percent="0" rank="0" text="" dxfId="101">
      <formula>H40=0</formula>
    </cfRule>
  </conditionalFormatting>
  <conditionalFormatting sqref="H24">
    <cfRule type="expression" priority="104" aboveAverage="0" equalAverage="0" bottom="0" percent="0" rank="0" text="" dxfId="102">
      <formula>H24=0</formula>
    </cfRule>
  </conditionalFormatting>
  <conditionalFormatting sqref="I34">
    <cfRule type="expression" priority="105" aboveAverage="0" equalAverage="0" bottom="0" percent="0" rank="0" text="" dxfId="103">
      <formula>I34=0</formula>
    </cfRule>
  </conditionalFormatting>
  <conditionalFormatting sqref="I36">
    <cfRule type="expression" priority="106" aboveAverage="0" equalAverage="0" bottom="0" percent="0" rank="0" text="" dxfId="104">
      <formula>I36=0</formula>
    </cfRule>
  </conditionalFormatting>
  <conditionalFormatting sqref="I38">
    <cfRule type="expression" priority="107" aboveAverage="0" equalAverage="0" bottom="0" percent="0" rank="0" text="" dxfId="105">
      <formula>I38=0</formula>
    </cfRule>
  </conditionalFormatting>
  <conditionalFormatting sqref="I19">
    <cfRule type="expression" priority="108" aboveAverage="0" equalAverage="0" bottom="0" percent="0" rank="0" text="" dxfId="106">
      <formula>I19=0</formula>
    </cfRule>
  </conditionalFormatting>
  <conditionalFormatting sqref="I18">
    <cfRule type="expression" priority="109" aboveAverage="0" equalAverage="0" bottom="0" percent="0" rank="0" text="" dxfId="107">
      <formula>I18=0</formula>
    </cfRule>
  </conditionalFormatting>
  <conditionalFormatting sqref="G18:G19">
    <cfRule type="expression" priority="110" aboveAverage="0" equalAverage="0" bottom="0" percent="0" rank="0" text="" dxfId="108">
      <formula>G18=0</formula>
    </cfRule>
  </conditionalFormatting>
  <conditionalFormatting sqref="H19">
    <cfRule type="expression" priority="111" aboveAverage="0" equalAverage="0" bottom="0" percent="0" rank="0" text="" dxfId="109">
      <formula>H19=0</formula>
    </cfRule>
  </conditionalFormatting>
  <conditionalFormatting sqref="H18">
    <cfRule type="expression" priority="112" aboveAverage="0" equalAverage="0" bottom="0" percent="0" rank="0" text="" dxfId="110">
      <formula>H18=0</formula>
    </cfRule>
  </conditionalFormatting>
  <printOptions headings="false" gridLines="false" gridLinesSet="true" horizontalCentered="true" verticalCentered="true"/>
  <pageMargins left="0.39375" right="0.39375" top="0.39375" bottom="0.24027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558ED5"/>
    <pageSetUpPr fitToPage="false"/>
  </sheetPr>
  <dimension ref="A1:G5754"/>
  <sheetViews>
    <sheetView windowProtection="false" showFormulas="false" showGridLines="true" showRowColHeaders="true" showZeros="true" rightToLeft="false" tabSelected="false" showOutlineSymbols="true" defaultGridColor="true" view="pageBreakPreview" topLeftCell="A1" colorId="64" zoomScale="85" zoomScaleNormal="100" zoomScalePageLayoutView="85" workbookViewId="0">
      <selection pane="topLeft" activeCell="A1" activeCellId="0" sqref="A1"/>
    </sheetView>
  </sheetViews>
  <sheetFormatPr defaultRowHeight="15"/>
  <cols>
    <col collapsed="false" hidden="false" max="1" min="1" style="0" width="13.8571428571429"/>
    <col collapsed="false" hidden="false" max="2" min="2" style="170" width="80.4285714285714"/>
    <col collapsed="false" hidden="false" max="4" min="3" style="0" width="8.6734693877551"/>
    <col collapsed="false" hidden="false" max="5" min="5" style="0" width="13.7040816326531"/>
    <col collapsed="false" hidden="false" max="6" min="6" style="0" width="22.280612244898"/>
    <col collapsed="false" hidden="false" max="7" min="7" style="0" width="23.0051020408163"/>
    <col collapsed="false" hidden="false" max="1025" min="8" style="0" width="8.6734693877551"/>
  </cols>
  <sheetData>
    <row r="1" customFormat="false" ht="15" hidden="false" customHeight="true" outlineLevel="0" collapsed="false">
      <c r="A1" s="171" t="s">
        <v>833</v>
      </c>
      <c r="B1" s="171"/>
      <c r="C1" s="172" t="s">
        <v>852</v>
      </c>
      <c r="D1" s="172"/>
      <c r="E1" s="172"/>
      <c r="F1" s="172"/>
      <c r="G1" s="172"/>
    </row>
    <row r="2" customFormat="false" ht="15" hidden="false" customHeight="false" outlineLevel="0" collapsed="false">
      <c r="A2" s="171"/>
      <c r="B2" s="171"/>
      <c r="C2" s="173" t="str">
        <f aca="false">01_SINTETICO!D2</f>
        <v>OBRA: REFORMA PARA IMPLANTAÇÃO DA  VARA DO TRABALHO DE PALMEIRAS DE GOIÁS - GO</v>
      </c>
      <c r="D2" s="173"/>
      <c r="E2" s="173"/>
      <c r="F2" s="173"/>
      <c r="G2" s="174" t="n">
        <f aca="false">01_SINTETICO!J2</f>
        <v>42996</v>
      </c>
    </row>
    <row r="3" customFormat="false" ht="15" hidden="false" customHeight="false" outlineLevel="0" collapsed="false">
      <c r="A3" s="171"/>
      <c r="B3" s="171"/>
      <c r="C3" s="173"/>
      <c r="D3" s="173"/>
      <c r="E3" s="173"/>
      <c r="F3" s="173"/>
      <c r="G3" s="174" t="e">
        <f aca="false">#REF!</f>
        <v>#REF!</v>
      </c>
    </row>
    <row r="4" customFormat="false" ht="22.5" hidden="false" customHeight="false" outlineLevel="0" collapsed="false">
      <c r="A4" s="175" t="s">
        <v>25</v>
      </c>
      <c r="B4" s="175" t="s">
        <v>853</v>
      </c>
      <c r="C4" s="175" t="s">
        <v>27</v>
      </c>
      <c r="D4" s="175" t="s">
        <v>854</v>
      </c>
      <c r="E4" s="176" t="s">
        <v>855</v>
      </c>
      <c r="F4" s="177" t="s">
        <v>856</v>
      </c>
      <c r="G4" s="177" t="s">
        <v>857</v>
      </c>
    </row>
    <row r="5" customFormat="false" ht="15" hidden="false" customHeight="false" outlineLevel="0" collapsed="false">
      <c r="A5" s="178"/>
      <c r="B5" s="179"/>
      <c r="C5" s="180"/>
      <c r="D5" s="180"/>
      <c r="E5" s="180"/>
      <c r="F5" s="180"/>
      <c r="G5" s="180"/>
    </row>
    <row r="6" customFormat="false" ht="15" hidden="false" customHeight="false" outlineLevel="0" collapsed="false">
      <c r="A6" s="181" t="s">
        <v>858</v>
      </c>
      <c r="B6" s="182" t="s">
        <v>49</v>
      </c>
      <c r="C6" s="183"/>
      <c r="D6" s="183"/>
      <c r="E6" s="183"/>
      <c r="F6" s="183"/>
      <c r="G6" s="183"/>
    </row>
    <row r="7" customFormat="false" ht="15" hidden="false" customHeight="false" outlineLevel="0" collapsed="false">
      <c r="A7" s="178"/>
      <c r="B7" s="179"/>
      <c r="C7" s="180"/>
      <c r="D7" s="180"/>
      <c r="E7" s="180"/>
      <c r="F7" s="180"/>
      <c r="G7" s="180"/>
    </row>
    <row r="8" customFormat="false" ht="15" hidden="false" customHeight="false" outlineLevel="0" collapsed="false">
      <c r="A8" s="184" t="s">
        <v>51</v>
      </c>
      <c r="B8" s="185" t="s">
        <v>52</v>
      </c>
      <c r="C8" s="186" t="s">
        <v>53</v>
      </c>
      <c r="D8" s="186" t="s">
        <v>54</v>
      </c>
      <c r="E8" s="187"/>
      <c r="F8" s="187" t="n">
        <v>81.313781525</v>
      </c>
      <c r="G8" s="188" t="n">
        <v>12150.341007</v>
      </c>
    </row>
    <row r="9" customFormat="false" ht="15" hidden="false" customHeight="false" outlineLevel="0" collapsed="false">
      <c r="A9" s="189" t="n">
        <v>12892</v>
      </c>
      <c r="B9" s="190" t="s">
        <v>859</v>
      </c>
      <c r="C9" s="191" t="s">
        <v>67</v>
      </c>
      <c r="D9" s="191" t="s">
        <v>333</v>
      </c>
      <c r="E9" s="189" t="n">
        <v>0.060972875</v>
      </c>
      <c r="F9" s="189" t="n">
        <v>9</v>
      </c>
      <c r="G9" s="189" t="n">
        <v>0</v>
      </c>
    </row>
    <row r="10" customFormat="false" ht="15" hidden="false" customHeight="false" outlineLevel="0" collapsed="false">
      <c r="A10" s="189" t="n">
        <v>12893</v>
      </c>
      <c r="B10" s="190" t="s">
        <v>860</v>
      </c>
      <c r="C10" s="191" t="s">
        <v>67</v>
      </c>
      <c r="D10" s="191" t="s">
        <v>333</v>
      </c>
      <c r="E10" s="189" t="n">
        <v>0.060972875</v>
      </c>
      <c r="F10" s="189" t="n">
        <v>48</v>
      </c>
      <c r="G10" s="189" t="n">
        <v>0</v>
      </c>
    </row>
    <row r="11" customFormat="false" ht="15" hidden="false" customHeight="false" outlineLevel="0" collapsed="false">
      <c r="A11" s="189" t="n">
        <v>12894</v>
      </c>
      <c r="B11" s="190" t="s">
        <v>861</v>
      </c>
      <c r="C11" s="191" t="s">
        <v>67</v>
      </c>
      <c r="D11" s="191" t="s">
        <v>28</v>
      </c>
      <c r="E11" s="189" t="n">
        <v>0.060972875</v>
      </c>
      <c r="F11" s="189" t="n">
        <v>13</v>
      </c>
      <c r="G11" s="189" t="n">
        <v>0</v>
      </c>
    </row>
    <row r="12" customFormat="false" ht="21" hidden="false" customHeight="false" outlineLevel="0" collapsed="false">
      <c r="A12" s="189" t="n">
        <v>12895</v>
      </c>
      <c r="B12" s="190" t="s">
        <v>862</v>
      </c>
      <c r="C12" s="191" t="s">
        <v>67</v>
      </c>
      <c r="D12" s="191" t="s">
        <v>28</v>
      </c>
      <c r="E12" s="189" t="n">
        <v>0.060972875</v>
      </c>
      <c r="F12" s="189" t="n">
        <v>10</v>
      </c>
      <c r="G12" s="189" t="n">
        <v>0</v>
      </c>
    </row>
    <row r="13" customFormat="false" ht="21" hidden="false" customHeight="false" outlineLevel="0" collapsed="false">
      <c r="A13" s="189" t="n">
        <v>36142</v>
      </c>
      <c r="B13" s="190" t="s">
        <v>863</v>
      </c>
      <c r="C13" s="191" t="s">
        <v>67</v>
      </c>
      <c r="D13" s="191" t="s">
        <v>28</v>
      </c>
      <c r="E13" s="189" t="n">
        <v>0.060972875</v>
      </c>
      <c r="F13" s="189" t="n">
        <v>1.5</v>
      </c>
      <c r="G13" s="189" t="n">
        <v>0</v>
      </c>
    </row>
    <row r="14" customFormat="false" ht="21" hidden="false" customHeight="false" outlineLevel="0" collapsed="false">
      <c r="A14" s="189" t="n">
        <v>36148</v>
      </c>
      <c r="B14" s="190" t="s">
        <v>864</v>
      </c>
      <c r="C14" s="191" t="s">
        <v>67</v>
      </c>
      <c r="D14" s="191" t="s">
        <v>28</v>
      </c>
      <c r="E14" s="189" t="n">
        <v>0.060972875</v>
      </c>
      <c r="F14" s="189" t="n">
        <v>48</v>
      </c>
      <c r="G14" s="189" t="n">
        <v>0</v>
      </c>
    </row>
    <row r="15" customFormat="false" ht="21" hidden="false" customHeight="false" outlineLevel="0" collapsed="false">
      <c r="A15" s="189" t="n">
        <v>36152</v>
      </c>
      <c r="B15" s="190" t="s">
        <v>865</v>
      </c>
      <c r="C15" s="191" t="s">
        <v>67</v>
      </c>
      <c r="D15" s="191" t="s">
        <v>28</v>
      </c>
      <c r="E15" s="189" t="n">
        <v>0.060972875</v>
      </c>
      <c r="F15" s="189" t="n">
        <v>3.9</v>
      </c>
      <c r="G15" s="189" t="n">
        <v>0</v>
      </c>
    </row>
    <row r="16" customFormat="false" ht="15" hidden="false" customHeight="false" outlineLevel="0" collapsed="false">
      <c r="A16" s="189" t="n">
        <v>40811</v>
      </c>
      <c r="B16" s="190" t="s">
        <v>866</v>
      </c>
      <c r="C16" s="191" t="s">
        <v>867</v>
      </c>
      <c r="D16" s="191" t="s">
        <v>54</v>
      </c>
      <c r="E16" s="189" t="n">
        <v>1.0091</v>
      </c>
      <c r="F16" s="189" t="n">
        <v>0</v>
      </c>
      <c r="G16" s="189" t="n">
        <v>12040.77</v>
      </c>
    </row>
    <row r="17" customFormat="false" ht="15" hidden="false" customHeight="false" outlineLevel="0" collapsed="false">
      <c r="A17" s="189" t="n">
        <v>40863</v>
      </c>
      <c r="B17" s="190" t="s">
        <v>868</v>
      </c>
      <c r="C17" s="191" t="s">
        <v>67</v>
      </c>
      <c r="D17" s="191" t="s">
        <v>54</v>
      </c>
      <c r="E17" s="189" t="n">
        <v>1</v>
      </c>
      <c r="F17" s="189" t="n">
        <v>69.24</v>
      </c>
      <c r="G17" s="189" t="n">
        <v>0</v>
      </c>
    </row>
    <row r="18" customFormat="false" ht="15" hidden="false" customHeight="false" outlineLevel="0" collapsed="false">
      <c r="A18" s="189" t="n">
        <v>40864</v>
      </c>
      <c r="B18" s="190" t="s">
        <v>869</v>
      </c>
      <c r="C18" s="191" t="s">
        <v>67</v>
      </c>
      <c r="D18" s="191" t="s">
        <v>54</v>
      </c>
      <c r="E18" s="189" t="n">
        <v>1</v>
      </c>
      <c r="F18" s="189" t="n">
        <v>3.94</v>
      </c>
      <c r="G18" s="189" t="n">
        <v>0</v>
      </c>
    </row>
    <row r="19" customFormat="false" ht="15" hidden="false" customHeight="false" outlineLevel="0" collapsed="false">
      <c r="A19" s="178"/>
      <c r="B19" s="179"/>
      <c r="C19" s="180"/>
      <c r="D19" s="180"/>
      <c r="E19" s="180"/>
      <c r="F19" s="180"/>
      <c r="G19" s="180"/>
    </row>
    <row r="20" customFormat="false" ht="15" hidden="false" customHeight="false" outlineLevel="0" collapsed="false">
      <c r="A20" s="184" t="s">
        <v>56</v>
      </c>
      <c r="B20" s="185" t="s">
        <v>57</v>
      </c>
      <c r="C20" s="186" t="s">
        <v>53</v>
      </c>
      <c r="D20" s="186" t="s">
        <v>54</v>
      </c>
      <c r="E20" s="187"/>
      <c r="F20" s="187" t="n">
        <v>523.383781525</v>
      </c>
      <c r="G20" s="188" t="n">
        <v>3184.10212</v>
      </c>
    </row>
    <row r="21" customFormat="false" ht="15" hidden="false" customHeight="false" outlineLevel="0" collapsed="false">
      <c r="A21" s="189" t="n">
        <v>12892</v>
      </c>
      <c r="B21" s="190" t="s">
        <v>859</v>
      </c>
      <c r="C21" s="191" t="s">
        <v>67</v>
      </c>
      <c r="D21" s="191" t="s">
        <v>333</v>
      </c>
      <c r="E21" s="189" t="n">
        <v>0.060972875</v>
      </c>
      <c r="F21" s="189" t="n">
        <v>9</v>
      </c>
      <c r="G21" s="189" t="n">
        <v>0</v>
      </c>
    </row>
    <row r="22" customFormat="false" ht="15" hidden="false" customHeight="false" outlineLevel="0" collapsed="false">
      <c r="A22" s="189" t="n">
        <v>12893</v>
      </c>
      <c r="B22" s="190" t="s">
        <v>860</v>
      </c>
      <c r="C22" s="191" t="s">
        <v>67</v>
      </c>
      <c r="D22" s="191" t="s">
        <v>333</v>
      </c>
      <c r="E22" s="189" t="n">
        <v>0.060972875</v>
      </c>
      <c r="F22" s="189" t="n">
        <v>48</v>
      </c>
      <c r="G22" s="189" t="n">
        <v>0</v>
      </c>
    </row>
    <row r="23" customFormat="false" ht="15" hidden="false" customHeight="false" outlineLevel="0" collapsed="false">
      <c r="A23" s="189" t="n">
        <v>12894</v>
      </c>
      <c r="B23" s="190" t="s">
        <v>861</v>
      </c>
      <c r="C23" s="191" t="s">
        <v>67</v>
      </c>
      <c r="D23" s="191" t="s">
        <v>28</v>
      </c>
      <c r="E23" s="189" t="n">
        <v>0.060972875</v>
      </c>
      <c r="F23" s="189" t="n">
        <v>13</v>
      </c>
      <c r="G23" s="189" t="n">
        <v>0</v>
      </c>
    </row>
    <row r="24" customFormat="false" ht="21" hidden="false" customHeight="false" outlineLevel="0" collapsed="false">
      <c r="A24" s="189" t="n">
        <v>12895</v>
      </c>
      <c r="B24" s="190" t="s">
        <v>862</v>
      </c>
      <c r="C24" s="191" t="s">
        <v>67</v>
      </c>
      <c r="D24" s="191" t="s">
        <v>28</v>
      </c>
      <c r="E24" s="189" t="n">
        <v>0.060972875</v>
      </c>
      <c r="F24" s="189" t="n">
        <v>10</v>
      </c>
      <c r="G24" s="189" t="n">
        <v>0</v>
      </c>
    </row>
    <row r="25" customFormat="false" ht="21" hidden="false" customHeight="false" outlineLevel="0" collapsed="false">
      <c r="A25" s="189" t="n">
        <v>36142</v>
      </c>
      <c r="B25" s="190" t="s">
        <v>863</v>
      </c>
      <c r="C25" s="191" t="s">
        <v>67</v>
      </c>
      <c r="D25" s="191" t="s">
        <v>28</v>
      </c>
      <c r="E25" s="189" t="n">
        <v>0.060972875</v>
      </c>
      <c r="F25" s="189" t="n">
        <v>1.5</v>
      </c>
      <c r="G25" s="189" t="n">
        <v>0</v>
      </c>
    </row>
    <row r="26" customFormat="false" ht="21" hidden="false" customHeight="false" outlineLevel="0" collapsed="false">
      <c r="A26" s="189" t="n">
        <v>36148</v>
      </c>
      <c r="B26" s="190" t="s">
        <v>864</v>
      </c>
      <c r="C26" s="191" t="s">
        <v>67</v>
      </c>
      <c r="D26" s="191" t="s">
        <v>28</v>
      </c>
      <c r="E26" s="189" t="n">
        <v>0.060972875</v>
      </c>
      <c r="F26" s="189" t="n">
        <v>48</v>
      </c>
      <c r="G26" s="189" t="n">
        <v>0</v>
      </c>
    </row>
    <row r="27" customFormat="false" ht="21" hidden="false" customHeight="false" outlineLevel="0" collapsed="false">
      <c r="A27" s="189" t="n">
        <v>36152</v>
      </c>
      <c r="B27" s="190" t="s">
        <v>865</v>
      </c>
      <c r="C27" s="191" t="s">
        <v>67</v>
      </c>
      <c r="D27" s="191" t="s">
        <v>28</v>
      </c>
      <c r="E27" s="189" t="n">
        <v>0.060972875</v>
      </c>
      <c r="F27" s="189" t="n">
        <v>3.9</v>
      </c>
      <c r="G27" s="189" t="n">
        <v>0</v>
      </c>
    </row>
    <row r="28" customFormat="false" ht="15" hidden="false" customHeight="false" outlineLevel="0" collapsed="false">
      <c r="A28" s="189" t="n">
        <v>40818</v>
      </c>
      <c r="B28" s="190" t="s">
        <v>870</v>
      </c>
      <c r="C28" s="191" t="s">
        <v>867</v>
      </c>
      <c r="D28" s="191" t="s">
        <v>54</v>
      </c>
      <c r="E28" s="189" t="n">
        <v>1.013</v>
      </c>
      <c r="F28" s="189" t="n">
        <v>0</v>
      </c>
      <c r="G28" s="189" t="n">
        <v>3143.24</v>
      </c>
    </row>
    <row r="29" customFormat="false" ht="15" hidden="false" customHeight="false" outlineLevel="0" collapsed="false">
      <c r="A29" s="189" t="n">
        <v>40861</v>
      </c>
      <c r="B29" s="190" t="s">
        <v>871</v>
      </c>
      <c r="C29" s="191" t="s">
        <v>67</v>
      </c>
      <c r="D29" s="191" t="s">
        <v>54</v>
      </c>
      <c r="E29" s="189" t="n">
        <v>1</v>
      </c>
      <c r="F29" s="189" t="n">
        <v>121.5</v>
      </c>
      <c r="G29" s="189" t="n">
        <v>0</v>
      </c>
    </row>
    <row r="30" customFormat="false" ht="15" hidden="false" customHeight="false" outlineLevel="0" collapsed="false">
      <c r="A30" s="189" t="n">
        <v>40862</v>
      </c>
      <c r="B30" s="190" t="s">
        <v>872</v>
      </c>
      <c r="C30" s="191" t="s">
        <v>67</v>
      </c>
      <c r="D30" s="191" t="s">
        <v>54</v>
      </c>
      <c r="E30" s="189" t="n">
        <v>1</v>
      </c>
      <c r="F30" s="189" t="n">
        <v>320.57</v>
      </c>
      <c r="G30" s="189" t="n">
        <v>0</v>
      </c>
    </row>
    <row r="31" customFormat="false" ht="15" hidden="false" customHeight="false" outlineLevel="0" collapsed="false">
      <c r="A31" s="189" t="n">
        <v>40863</v>
      </c>
      <c r="B31" s="190" t="s">
        <v>868</v>
      </c>
      <c r="C31" s="191" t="s">
        <v>67</v>
      </c>
      <c r="D31" s="191" t="s">
        <v>54</v>
      </c>
      <c r="E31" s="189" t="n">
        <v>1</v>
      </c>
      <c r="F31" s="189" t="n">
        <v>69.24</v>
      </c>
      <c r="G31" s="189" t="n">
        <v>0</v>
      </c>
    </row>
    <row r="32" customFormat="false" ht="15" hidden="false" customHeight="false" outlineLevel="0" collapsed="false">
      <c r="A32" s="189" t="n">
        <v>40864</v>
      </c>
      <c r="B32" s="190" t="s">
        <v>869</v>
      </c>
      <c r="C32" s="191" t="s">
        <v>67</v>
      </c>
      <c r="D32" s="191" t="s">
        <v>54</v>
      </c>
      <c r="E32" s="189" t="n">
        <v>1</v>
      </c>
      <c r="F32" s="189" t="n">
        <v>3.94</v>
      </c>
      <c r="G32" s="189" t="n">
        <v>0</v>
      </c>
    </row>
    <row r="33" customFormat="false" ht="15" hidden="false" customHeight="false" outlineLevel="0" collapsed="false">
      <c r="A33" s="178"/>
      <c r="B33" s="179"/>
      <c r="C33" s="180"/>
      <c r="D33" s="180"/>
      <c r="E33" s="180"/>
      <c r="F33" s="180"/>
      <c r="G33" s="180"/>
    </row>
    <row r="34" customFormat="false" ht="21" hidden="false" customHeight="false" outlineLevel="0" collapsed="false">
      <c r="A34" s="184" t="s">
        <v>59</v>
      </c>
      <c r="B34" s="185" t="s">
        <v>60</v>
      </c>
      <c r="C34" s="186" t="s">
        <v>53</v>
      </c>
      <c r="D34" s="186" t="s">
        <v>28</v>
      </c>
      <c r="E34" s="187"/>
      <c r="F34" s="187" t="n">
        <v>20.66</v>
      </c>
      <c r="G34" s="187" t="n">
        <v>0</v>
      </c>
    </row>
    <row r="35" customFormat="false" ht="15" hidden="false" customHeight="false" outlineLevel="0" collapsed="false">
      <c r="A35" s="189" t="s">
        <v>873</v>
      </c>
      <c r="B35" s="190" t="s">
        <v>874</v>
      </c>
      <c r="C35" s="191" t="s">
        <v>67</v>
      </c>
      <c r="D35" s="191" t="s">
        <v>28</v>
      </c>
      <c r="E35" s="189" t="n">
        <v>1</v>
      </c>
      <c r="F35" s="189" t="n">
        <v>20.66</v>
      </c>
      <c r="G35" s="189" t="n">
        <v>0</v>
      </c>
    </row>
    <row r="36" customFormat="false" ht="15" hidden="false" customHeight="false" outlineLevel="0" collapsed="false">
      <c r="A36" s="178"/>
      <c r="B36" s="179"/>
      <c r="C36" s="180"/>
      <c r="D36" s="180"/>
      <c r="E36" s="180"/>
      <c r="F36" s="180"/>
      <c r="G36" s="180"/>
    </row>
    <row r="37" customFormat="false" ht="15" hidden="false" customHeight="false" outlineLevel="0" collapsed="false">
      <c r="A37" s="184" t="s">
        <v>62</v>
      </c>
      <c r="B37" s="185" t="s">
        <v>63</v>
      </c>
      <c r="C37" s="186" t="s">
        <v>53</v>
      </c>
      <c r="D37" s="186" t="s">
        <v>28</v>
      </c>
      <c r="E37" s="187"/>
      <c r="F37" s="187" t="n">
        <v>196.0248069304</v>
      </c>
      <c r="G37" s="187" t="n">
        <v>10.3790583</v>
      </c>
    </row>
    <row r="38" customFormat="false" ht="15" hidden="false" customHeight="false" outlineLevel="0" collapsed="false">
      <c r="A38" s="189" t="n">
        <v>12892</v>
      </c>
      <c r="B38" s="190" t="s">
        <v>859</v>
      </c>
      <c r="C38" s="191" t="s">
        <v>67</v>
      </c>
      <c r="D38" s="191" t="s">
        <v>333</v>
      </c>
      <c r="E38" s="189" t="n">
        <v>4.7816E-005</v>
      </c>
      <c r="F38" s="189" t="n">
        <v>9</v>
      </c>
      <c r="G38" s="189" t="n">
        <v>0</v>
      </c>
    </row>
    <row r="39" customFormat="false" ht="15" hidden="false" customHeight="false" outlineLevel="0" collapsed="false">
      <c r="A39" s="189" t="n">
        <v>12893</v>
      </c>
      <c r="B39" s="190" t="s">
        <v>860</v>
      </c>
      <c r="C39" s="191" t="s">
        <v>67</v>
      </c>
      <c r="D39" s="191" t="s">
        <v>333</v>
      </c>
      <c r="E39" s="189" t="n">
        <v>4.7816E-005</v>
      </c>
      <c r="F39" s="189" t="n">
        <v>48</v>
      </c>
      <c r="G39" s="189" t="n">
        <v>0</v>
      </c>
    </row>
    <row r="40" customFormat="false" ht="15" hidden="false" customHeight="false" outlineLevel="0" collapsed="false">
      <c r="A40" s="189" t="n">
        <v>12894</v>
      </c>
      <c r="B40" s="190" t="s">
        <v>861</v>
      </c>
      <c r="C40" s="191" t="s">
        <v>67</v>
      </c>
      <c r="D40" s="191" t="s">
        <v>28</v>
      </c>
      <c r="E40" s="189" t="n">
        <v>4.7816E-005</v>
      </c>
      <c r="F40" s="189" t="n">
        <v>13</v>
      </c>
      <c r="G40" s="189" t="n">
        <v>0</v>
      </c>
    </row>
    <row r="41" customFormat="false" ht="21" hidden="false" customHeight="false" outlineLevel="0" collapsed="false">
      <c r="A41" s="189" t="n">
        <v>12895</v>
      </c>
      <c r="B41" s="190" t="s">
        <v>862</v>
      </c>
      <c r="C41" s="191" t="s">
        <v>67</v>
      </c>
      <c r="D41" s="191" t="s">
        <v>28</v>
      </c>
      <c r="E41" s="189" t="n">
        <v>4.7816E-005</v>
      </c>
      <c r="F41" s="189" t="n">
        <v>10</v>
      </c>
      <c r="G41" s="189" t="n">
        <v>0</v>
      </c>
    </row>
    <row r="42" customFormat="false" ht="15" hidden="false" customHeight="false" outlineLevel="0" collapsed="false">
      <c r="A42" s="189" t="n">
        <v>2706</v>
      </c>
      <c r="B42" s="190" t="s">
        <v>875</v>
      </c>
      <c r="C42" s="191" t="s">
        <v>867</v>
      </c>
      <c r="D42" s="191" t="s">
        <v>876</v>
      </c>
      <c r="E42" s="189" t="n">
        <v>0.151785</v>
      </c>
      <c r="F42" s="189" t="n">
        <v>0</v>
      </c>
      <c r="G42" s="189" t="n">
        <v>68.38</v>
      </c>
    </row>
    <row r="43" customFormat="false" ht="21" hidden="false" customHeight="false" outlineLevel="0" collapsed="false">
      <c r="A43" s="189" t="n">
        <v>36148</v>
      </c>
      <c r="B43" s="190" t="s">
        <v>864</v>
      </c>
      <c r="C43" s="191" t="s">
        <v>67</v>
      </c>
      <c r="D43" s="191" t="s">
        <v>28</v>
      </c>
      <c r="E43" s="189" t="n">
        <v>4.7816E-005</v>
      </c>
      <c r="F43" s="189" t="n">
        <v>48</v>
      </c>
      <c r="G43" s="189" t="n">
        <v>0</v>
      </c>
    </row>
    <row r="44" customFormat="false" ht="21" hidden="false" customHeight="false" outlineLevel="0" collapsed="false">
      <c r="A44" s="189" t="n">
        <v>36152</v>
      </c>
      <c r="B44" s="190" t="s">
        <v>865</v>
      </c>
      <c r="C44" s="191" t="s">
        <v>67</v>
      </c>
      <c r="D44" s="191" t="s">
        <v>28</v>
      </c>
      <c r="E44" s="189" t="n">
        <v>4.7816E-005</v>
      </c>
      <c r="F44" s="189" t="n">
        <v>3.9</v>
      </c>
      <c r="G44" s="189" t="n">
        <v>0</v>
      </c>
    </row>
    <row r="45" customFormat="false" ht="15" hidden="false" customHeight="false" outlineLevel="0" collapsed="false">
      <c r="A45" s="189" t="n">
        <v>37372</v>
      </c>
      <c r="B45" s="190" t="s">
        <v>877</v>
      </c>
      <c r="C45" s="191" t="s">
        <v>67</v>
      </c>
      <c r="D45" s="191" t="s">
        <v>876</v>
      </c>
      <c r="E45" s="189" t="n">
        <v>0.15</v>
      </c>
      <c r="F45" s="189" t="n">
        <v>0.37</v>
      </c>
      <c r="G45" s="189" t="n">
        <v>0</v>
      </c>
    </row>
    <row r="46" customFormat="false" ht="15" hidden="false" customHeight="false" outlineLevel="0" collapsed="false">
      <c r="A46" s="189" t="n">
        <v>37373</v>
      </c>
      <c r="B46" s="190" t="s">
        <v>878</v>
      </c>
      <c r="C46" s="191" t="s">
        <v>67</v>
      </c>
      <c r="D46" s="191" t="s">
        <v>876</v>
      </c>
      <c r="E46" s="189" t="n">
        <v>0.15</v>
      </c>
      <c r="F46" s="189" t="n">
        <v>0.02</v>
      </c>
      <c r="G46" s="189" t="n">
        <v>0</v>
      </c>
    </row>
    <row r="47" customFormat="false" ht="21" hidden="false" customHeight="false" outlineLevel="0" collapsed="false">
      <c r="A47" s="189" t="s">
        <v>879</v>
      </c>
      <c r="B47" s="190" t="s">
        <v>880</v>
      </c>
      <c r="C47" s="191" t="s">
        <v>67</v>
      </c>
      <c r="D47" s="191" t="s">
        <v>28</v>
      </c>
      <c r="E47" s="189" t="n">
        <v>1</v>
      </c>
      <c r="F47" s="189" t="n">
        <v>195.96</v>
      </c>
      <c r="G47" s="189" t="n">
        <v>0</v>
      </c>
    </row>
    <row r="48" customFormat="false" ht="15" hidden="false" customHeight="false" outlineLevel="0" collapsed="false">
      <c r="A48" s="178"/>
      <c r="B48" s="179"/>
      <c r="C48" s="180"/>
      <c r="D48" s="180"/>
      <c r="E48" s="180"/>
      <c r="F48" s="180"/>
      <c r="G48" s="180"/>
    </row>
    <row r="49" customFormat="false" ht="15" hidden="false" customHeight="false" outlineLevel="0" collapsed="false">
      <c r="A49" s="181" t="s">
        <v>881</v>
      </c>
      <c r="B49" s="182" t="s">
        <v>64</v>
      </c>
      <c r="C49" s="183"/>
      <c r="D49" s="183"/>
      <c r="E49" s="183"/>
      <c r="F49" s="183"/>
      <c r="G49" s="183"/>
    </row>
    <row r="50" customFormat="false" ht="15" hidden="false" customHeight="false" outlineLevel="0" collapsed="false">
      <c r="A50" s="178"/>
      <c r="B50" s="179"/>
      <c r="C50" s="180"/>
      <c r="D50" s="180"/>
      <c r="E50" s="180"/>
      <c r="F50" s="180"/>
      <c r="G50" s="180"/>
    </row>
    <row r="51" customFormat="false" ht="21" hidden="false" customHeight="false" outlineLevel="0" collapsed="false">
      <c r="A51" s="184" t="n">
        <v>14250</v>
      </c>
      <c r="B51" s="185" t="s">
        <v>66</v>
      </c>
      <c r="C51" s="186" t="s">
        <v>67</v>
      </c>
      <c r="D51" s="186" t="s">
        <v>68</v>
      </c>
      <c r="E51" s="187"/>
      <c r="F51" s="189" t="n">
        <v>0.64</v>
      </c>
      <c r="G51" s="189" t="n">
        <v>0</v>
      </c>
    </row>
    <row r="52" customFormat="false" ht="15" hidden="false" customHeight="false" outlineLevel="0" collapsed="false">
      <c r="A52" s="178"/>
      <c r="B52" s="179"/>
      <c r="C52" s="180"/>
      <c r="D52" s="180"/>
      <c r="E52" s="180"/>
      <c r="F52" s="180"/>
      <c r="G52" s="180"/>
    </row>
    <row r="53" customFormat="false" ht="15" hidden="false" customHeight="false" outlineLevel="0" collapsed="false">
      <c r="A53" s="184" t="s">
        <v>70</v>
      </c>
      <c r="B53" s="185" t="s">
        <v>71</v>
      </c>
      <c r="C53" s="186" t="s">
        <v>53</v>
      </c>
      <c r="D53" s="186" t="s">
        <v>72</v>
      </c>
      <c r="E53" s="187"/>
      <c r="F53" s="187" t="n">
        <v>13.4367998512</v>
      </c>
      <c r="G53" s="187" t="n">
        <v>7.4802054</v>
      </c>
    </row>
    <row r="54" customFormat="false" ht="15" hidden="false" customHeight="false" outlineLevel="0" collapsed="false">
      <c r="A54" s="189" t="n">
        <v>10</v>
      </c>
      <c r="B54" s="190" t="s">
        <v>882</v>
      </c>
      <c r="C54" s="191" t="s">
        <v>67</v>
      </c>
      <c r="D54" s="191" t="s">
        <v>28</v>
      </c>
      <c r="E54" s="189" t="n">
        <v>0.00291912</v>
      </c>
      <c r="F54" s="189" t="n">
        <v>6.64</v>
      </c>
      <c r="G54" s="189" t="n">
        <v>0</v>
      </c>
    </row>
    <row r="55" customFormat="false" ht="15" hidden="false" customHeight="false" outlineLevel="0" collapsed="false">
      <c r="A55" s="189" t="n">
        <v>12</v>
      </c>
      <c r="B55" s="190" t="s">
        <v>883</v>
      </c>
      <c r="C55" s="191" t="s">
        <v>67</v>
      </c>
      <c r="D55" s="191" t="s">
        <v>28</v>
      </c>
      <c r="E55" s="189" t="n">
        <v>0.00291912</v>
      </c>
      <c r="F55" s="189" t="n">
        <v>6.5</v>
      </c>
      <c r="G55" s="189" t="n">
        <v>0</v>
      </c>
    </row>
    <row r="56" customFormat="false" ht="15" hidden="false" customHeight="false" outlineLevel="0" collapsed="false">
      <c r="A56" s="189" t="n">
        <v>1213</v>
      </c>
      <c r="B56" s="190" t="s">
        <v>884</v>
      </c>
      <c r="C56" s="191" t="s">
        <v>867</v>
      </c>
      <c r="D56" s="191" t="s">
        <v>876</v>
      </c>
      <c r="E56" s="189" t="n">
        <v>0.20186</v>
      </c>
      <c r="F56" s="189" t="n">
        <v>0</v>
      </c>
      <c r="G56" s="189" t="n">
        <v>12.75</v>
      </c>
    </row>
    <row r="57" customFormat="false" ht="15" hidden="false" customHeight="false" outlineLevel="0" collapsed="false">
      <c r="A57" s="189" t="n">
        <v>12892</v>
      </c>
      <c r="B57" s="190" t="s">
        <v>859</v>
      </c>
      <c r="C57" s="191" t="s">
        <v>67</v>
      </c>
      <c r="D57" s="191" t="s">
        <v>333</v>
      </c>
      <c r="E57" s="189" t="n">
        <v>0.0051004</v>
      </c>
      <c r="F57" s="189" t="n">
        <v>9</v>
      </c>
      <c r="G57" s="189" t="n">
        <v>0</v>
      </c>
    </row>
    <row r="58" customFormat="false" ht="15" hidden="false" customHeight="false" outlineLevel="0" collapsed="false">
      <c r="A58" s="189" t="n">
        <v>12893</v>
      </c>
      <c r="B58" s="190" t="s">
        <v>860</v>
      </c>
      <c r="C58" s="191" t="s">
        <v>67</v>
      </c>
      <c r="D58" s="191" t="s">
        <v>333</v>
      </c>
      <c r="E58" s="189" t="n">
        <v>0.0051004</v>
      </c>
      <c r="F58" s="189" t="n">
        <v>48</v>
      </c>
      <c r="G58" s="189" t="n">
        <v>0</v>
      </c>
    </row>
    <row r="59" customFormat="false" ht="15" hidden="false" customHeight="false" outlineLevel="0" collapsed="false">
      <c r="A59" s="189" t="n">
        <v>12894</v>
      </c>
      <c r="B59" s="190" t="s">
        <v>861</v>
      </c>
      <c r="C59" s="191" t="s">
        <v>67</v>
      </c>
      <c r="D59" s="191" t="s">
        <v>28</v>
      </c>
      <c r="E59" s="189" t="n">
        <v>0.0051004</v>
      </c>
      <c r="F59" s="189" t="n">
        <v>13</v>
      </c>
      <c r="G59" s="189" t="n">
        <v>0</v>
      </c>
    </row>
    <row r="60" customFormat="false" ht="21" hidden="false" customHeight="false" outlineLevel="0" collapsed="false">
      <c r="A60" s="189" t="n">
        <v>12895</v>
      </c>
      <c r="B60" s="190" t="s">
        <v>862</v>
      </c>
      <c r="C60" s="191" t="s">
        <v>67</v>
      </c>
      <c r="D60" s="191" t="s">
        <v>28</v>
      </c>
      <c r="E60" s="189" t="n">
        <v>0.0051004</v>
      </c>
      <c r="F60" s="189" t="n">
        <v>10</v>
      </c>
      <c r="G60" s="189" t="n">
        <v>0</v>
      </c>
    </row>
    <row r="61" customFormat="false" ht="15" hidden="false" customHeight="false" outlineLevel="0" collapsed="false">
      <c r="A61" s="189" t="n">
        <v>2711</v>
      </c>
      <c r="B61" s="190" t="s">
        <v>885</v>
      </c>
      <c r="C61" s="191" t="s">
        <v>67</v>
      </c>
      <c r="D61" s="191" t="s">
        <v>28</v>
      </c>
      <c r="E61" s="189" t="n">
        <v>0.00291912</v>
      </c>
      <c r="F61" s="189" t="n">
        <v>100.68</v>
      </c>
      <c r="G61" s="189" t="n">
        <v>0</v>
      </c>
    </row>
    <row r="62" customFormat="false" ht="21" hidden="false" customHeight="false" outlineLevel="0" collapsed="false">
      <c r="A62" s="189" t="n">
        <v>36148</v>
      </c>
      <c r="B62" s="190" t="s">
        <v>864</v>
      </c>
      <c r="C62" s="191" t="s">
        <v>67</v>
      </c>
      <c r="D62" s="191" t="s">
        <v>28</v>
      </c>
      <c r="E62" s="189" t="n">
        <v>0.0051004</v>
      </c>
      <c r="F62" s="189" t="n">
        <v>48</v>
      </c>
      <c r="G62" s="189" t="n">
        <v>0</v>
      </c>
    </row>
    <row r="63" customFormat="false" ht="21" hidden="false" customHeight="false" outlineLevel="0" collapsed="false">
      <c r="A63" s="189" t="n">
        <v>36152</v>
      </c>
      <c r="B63" s="190" t="s">
        <v>865</v>
      </c>
      <c r="C63" s="191" t="s">
        <v>67</v>
      </c>
      <c r="D63" s="191" t="s">
        <v>28</v>
      </c>
      <c r="E63" s="189" t="n">
        <v>0.0051004</v>
      </c>
      <c r="F63" s="189" t="n">
        <v>3.9</v>
      </c>
      <c r="G63" s="189" t="n">
        <v>0</v>
      </c>
    </row>
    <row r="64" customFormat="false" ht="15" hidden="false" customHeight="false" outlineLevel="0" collapsed="false">
      <c r="A64" s="189" t="n">
        <v>37370</v>
      </c>
      <c r="B64" s="190" t="s">
        <v>886</v>
      </c>
      <c r="C64" s="191" t="s">
        <v>67</v>
      </c>
      <c r="D64" s="191" t="s">
        <v>876</v>
      </c>
      <c r="E64" s="189" t="n">
        <v>0.8</v>
      </c>
      <c r="F64" s="189" t="n">
        <v>1.7</v>
      </c>
      <c r="G64" s="189" t="n">
        <v>0</v>
      </c>
    </row>
    <row r="65" customFormat="false" ht="15" hidden="false" customHeight="false" outlineLevel="0" collapsed="false">
      <c r="A65" s="189" t="n">
        <v>37371</v>
      </c>
      <c r="B65" s="190" t="s">
        <v>887</v>
      </c>
      <c r="C65" s="191" t="s">
        <v>67</v>
      </c>
      <c r="D65" s="191" t="s">
        <v>876</v>
      </c>
      <c r="E65" s="189" t="n">
        <v>0.8</v>
      </c>
      <c r="F65" s="189" t="n">
        <v>0.64</v>
      </c>
      <c r="G65" s="189" t="n">
        <v>0</v>
      </c>
    </row>
    <row r="66" customFormat="false" ht="15" hidden="false" customHeight="false" outlineLevel="0" collapsed="false">
      <c r="A66" s="189" t="n">
        <v>37372</v>
      </c>
      <c r="B66" s="190" t="s">
        <v>877</v>
      </c>
      <c r="C66" s="191" t="s">
        <v>67</v>
      </c>
      <c r="D66" s="191" t="s">
        <v>876</v>
      </c>
      <c r="E66" s="189" t="n">
        <v>0.8</v>
      </c>
      <c r="F66" s="189" t="n">
        <v>0.37</v>
      </c>
      <c r="G66" s="189" t="n">
        <v>0</v>
      </c>
    </row>
    <row r="67" customFormat="false" ht="15" hidden="false" customHeight="false" outlineLevel="0" collapsed="false">
      <c r="A67" s="189" t="n">
        <v>37373</v>
      </c>
      <c r="B67" s="190" t="s">
        <v>878</v>
      </c>
      <c r="C67" s="191" t="s">
        <v>67</v>
      </c>
      <c r="D67" s="191" t="s">
        <v>876</v>
      </c>
      <c r="E67" s="189" t="n">
        <v>0.8</v>
      </c>
      <c r="F67" s="189" t="n">
        <v>0.02</v>
      </c>
      <c r="G67" s="189" t="n">
        <v>0</v>
      </c>
    </row>
    <row r="68" customFormat="false" ht="15" hidden="false" customHeight="false" outlineLevel="0" collapsed="false">
      <c r="A68" s="189" t="n">
        <v>38403</v>
      </c>
      <c r="B68" s="190" t="s">
        <v>888</v>
      </c>
      <c r="C68" s="191" t="s">
        <v>67</v>
      </c>
      <c r="D68" s="191" t="s">
        <v>28</v>
      </c>
      <c r="E68" s="189" t="n">
        <v>0.00291912</v>
      </c>
      <c r="F68" s="189" t="n">
        <v>24.94</v>
      </c>
      <c r="G68" s="189" t="n">
        <v>0</v>
      </c>
    </row>
    <row r="69" customFormat="false" ht="15" hidden="false" customHeight="false" outlineLevel="0" collapsed="false">
      <c r="A69" s="189" t="n">
        <v>4004</v>
      </c>
      <c r="B69" s="190" t="s">
        <v>889</v>
      </c>
      <c r="C69" s="191" t="s">
        <v>67</v>
      </c>
      <c r="D69" s="191" t="s">
        <v>124</v>
      </c>
      <c r="E69" s="189" t="n">
        <v>0.0016</v>
      </c>
      <c r="F69" s="189" t="n">
        <v>1100</v>
      </c>
      <c r="G69" s="189" t="n">
        <v>0</v>
      </c>
    </row>
    <row r="70" customFormat="false" ht="15" hidden="false" customHeight="false" outlineLevel="0" collapsed="false">
      <c r="A70" s="189" t="n">
        <v>5065</v>
      </c>
      <c r="B70" s="190" t="s">
        <v>890</v>
      </c>
      <c r="C70" s="191" t="s">
        <v>67</v>
      </c>
      <c r="D70" s="191" t="s">
        <v>153</v>
      </c>
      <c r="E70" s="189" t="n">
        <v>0.5</v>
      </c>
      <c r="F70" s="189" t="n">
        <v>16.83</v>
      </c>
      <c r="G70" s="189" t="n">
        <v>0</v>
      </c>
    </row>
    <row r="71" customFormat="false" ht="15" hidden="false" customHeight="false" outlineLevel="0" collapsed="false">
      <c r="A71" s="189" t="n">
        <v>6111</v>
      </c>
      <c r="B71" s="190" t="s">
        <v>891</v>
      </c>
      <c r="C71" s="191" t="s">
        <v>867</v>
      </c>
      <c r="D71" s="191" t="s">
        <v>876</v>
      </c>
      <c r="E71" s="189" t="n">
        <v>0.61026</v>
      </c>
      <c r="F71" s="189" t="n">
        <v>0</v>
      </c>
      <c r="G71" s="189" t="n">
        <v>8.04</v>
      </c>
    </row>
    <row r="72" customFormat="false" ht="15" hidden="false" customHeight="false" outlineLevel="0" collapsed="false">
      <c r="A72" s="178"/>
      <c r="B72" s="179"/>
      <c r="C72" s="180"/>
      <c r="D72" s="180"/>
      <c r="E72" s="180"/>
      <c r="F72" s="180"/>
      <c r="G72" s="180"/>
    </row>
    <row r="73" customFormat="false" ht="15" hidden="false" customHeight="false" outlineLevel="0" collapsed="false">
      <c r="A73" s="184" t="s">
        <v>74</v>
      </c>
      <c r="B73" s="185" t="s">
        <v>75</v>
      </c>
      <c r="C73" s="186" t="s">
        <v>53</v>
      </c>
      <c r="D73" s="186" t="s">
        <v>72</v>
      </c>
      <c r="E73" s="187"/>
      <c r="F73" s="187" t="n">
        <v>273.90010238937</v>
      </c>
      <c r="G73" s="187" t="n">
        <v>29.576809088</v>
      </c>
    </row>
    <row r="74" customFormat="false" ht="15" hidden="false" customHeight="false" outlineLevel="0" collapsed="false">
      <c r="A74" s="189" t="n">
        <v>10</v>
      </c>
      <c r="B74" s="190" t="s">
        <v>882</v>
      </c>
      <c r="C74" s="191" t="s">
        <v>67</v>
      </c>
      <c r="D74" s="191" t="s">
        <v>28</v>
      </c>
      <c r="E74" s="189" t="n">
        <v>0.011036098</v>
      </c>
      <c r="F74" s="189" t="n">
        <v>6.64</v>
      </c>
      <c r="G74" s="189" t="n">
        <v>0</v>
      </c>
    </row>
    <row r="75" customFormat="false" ht="21" hidden="false" customHeight="false" outlineLevel="0" collapsed="false">
      <c r="A75" s="189" t="n">
        <v>10535</v>
      </c>
      <c r="B75" s="190" t="s">
        <v>892</v>
      </c>
      <c r="C75" s="191" t="s">
        <v>67</v>
      </c>
      <c r="D75" s="191" t="s">
        <v>28</v>
      </c>
      <c r="E75" s="189" t="n">
        <v>1.769E-006</v>
      </c>
      <c r="F75" s="189" t="n">
        <v>3190.81</v>
      </c>
      <c r="G75" s="189" t="n">
        <v>0</v>
      </c>
    </row>
    <row r="76" customFormat="false" ht="15" hidden="false" customHeight="false" outlineLevel="0" collapsed="false">
      <c r="A76" s="189" t="n">
        <v>12</v>
      </c>
      <c r="B76" s="190" t="s">
        <v>883</v>
      </c>
      <c r="C76" s="191" t="s">
        <v>67</v>
      </c>
      <c r="D76" s="191" t="s">
        <v>28</v>
      </c>
      <c r="E76" s="189" t="n">
        <v>0.011036098</v>
      </c>
      <c r="F76" s="189" t="n">
        <v>6.5</v>
      </c>
      <c r="G76" s="189" t="n">
        <v>0</v>
      </c>
    </row>
    <row r="77" customFormat="false" ht="15" hidden="false" customHeight="false" outlineLevel="0" collapsed="false">
      <c r="A77" s="189" t="n">
        <v>1213</v>
      </c>
      <c r="B77" s="190" t="s">
        <v>884</v>
      </c>
      <c r="C77" s="191" t="s">
        <v>867</v>
      </c>
      <c r="D77" s="191" t="s">
        <v>876</v>
      </c>
      <c r="E77" s="189" t="n">
        <v>1.0093</v>
      </c>
      <c r="F77" s="189" t="n">
        <v>0</v>
      </c>
      <c r="G77" s="189" t="n">
        <v>12.75</v>
      </c>
    </row>
    <row r="78" customFormat="false" ht="15" hidden="false" customHeight="false" outlineLevel="0" collapsed="false">
      <c r="A78" s="189" t="n">
        <v>12892</v>
      </c>
      <c r="B78" s="190" t="s">
        <v>859</v>
      </c>
      <c r="C78" s="191" t="s">
        <v>67</v>
      </c>
      <c r="D78" s="191" t="s">
        <v>333</v>
      </c>
      <c r="E78" s="189" t="n">
        <v>0.01938152</v>
      </c>
      <c r="F78" s="189" t="n">
        <v>9</v>
      </c>
      <c r="G78" s="189" t="n">
        <v>0</v>
      </c>
    </row>
    <row r="79" customFormat="false" ht="15" hidden="false" customHeight="false" outlineLevel="0" collapsed="false">
      <c r="A79" s="189" t="n">
        <v>12893</v>
      </c>
      <c r="B79" s="190" t="s">
        <v>860</v>
      </c>
      <c r="C79" s="191" t="s">
        <v>67</v>
      </c>
      <c r="D79" s="191" t="s">
        <v>333</v>
      </c>
      <c r="E79" s="189" t="n">
        <v>0.01938152</v>
      </c>
      <c r="F79" s="189" t="n">
        <v>48</v>
      </c>
      <c r="G79" s="189" t="n">
        <v>0</v>
      </c>
    </row>
    <row r="80" customFormat="false" ht="15" hidden="false" customHeight="false" outlineLevel="0" collapsed="false">
      <c r="A80" s="189" t="n">
        <v>12894</v>
      </c>
      <c r="B80" s="190" t="s">
        <v>861</v>
      </c>
      <c r="C80" s="191" t="s">
        <v>67</v>
      </c>
      <c r="D80" s="191" t="s">
        <v>28</v>
      </c>
      <c r="E80" s="189" t="n">
        <v>0.01938152</v>
      </c>
      <c r="F80" s="189" t="n">
        <v>13</v>
      </c>
      <c r="G80" s="189" t="n">
        <v>0</v>
      </c>
    </row>
    <row r="81" customFormat="false" ht="21" hidden="false" customHeight="false" outlineLevel="0" collapsed="false">
      <c r="A81" s="189" t="n">
        <v>12895</v>
      </c>
      <c r="B81" s="190" t="s">
        <v>862</v>
      </c>
      <c r="C81" s="191" t="s">
        <v>67</v>
      </c>
      <c r="D81" s="191" t="s">
        <v>28</v>
      </c>
      <c r="E81" s="189" t="n">
        <v>0.01938152</v>
      </c>
      <c r="F81" s="189" t="n">
        <v>10</v>
      </c>
      <c r="G81" s="189" t="n">
        <v>0</v>
      </c>
    </row>
    <row r="82" customFormat="false" ht="15" hidden="false" customHeight="false" outlineLevel="0" collapsed="false">
      <c r="A82" s="189" t="n">
        <v>1379</v>
      </c>
      <c r="B82" s="190" t="s">
        <v>893</v>
      </c>
      <c r="C82" s="191" t="s">
        <v>67</v>
      </c>
      <c r="D82" s="191" t="s">
        <v>153</v>
      </c>
      <c r="E82" s="189" t="n">
        <v>2.1221</v>
      </c>
      <c r="F82" s="189" t="n">
        <v>0.41</v>
      </c>
      <c r="G82" s="189" t="n">
        <v>0</v>
      </c>
    </row>
    <row r="83" customFormat="false" ht="15" hidden="false" customHeight="false" outlineLevel="0" collapsed="false">
      <c r="A83" s="189" t="n">
        <v>2705</v>
      </c>
      <c r="B83" s="190" t="s">
        <v>894</v>
      </c>
      <c r="C83" s="191" t="s">
        <v>67</v>
      </c>
      <c r="D83" s="191" t="s">
        <v>68</v>
      </c>
      <c r="E83" s="189" t="n">
        <v>0.01016</v>
      </c>
      <c r="F83" s="189" t="n">
        <v>0.63</v>
      </c>
      <c r="G83" s="189" t="n">
        <v>0</v>
      </c>
    </row>
    <row r="84" customFormat="false" ht="15" hidden="false" customHeight="false" outlineLevel="0" collapsed="false">
      <c r="A84" s="189" t="n">
        <v>2711</v>
      </c>
      <c r="B84" s="190" t="s">
        <v>885</v>
      </c>
      <c r="C84" s="191" t="s">
        <v>67</v>
      </c>
      <c r="D84" s="191" t="s">
        <v>28</v>
      </c>
      <c r="E84" s="189" t="n">
        <v>0.011036098</v>
      </c>
      <c r="F84" s="189" t="n">
        <v>100.68</v>
      </c>
      <c r="G84" s="189" t="n">
        <v>0</v>
      </c>
    </row>
    <row r="85" customFormat="false" ht="21" hidden="false" customHeight="false" outlineLevel="0" collapsed="false">
      <c r="A85" s="189" t="n">
        <v>36148</v>
      </c>
      <c r="B85" s="190" t="s">
        <v>864</v>
      </c>
      <c r="C85" s="191" t="s">
        <v>67</v>
      </c>
      <c r="D85" s="191" t="s">
        <v>28</v>
      </c>
      <c r="E85" s="189" t="n">
        <v>0.01938152</v>
      </c>
      <c r="F85" s="189" t="n">
        <v>48</v>
      </c>
      <c r="G85" s="189" t="n">
        <v>0</v>
      </c>
    </row>
    <row r="86" customFormat="false" ht="21" hidden="false" customHeight="false" outlineLevel="0" collapsed="false">
      <c r="A86" s="189" t="n">
        <v>36152</v>
      </c>
      <c r="B86" s="190" t="s">
        <v>865</v>
      </c>
      <c r="C86" s="191" t="s">
        <v>67</v>
      </c>
      <c r="D86" s="191" t="s">
        <v>28</v>
      </c>
      <c r="E86" s="189" t="n">
        <v>0.01938152</v>
      </c>
      <c r="F86" s="189" t="n">
        <v>3.9</v>
      </c>
      <c r="G86" s="189" t="n">
        <v>0</v>
      </c>
    </row>
    <row r="87" customFormat="false" ht="15" hidden="false" customHeight="false" outlineLevel="0" collapsed="false">
      <c r="A87" s="189" t="n">
        <v>370</v>
      </c>
      <c r="B87" s="190" t="s">
        <v>895</v>
      </c>
      <c r="C87" s="191" t="s">
        <v>67</v>
      </c>
      <c r="D87" s="191" t="s">
        <v>124</v>
      </c>
      <c r="E87" s="189" t="n">
        <v>0.00859</v>
      </c>
      <c r="F87" s="189" t="n">
        <v>75</v>
      </c>
      <c r="G87" s="189" t="n">
        <v>0</v>
      </c>
    </row>
    <row r="88" customFormat="false" ht="15" hidden="false" customHeight="false" outlineLevel="0" collapsed="false">
      <c r="A88" s="189" t="n">
        <v>37370</v>
      </c>
      <c r="B88" s="190" t="s">
        <v>886</v>
      </c>
      <c r="C88" s="191" t="s">
        <v>67</v>
      </c>
      <c r="D88" s="191" t="s">
        <v>876</v>
      </c>
      <c r="E88" s="189" t="n">
        <v>3.04</v>
      </c>
      <c r="F88" s="189" t="n">
        <v>1.7</v>
      </c>
      <c r="G88" s="189" t="n">
        <v>0</v>
      </c>
    </row>
    <row r="89" customFormat="false" ht="15" hidden="false" customHeight="false" outlineLevel="0" collapsed="false">
      <c r="A89" s="189" t="n">
        <v>37371</v>
      </c>
      <c r="B89" s="190" t="s">
        <v>887</v>
      </c>
      <c r="C89" s="191" t="s">
        <v>67</v>
      </c>
      <c r="D89" s="191" t="s">
        <v>876</v>
      </c>
      <c r="E89" s="189" t="n">
        <v>3.04</v>
      </c>
      <c r="F89" s="189" t="n">
        <v>0.64</v>
      </c>
      <c r="G89" s="189" t="n">
        <v>0</v>
      </c>
    </row>
    <row r="90" customFormat="false" ht="15" hidden="false" customHeight="false" outlineLevel="0" collapsed="false">
      <c r="A90" s="189" t="n">
        <v>37372</v>
      </c>
      <c r="B90" s="190" t="s">
        <v>877</v>
      </c>
      <c r="C90" s="191" t="s">
        <v>67</v>
      </c>
      <c r="D90" s="191" t="s">
        <v>876</v>
      </c>
      <c r="E90" s="189" t="n">
        <v>3.04</v>
      </c>
      <c r="F90" s="189" t="n">
        <v>0.37</v>
      </c>
      <c r="G90" s="189" t="n">
        <v>0</v>
      </c>
    </row>
    <row r="91" customFormat="false" ht="15" hidden="false" customHeight="false" outlineLevel="0" collapsed="false">
      <c r="A91" s="189" t="n">
        <v>37373</v>
      </c>
      <c r="B91" s="190" t="s">
        <v>878</v>
      </c>
      <c r="C91" s="191" t="s">
        <v>67</v>
      </c>
      <c r="D91" s="191" t="s">
        <v>876</v>
      </c>
      <c r="E91" s="189" t="n">
        <v>3.04</v>
      </c>
      <c r="F91" s="189" t="n">
        <v>0.02</v>
      </c>
      <c r="G91" s="189" t="n">
        <v>0</v>
      </c>
    </row>
    <row r="92" customFormat="false" ht="15" hidden="false" customHeight="false" outlineLevel="0" collapsed="false">
      <c r="A92" s="189" t="n">
        <v>37623</v>
      </c>
      <c r="B92" s="190" t="s">
        <v>896</v>
      </c>
      <c r="C92" s="191" t="s">
        <v>867</v>
      </c>
      <c r="D92" s="191" t="s">
        <v>876</v>
      </c>
      <c r="E92" s="189" t="n">
        <v>0.01560385</v>
      </c>
      <c r="F92" s="189" t="n">
        <v>0</v>
      </c>
      <c r="G92" s="189" t="n">
        <v>9.8</v>
      </c>
    </row>
    <row r="93" customFormat="false" ht="15" hidden="false" customHeight="false" outlineLevel="0" collapsed="false">
      <c r="A93" s="189" t="n">
        <v>38403</v>
      </c>
      <c r="B93" s="190" t="s">
        <v>888</v>
      </c>
      <c r="C93" s="191" t="s">
        <v>67</v>
      </c>
      <c r="D93" s="191" t="s">
        <v>28</v>
      </c>
      <c r="E93" s="189" t="n">
        <v>0.011036098</v>
      </c>
      <c r="F93" s="189" t="n">
        <v>24.94</v>
      </c>
      <c r="G93" s="189" t="n">
        <v>0</v>
      </c>
    </row>
    <row r="94" customFormat="false" ht="21" hidden="false" customHeight="false" outlineLevel="0" collapsed="false">
      <c r="A94" s="189" t="n">
        <v>4417</v>
      </c>
      <c r="B94" s="190" t="s">
        <v>897</v>
      </c>
      <c r="C94" s="191" t="s">
        <v>67</v>
      </c>
      <c r="D94" s="191" t="s">
        <v>131</v>
      </c>
      <c r="E94" s="189" t="n">
        <v>1</v>
      </c>
      <c r="F94" s="189" t="n">
        <v>2.98</v>
      </c>
      <c r="G94" s="189" t="n">
        <v>0</v>
      </c>
    </row>
    <row r="95" customFormat="false" ht="15" hidden="false" customHeight="false" outlineLevel="0" collapsed="false">
      <c r="A95" s="189" t="n">
        <v>4491</v>
      </c>
      <c r="B95" s="190" t="s">
        <v>898</v>
      </c>
      <c r="C95" s="191" t="s">
        <v>67</v>
      </c>
      <c r="D95" s="191" t="s">
        <v>131</v>
      </c>
      <c r="E95" s="189" t="n">
        <v>4</v>
      </c>
      <c r="F95" s="189" t="n">
        <v>4.57</v>
      </c>
      <c r="G95" s="189" t="n">
        <v>0</v>
      </c>
    </row>
    <row r="96" customFormat="false" ht="15" hidden="false" customHeight="false" outlineLevel="0" collapsed="false">
      <c r="A96" s="189" t="n">
        <v>4721</v>
      </c>
      <c r="B96" s="190" t="s">
        <v>899</v>
      </c>
      <c r="C96" s="191" t="s">
        <v>67</v>
      </c>
      <c r="D96" s="191" t="s">
        <v>124</v>
      </c>
      <c r="E96" s="189" t="n">
        <v>0.00579</v>
      </c>
      <c r="F96" s="189" t="n">
        <v>43.74</v>
      </c>
      <c r="G96" s="189" t="n">
        <v>0</v>
      </c>
    </row>
    <row r="97" customFormat="false" ht="21" hidden="false" customHeight="false" outlineLevel="0" collapsed="false">
      <c r="A97" s="189" t="n">
        <v>4813</v>
      </c>
      <c r="B97" s="190" t="s">
        <v>900</v>
      </c>
      <c r="C97" s="191" t="s">
        <v>67</v>
      </c>
      <c r="D97" s="191" t="s">
        <v>72</v>
      </c>
      <c r="E97" s="189" t="n">
        <v>1</v>
      </c>
      <c r="F97" s="189" t="n">
        <v>237.5</v>
      </c>
      <c r="G97" s="189" t="n">
        <v>0</v>
      </c>
    </row>
    <row r="98" customFormat="false" ht="15" hidden="false" customHeight="false" outlineLevel="0" collapsed="false">
      <c r="A98" s="189" t="n">
        <v>5075</v>
      </c>
      <c r="B98" s="190" t="s">
        <v>901</v>
      </c>
      <c r="C98" s="191" t="s">
        <v>67</v>
      </c>
      <c r="D98" s="191" t="s">
        <v>153</v>
      </c>
      <c r="E98" s="189" t="n">
        <v>0.11</v>
      </c>
      <c r="F98" s="189" t="n">
        <v>8.85</v>
      </c>
      <c r="G98" s="189" t="n">
        <v>0</v>
      </c>
    </row>
    <row r="99" customFormat="false" ht="15" hidden="false" customHeight="false" outlineLevel="0" collapsed="false">
      <c r="A99" s="189" t="n">
        <v>6111</v>
      </c>
      <c r="B99" s="190" t="s">
        <v>891</v>
      </c>
      <c r="C99" s="191" t="s">
        <v>867</v>
      </c>
      <c r="D99" s="191" t="s">
        <v>876</v>
      </c>
      <c r="E99" s="189" t="n">
        <v>2.05911895</v>
      </c>
      <c r="F99" s="189" t="n">
        <v>0</v>
      </c>
      <c r="G99" s="189" t="n">
        <v>8.04</v>
      </c>
    </row>
    <row r="100" customFormat="false" ht="15" hidden="false" customHeight="false" outlineLevel="0" collapsed="false">
      <c r="A100" s="178"/>
      <c r="B100" s="179"/>
      <c r="C100" s="180"/>
      <c r="D100" s="180"/>
      <c r="E100" s="180"/>
      <c r="F100" s="180"/>
      <c r="G100" s="180"/>
    </row>
    <row r="101" customFormat="false" ht="15" hidden="false" customHeight="false" outlineLevel="0" collapsed="false">
      <c r="A101" s="184" t="s">
        <v>77</v>
      </c>
      <c r="B101" s="185" t="s">
        <v>78</v>
      </c>
      <c r="C101" s="186" t="s">
        <v>53</v>
      </c>
      <c r="D101" s="186" t="s">
        <v>72</v>
      </c>
      <c r="E101" s="187"/>
      <c r="F101" s="187" t="n">
        <v>2.6262249814</v>
      </c>
      <c r="G101" s="187" t="n">
        <v>0.8177484</v>
      </c>
    </row>
    <row r="102" customFormat="false" ht="15" hidden="false" customHeight="false" outlineLevel="0" collapsed="false">
      <c r="A102" s="189" t="n">
        <v>10</v>
      </c>
      <c r="B102" s="190" t="s">
        <v>882</v>
      </c>
      <c r="C102" s="191" t="s">
        <v>67</v>
      </c>
      <c r="D102" s="191" t="s">
        <v>28</v>
      </c>
      <c r="E102" s="189" t="n">
        <v>0.00036489</v>
      </c>
      <c r="F102" s="189" t="n">
        <v>6.64</v>
      </c>
      <c r="G102" s="189" t="n">
        <v>0</v>
      </c>
    </row>
    <row r="103" customFormat="false" ht="15" hidden="false" customHeight="false" outlineLevel="0" collapsed="false">
      <c r="A103" s="189" t="n">
        <v>12</v>
      </c>
      <c r="B103" s="190" t="s">
        <v>883</v>
      </c>
      <c r="C103" s="191" t="s">
        <v>67</v>
      </c>
      <c r="D103" s="191" t="s">
        <v>28</v>
      </c>
      <c r="E103" s="189" t="n">
        <v>0.00036489</v>
      </c>
      <c r="F103" s="189" t="n">
        <v>6.5</v>
      </c>
      <c r="G103" s="189" t="n">
        <v>0</v>
      </c>
    </row>
    <row r="104" customFormat="false" ht="15" hidden="false" customHeight="false" outlineLevel="0" collapsed="false">
      <c r="A104" s="189" t="n">
        <v>12892</v>
      </c>
      <c r="B104" s="190" t="s">
        <v>859</v>
      </c>
      <c r="C104" s="191" t="s">
        <v>67</v>
      </c>
      <c r="D104" s="191" t="s">
        <v>333</v>
      </c>
      <c r="E104" s="189" t="n">
        <v>0.00063755</v>
      </c>
      <c r="F104" s="189" t="n">
        <v>9</v>
      </c>
      <c r="G104" s="189" t="n">
        <v>0</v>
      </c>
    </row>
    <row r="105" customFormat="false" ht="15" hidden="false" customHeight="false" outlineLevel="0" collapsed="false">
      <c r="A105" s="189" t="n">
        <v>12893</v>
      </c>
      <c r="B105" s="190" t="s">
        <v>860</v>
      </c>
      <c r="C105" s="191" t="s">
        <v>67</v>
      </c>
      <c r="D105" s="191" t="s">
        <v>333</v>
      </c>
      <c r="E105" s="189" t="n">
        <v>0.00063755</v>
      </c>
      <c r="F105" s="189" t="n">
        <v>48</v>
      </c>
      <c r="G105" s="189" t="n">
        <v>0</v>
      </c>
    </row>
    <row r="106" customFormat="false" ht="15" hidden="false" customHeight="false" outlineLevel="0" collapsed="false">
      <c r="A106" s="189" t="n">
        <v>12894</v>
      </c>
      <c r="B106" s="190" t="s">
        <v>861</v>
      </c>
      <c r="C106" s="191" t="s">
        <v>67</v>
      </c>
      <c r="D106" s="191" t="s">
        <v>28</v>
      </c>
      <c r="E106" s="189" t="n">
        <v>0.00063755</v>
      </c>
      <c r="F106" s="189" t="n">
        <v>13</v>
      </c>
      <c r="G106" s="189" t="n">
        <v>0</v>
      </c>
    </row>
    <row r="107" customFormat="false" ht="21" hidden="false" customHeight="false" outlineLevel="0" collapsed="false">
      <c r="A107" s="189" t="n">
        <v>12895</v>
      </c>
      <c r="B107" s="190" t="s">
        <v>862</v>
      </c>
      <c r="C107" s="191" t="s">
        <v>67</v>
      </c>
      <c r="D107" s="191" t="s">
        <v>28</v>
      </c>
      <c r="E107" s="189" t="n">
        <v>0.00063755</v>
      </c>
      <c r="F107" s="189" t="n">
        <v>10</v>
      </c>
      <c r="G107" s="189" t="n">
        <v>0</v>
      </c>
    </row>
    <row r="108" customFormat="false" ht="15" hidden="false" customHeight="false" outlineLevel="0" collapsed="false">
      <c r="A108" s="189" t="n">
        <v>2711</v>
      </c>
      <c r="B108" s="190" t="s">
        <v>885</v>
      </c>
      <c r="C108" s="191" t="s">
        <v>67</v>
      </c>
      <c r="D108" s="191" t="s">
        <v>28</v>
      </c>
      <c r="E108" s="189" t="n">
        <v>0.00036489</v>
      </c>
      <c r="F108" s="189" t="n">
        <v>100.68</v>
      </c>
      <c r="G108" s="189" t="n">
        <v>0</v>
      </c>
    </row>
    <row r="109" customFormat="false" ht="21" hidden="false" customHeight="false" outlineLevel="0" collapsed="false">
      <c r="A109" s="189" t="n">
        <v>36148</v>
      </c>
      <c r="B109" s="190" t="s">
        <v>864</v>
      </c>
      <c r="C109" s="191" t="s">
        <v>67</v>
      </c>
      <c r="D109" s="191" t="s">
        <v>28</v>
      </c>
      <c r="E109" s="189" t="n">
        <v>0.00063755</v>
      </c>
      <c r="F109" s="189" t="n">
        <v>48</v>
      </c>
      <c r="G109" s="189" t="n">
        <v>0</v>
      </c>
    </row>
    <row r="110" customFormat="false" ht="21" hidden="false" customHeight="false" outlineLevel="0" collapsed="false">
      <c r="A110" s="189" t="n">
        <v>36152</v>
      </c>
      <c r="B110" s="190" t="s">
        <v>865</v>
      </c>
      <c r="C110" s="191" t="s">
        <v>67</v>
      </c>
      <c r="D110" s="191" t="s">
        <v>28</v>
      </c>
      <c r="E110" s="189" t="n">
        <v>0.00063755</v>
      </c>
      <c r="F110" s="189" t="n">
        <v>3.9</v>
      </c>
      <c r="G110" s="189" t="n">
        <v>0</v>
      </c>
    </row>
    <row r="111" customFormat="false" ht="15" hidden="false" customHeight="false" outlineLevel="0" collapsed="false">
      <c r="A111" s="189" t="n">
        <v>37370</v>
      </c>
      <c r="B111" s="190" t="s">
        <v>886</v>
      </c>
      <c r="C111" s="191" t="s">
        <v>67</v>
      </c>
      <c r="D111" s="191" t="s">
        <v>876</v>
      </c>
      <c r="E111" s="189" t="n">
        <v>0.1</v>
      </c>
      <c r="F111" s="189" t="n">
        <v>1.7</v>
      </c>
      <c r="G111" s="189" t="n">
        <v>0</v>
      </c>
    </row>
    <row r="112" customFormat="false" ht="15" hidden="false" customHeight="false" outlineLevel="0" collapsed="false">
      <c r="A112" s="189" t="n">
        <v>37371</v>
      </c>
      <c r="B112" s="190" t="s">
        <v>887</v>
      </c>
      <c r="C112" s="191" t="s">
        <v>67</v>
      </c>
      <c r="D112" s="191" t="s">
        <v>876</v>
      </c>
      <c r="E112" s="189" t="n">
        <v>0.1</v>
      </c>
      <c r="F112" s="189" t="n">
        <v>0.64</v>
      </c>
      <c r="G112" s="189" t="n">
        <v>0</v>
      </c>
    </row>
    <row r="113" customFormat="false" ht="15" hidden="false" customHeight="false" outlineLevel="0" collapsed="false">
      <c r="A113" s="189" t="n">
        <v>37372</v>
      </c>
      <c r="B113" s="190" t="s">
        <v>877</v>
      </c>
      <c r="C113" s="191" t="s">
        <v>67</v>
      </c>
      <c r="D113" s="191" t="s">
        <v>876</v>
      </c>
      <c r="E113" s="189" t="n">
        <v>0.1</v>
      </c>
      <c r="F113" s="189" t="n">
        <v>0.37</v>
      </c>
      <c r="G113" s="189" t="n">
        <v>0</v>
      </c>
    </row>
    <row r="114" customFormat="false" ht="15" hidden="false" customHeight="false" outlineLevel="0" collapsed="false">
      <c r="A114" s="189" t="n">
        <v>37373</v>
      </c>
      <c r="B114" s="190" t="s">
        <v>878</v>
      </c>
      <c r="C114" s="191" t="s">
        <v>67</v>
      </c>
      <c r="D114" s="191" t="s">
        <v>876</v>
      </c>
      <c r="E114" s="189" t="n">
        <v>0.1</v>
      </c>
      <c r="F114" s="189" t="n">
        <v>0.02</v>
      </c>
      <c r="G114" s="189" t="n">
        <v>0</v>
      </c>
    </row>
    <row r="115" customFormat="false" ht="15" hidden="false" customHeight="false" outlineLevel="0" collapsed="false">
      <c r="A115" s="189" t="n">
        <v>38403</v>
      </c>
      <c r="B115" s="190" t="s">
        <v>888</v>
      </c>
      <c r="C115" s="191" t="s">
        <v>67</v>
      </c>
      <c r="D115" s="191" t="s">
        <v>28</v>
      </c>
      <c r="E115" s="189" t="n">
        <v>0.00036489</v>
      </c>
      <c r="F115" s="189" t="n">
        <v>24.94</v>
      </c>
      <c r="G115" s="189" t="n">
        <v>0</v>
      </c>
    </row>
    <row r="116" customFormat="false" ht="15" hidden="false" customHeight="false" outlineLevel="0" collapsed="false">
      <c r="A116" s="189" t="n">
        <v>6111</v>
      </c>
      <c r="B116" s="190" t="s">
        <v>891</v>
      </c>
      <c r="C116" s="191" t="s">
        <v>867</v>
      </c>
      <c r="D116" s="191" t="s">
        <v>876</v>
      </c>
      <c r="E116" s="189" t="n">
        <v>0.10171</v>
      </c>
      <c r="F116" s="189" t="n">
        <v>0</v>
      </c>
      <c r="G116" s="189" t="n">
        <v>8.04</v>
      </c>
    </row>
    <row r="117" customFormat="false" ht="15" hidden="false" customHeight="false" outlineLevel="0" collapsed="false">
      <c r="A117" s="189" t="n">
        <v>6189</v>
      </c>
      <c r="B117" s="190" t="s">
        <v>902</v>
      </c>
      <c r="C117" s="191" t="s">
        <v>67</v>
      </c>
      <c r="D117" s="191" t="s">
        <v>131</v>
      </c>
      <c r="E117" s="189" t="n">
        <v>0.15</v>
      </c>
      <c r="F117" s="189" t="n">
        <v>14.79</v>
      </c>
      <c r="G117" s="189" t="n">
        <v>0</v>
      </c>
    </row>
    <row r="118" customFormat="false" ht="15" hidden="false" customHeight="false" outlineLevel="0" collapsed="false">
      <c r="A118" s="178"/>
      <c r="B118" s="179"/>
      <c r="C118" s="180"/>
      <c r="D118" s="180"/>
      <c r="E118" s="180"/>
      <c r="F118" s="180"/>
      <c r="G118" s="180"/>
    </row>
    <row r="119" customFormat="false" ht="21" hidden="false" customHeight="false" outlineLevel="0" collapsed="false">
      <c r="A119" s="184" t="s">
        <v>80</v>
      </c>
      <c r="B119" s="185" t="s">
        <v>81</v>
      </c>
      <c r="C119" s="186" t="s">
        <v>53</v>
      </c>
      <c r="D119" s="186" t="s">
        <v>72</v>
      </c>
      <c r="E119" s="187"/>
      <c r="F119" s="187" t="n">
        <v>257.9163714337</v>
      </c>
      <c r="G119" s="187" t="n">
        <v>95.11325924556</v>
      </c>
    </row>
    <row r="120" customFormat="false" ht="15" hidden="false" customHeight="false" outlineLevel="0" collapsed="false">
      <c r="A120" s="189" t="n">
        <v>10</v>
      </c>
      <c r="B120" s="190" t="s">
        <v>882</v>
      </c>
      <c r="C120" s="191" t="s">
        <v>67</v>
      </c>
      <c r="D120" s="191" t="s">
        <v>28</v>
      </c>
      <c r="E120" s="189" t="n">
        <v>0.033078371</v>
      </c>
      <c r="F120" s="189" t="n">
        <v>6.64</v>
      </c>
      <c r="G120" s="189" t="n">
        <v>0</v>
      </c>
    </row>
    <row r="121" customFormat="false" ht="21" hidden="false" customHeight="false" outlineLevel="0" collapsed="false">
      <c r="A121" s="189" t="n">
        <v>10535</v>
      </c>
      <c r="B121" s="190" t="s">
        <v>892</v>
      </c>
      <c r="C121" s="191" t="s">
        <v>67</v>
      </c>
      <c r="D121" s="191" t="s">
        <v>28</v>
      </c>
      <c r="E121" s="189" t="n">
        <v>1.3407E-005</v>
      </c>
      <c r="F121" s="189" t="n">
        <v>3190.81</v>
      </c>
      <c r="G121" s="189" t="n">
        <v>0</v>
      </c>
    </row>
    <row r="122" customFormat="false" ht="15" hidden="false" customHeight="false" outlineLevel="0" collapsed="false">
      <c r="A122" s="189" t="n">
        <v>1106</v>
      </c>
      <c r="B122" s="190" t="s">
        <v>903</v>
      </c>
      <c r="C122" s="191" t="s">
        <v>67</v>
      </c>
      <c r="D122" s="191" t="s">
        <v>153</v>
      </c>
      <c r="E122" s="189" t="n">
        <v>0.07365114</v>
      </c>
      <c r="F122" s="189" t="n">
        <v>0.55</v>
      </c>
      <c r="G122" s="189" t="n">
        <v>0</v>
      </c>
    </row>
    <row r="123" customFormat="false" ht="15" hidden="false" customHeight="false" outlineLevel="0" collapsed="false">
      <c r="A123" s="189" t="n">
        <v>11190</v>
      </c>
      <c r="B123" s="190" t="s">
        <v>904</v>
      </c>
      <c r="C123" s="191" t="s">
        <v>67</v>
      </c>
      <c r="D123" s="191" t="s">
        <v>28</v>
      </c>
      <c r="E123" s="189" t="n">
        <v>0.1839036</v>
      </c>
      <c r="F123" s="189" t="n">
        <v>118.9</v>
      </c>
      <c r="G123" s="189" t="n">
        <v>0</v>
      </c>
    </row>
    <row r="124" customFormat="false" ht="21" hidden="false" customHeight="false" outlineLevel="0" collapsed="false">
      <c r="A124" s="189" t="n">
        <v>11455</v>
      </c>
      <c r="B124" s="190" t="s">
        <v>905</v>
      </c>
      <c r="C124" s="191" t="s">
        <v>67</v>
      </c>
      <c r="D124" s="191" t="s">
        <v>28</v>
      </c>
      <c r="E124" s="189" t="n">
        <v>0.0662</v>
      </c>
      <c r="F124" s="189" t="n">
        <v>6.73</v>
      </c>
      <c r="G124" s="189" t="n">
        <v>0</v>
      </c>
    </row>
    <row r="125" customFormat="false" ht="21" hidden="false" customHeight="false" outlineLevel="0" collapsed="false">
      <c r="A125" s="189" t="n">
        <v>11950</v>
      </c>
      <c r="B125" s="190" t="s">
        <v>906</v>
      </c>
      <c r="C125" s="191" t="s">
        <v>67</v>
      </c>
      <c r="D125" s="191" t="s">
        <v>28</v>
      </c>
      <c r="E125" s="189" t="n">
        <v>0.265</v>
      </c>
      <c r="F125" s="189" t="n">
        <v>0.1</v>
      </c>
      <c r="G125" s="189" t="n">
        <v>0</v>
      </c>
    </row>
    <row r="126" customFormat="false" ht="15" hidden="false" customHeight="false" outlineLevel="0" collapsed="false">
      <c r="A126" s="189" t="n">
        <v>12</v>
      </c>
      <c r="B126" s="190" t="s">
        <v>883</v>
      </c>
      <c r="C126" s="191" t="s">
        <v>67</v>
      </c>
      <c r="D126" s="191" t="s">
        <v>28</v>
      </c>
      <c r="E126" s="189" t="n">
        <v>0.033078371</v>
      </c>
      <c r="F126" s="189" t="n">
        <v>6.5</v>
      </c>
      <c r="G126" s="189" t="n">
        <v>0</v>
      </c>
    </row>
    <row r="127" customFormat="false" ht="15" hidden="false" customHeight="false" outlineLevel="0" collapsed="false">
      <c r="A127" s="189" t="n">
        <v>12010</v>
      </c>
      <c r="B127" s="190" t="s">
        <v>907</v>
      </c>
      <c r="C127" s="191" t="s">
        <v>67</v>
      </c>
      <c r="D127" s="191" t="s">
        <v>28</v>
      </c>
      <c r="E127" s="189" t="n">
        <v>0.1325</v>
      </c>
      <c r="F127" s="189" t="n">
        <v>4.77</v>
      </c>
      <c r="G127" s="189" t="n">
        <v>0</v>
      </c>
    </row>
    <row r="128" customFormat="false" ht="15" hidden="false" customHeight="false" outlineLevel="0" collapsed="false">
      <c r="A128" s="189" t="n">
        <v>1213</v>
      </c>
      <c r="B128" s="190" t="s">
        <v>884</v>
      </c>
      <c r="C128" s="191" t="s">
        <v>867</v>
      </c>
      <c r="D128" s="191" t="s">
        <v>876</v>
      </c>
      <c r="E128" s="189" t="n">
        <v>2.390876201</v>
      </c>
      <c r="F128" s="189" t="n">
        <v>0</v>
      </c>
      <c r="G128" s="189" t="n">
        <v>12.75</v>
      </c>
    </row>
    <row r="129" customFormat="false" ht="15" hidden="false" customHeight="false" outlineLevel="0" collapsed="false">
      <c r="A129" s="189" t="n">
        <v>12869</v>
      </c>
      <c r="B129" s="190" t="s">
        <v>908</v>
      </c>
      <c r="C129" s="191" t="s">
        <v>867</v>
      </c>
      <c r="D129" s="191" t="s">
        <v>876</v>
      </c>
      <c r="E129" s="189" t="n">
        <v>0.222104136</v>
      </c>
      <c r="F129" s="189" t="n">
        <v>0</v>
      </c>
      <c r="G129" s="189" t="n">
        <v>11.01</v>
      </c>
    </row>
    <row r="130" customFormat="false" ht="15" hidden="false" customHeight="false" outlineLevel="0" collapsed="false">
      <c r="A130" s="189" t="n">
        <v>12892</v>
      </c>
      <c r="B130" s="190" t="s">
        <v>859</v>
      </c>
      <c r="C130" s="191" t="s">
        <v>67</v>
      </c>
      <c r="D130" s="191" t="s">
        <v>333</v>
      </c>
      <c r="E130" s="189" t="n">
        <v>0.058713957</v>
      </c>
      <c r="F130" s="189" t="n">
        <v>9</v>
      </c>
      <c r="G130" s="189" t="n">
        <v>0</v>
      </c>
    </row>
    <row r="131" customFormat="false" ht="15" hidden="false" customHeight="false" outlineLevel="0" collapsed="false">
      <c r="A131" s="189" t="n">
        <v>12893</v>
      </c>
      <c r="B131" s="190" t="s">
        <v>860</v>
      </c>
      <c r="C131" s="191" t="s">
        <v>67</v>
      </c>
      <c r="D131" s="191" t="s">
        <v>333</v>
      </c>
      <c r="E131" s="189" t="n">
        <v>0.058713957</v>
      </c>
      <c r="F131" s="189" t="n">
        <v>48</v>
      </c>
      <c r="G131" s="189" t="n">
        <v>0</v>
      </c>
    </row>
    <row r="132" customFormat="false" ht="15" hidden="false" customHeight="false" outlineLevel="0" collapsed="false">
      <c r="A132" s="189" t="n">
        <v>12894</v>
      </c>
      <c r="B132" s="190" t="s">
        <v>861</v>
      </c>
      <c r="C132" s="191" t="s">
        <v>67</v>
      </c>
      <c r="D132" s="191" t="s">
        <v>28</v>
      </c>
      <c r="E132" s="189" t="n">
        <v>0.058713957</v>
      </c>
      <c r="F132" s="189" t="n">
        <v>13</v>
      </c>
      <c r="G132" s="189" t="n">
        <v>0</v>
      </c>
    </row>
    <row r="133" customFormat="false" ht="21" hidden="false" customHeight="false" outlineLevel="0" collapsed="false">
      <c r="A133" s="189" t="n">
        <v>12895</v>
      </c>
      <c r="B133" s="190" t="s">
        <v>862</v>
      </c>
      <c r="C133" s="191" t="s">
        <v>67</v>
      </c>
      <c r="D133" s="191" t="s">
        <v>28</v>
      </c>
      <c r="E133" s="189" t="n">
        <v>0.058713957</v>
      </c>
      <c r="F133" s="189" t="n">
        <v>10</v>
      </c>
      <c r="G133" s="189" t="n">
        <v>0</v>
      </c>
    </row>
    <row r="134" customFormat="false" ht="21" hidden="false" customHeight="false" outlineLevel="0" collapsed="false">
      <c r="A134" s="189" t="n">
        <v>1357</v>
      </c>
      <c r="B134" s="190" t="s">
        <v>909</v>
      </c>
      <c r="C134" s="191" t="s">
        <v>67</v>
      </c>
      <c r="D134" s="191" t="s">
        <v>28</v>
      </c>
      <c r="E134" s="189" t="n">
        <v>0.767423475</v>
      </c>
      <c r="F134" s="189" t="n">
        <v>32.49</v>
      </c>
      <c r="G134" s="189" t="n">
        <v>0</v>
      </c>
    </row>
    <row r="135" customFormat="false" ht="15" hidden="false" customHeight="false" outlineLevel="0" collapsed="false">
      <c r="A135" s="189" t="n">
        <v>1379</v>
      </c>
      <c r="B135" s="190" t="s">
        <v>893</v>
      </c>
      <c r="C135" s="191" t="s">
        <v>67</v>
      </c>
      <c r="D135" s="191" t="s">
        <v>153</v>
      </c>
      <c r="E135" s="189" t="n">
        <v>18.024142772</v>
      </c>
      <c r="F135" s="189" t="n">
        <v>0.41</v>
      </c>
      <c r="G135" s="189" t="n">
        <v>0</v>
      </c>
    </row>
    <row r="136" customFormat="false" ht="21" hidden="false" customHeight="false" outlineLevel="0" collapsed="false">
      <c r="A136" s="189" t="n">
        <v>13896</v>
      </c>
      <c r="B136" s="190" t="s">
        <v>910</v>
      </c>
      <c r="C136" s="191" t="s">
        <v>67</v>
      </c>
      <c r="D136" s="191" t="s">
        <v>28</v>
      </c>
      <c r="E136" s="189" t="n">
        <v>2.2675E-005</v>
      </c>
      <c r="F136" s="189" t="n">
        <v>1453.28</v>
      </c>
      <c r="G136" s="189" t="n">
        <v>0</v>
      </c>
    </row>
    <row r="137" customFormat="false" ht="21" hidden="false" customHeight="false" outlineLevel="0" collapsed="false">
      <c r="A137" s="189" t="n">
        <v>1607</v>
      </c>
      <c r="B137" s="190" t="s">
        <v>911</v>
      </c>
      <c r="C137" s="191" t="s">
        <v>67</v>
      </c>
      <c r="D137" s="191" t="s">
        <v>812</v>
      </c>
      <c r="E137" s="189" t="n">
        <v>2.166192</v>
      </c>
      <c r="F137" s="189" t="n">
        <v>0.13</v>
      </c>
      <c r="G137" s="189" t="n">
        <v>0</v>
      </c>
    </row>
    <row r="138" customFormat="false" ht="15" hidden="false" customHeight="false" outlineLevel="0" collapsed="false">
      <c r="A138" s="189" t="n">
        <v>21127</v>
      </c>
      <c r="B138" s="190" t="s">
        <v>912</v>
      </c>
      <c r="C138" s="191" t="s">
        <v>67</v>
      </c>
      <c r="D138" s="191" t="s">
        <v>28</v>
      </c>
      <c r="E138" s="189" t="n">
        <v>0.0060795</v>
      </c>
      <c r="F138" s="189" t="n">
        <v>3.59</v>
      </c>
      <c r="G138" s="189" t="n">
        <v>0</v>
      </c>
    </row>
    <row r="139" customFormat="false" ht="15" hidden="false" customHeight="false" outlineLevel="0" collapsed="false">
      <c r="A139" s="189" t="n">
        <v>2436</v>
      </c>
      <c r="B139" s="190" t="s">
        <v>913</v>
      </c>
      <c r="C139" s="191" t="s">
        <v>867</v>
      </c>
      <c r="D139" s="191" t="s">
        <v>876</v>
      </c>
      <c r="E139" s="189" t="n">
        <v>0.209597691</v>
      </c>
      <c r="F139" s="189" t="n">
        <v>0</v>
      </c>
      <c r="G139" s="189" t="n">
        <v>12.75</v>
      </c>
    </row>
    <row r="140" customFormat="false" ht="15" hidden="false" customHeight="false" outlineLevel="0" collapsed="false">
      <c r="A140" s="189" t="n">
        <v>246</v>
      </c>
      <c r="B140" s="190" t="s">
        <v>914</v>
      </c>
      <c r="C140" s="191" t="s">
        <v>867</v>
      </c>
      <c r="D140" s="191" t="s">
        <v>876</v>
      </c>
      <c r="E140" s="189" t="n">
        <v>0.003561911</v>
      </c>
      <c r="F140" s="189" t="n">
        <v>0</v>
      </c>
      <c r="G140" s="189" t="n">
        <v>9.57</v>
      </c>
    </row>
    <row r="141" customFormat="false" ht="15" hidden="false" customHeight="false" outlineLevel="0" collapsed="false">
      <c r="A141" s="189" t="n">
        <v>247</v>
      </c>
      <c r="B141" s="190" t="s">
        <v>915</v>
      </c>
      <c r="C141" s="191" t="s">
        <v>867</v>
      </c>
      <c r="D141" s="191" t="s">
        <v>876</v>
      </c>
      <c r="E141" s="189" t="n">
        <v>0.132949186</v>
      </c>
      <c r="F141" s="189" t="n">
        <v>0</v>
      </c>
      <c r="G141" s="189" t="n">
        <v>9.57</v>
      </c>
    </row>
    <row r="142" customFormat="false" ht="21" hidden="false" customHeight="false" outlineLevel="0" collapsed="false">
      <c r="A142" s="189" t="n">
        <v>25954</v>
      </c>
      <c r="B142" s="190" t="s">
        <v>916</v>
      </c>
      <c r="C142" s="191" t="s">
        <v>67</v>
      </c>
      <c r="D142" s="191" t="s">
        <v>28</v>
      </c>
      <c r="E142" s="189" t="n">
        <v>7.61E-007</v>
      </c>
      <c r="F142" s="189" t="n">
        <v>1126378.9</v>
      </c>
      <c r="G142" s="189" t="n">
        <v>0</v>
      </c>
    </row>
    <row r="143" customFormat="false" ht="15" hidden="false" customHeight="false" outlineLevel="0" collapsed="false">
      <c r="A143" s="189" t="n">
        <v>2673</v>
      </c>
      <c r="B143" s="190" t="s">
        <v>917</v>
      </c>
      <c r="C143" s="191" t="s">
        <v>67</v>
      </c>
      <c r="D143" s="191" t="s">
        <v>131</v>
      </c>
      <c r="E143" s="189" t="n">
        <v>0.3098799</v>
      </c>
      <c r="F143" s="189" t="n">
        <v>1.95</v>
      </c>
      <c r="G143" s="189" t="n">
        <v>0</v>
      </c>
    </row>
    <row r="144" customFormat="false" ht="15" hidden="false" customHeight="false" outlineLevel="0" collapsed="false">
      <c r="A144" s="189" t="n">
        <v>2689</v>
      </c>
      <c r="B144" s="190" t="s">
        <v>918</v>
      </c>
      <c r="C144" s="191" t="s">
        <v>67</v>
      </c>
      <c r="D144" s="191" t="s">
        <v>131</v>
      </c>
      <c r="E144" s="189" t="n">
        <v>0.0673254</v>
      </c>
      <c r="F144" s="189" t="n">
        <v>1.17</v>
      </c>
      <c r="G144" s="189" t="n">
        <v>0</v>
      </c>
    </row>
    <row r="145" customFormat="false" ht="15" hidden="false" customHeight="false" outlineLevel="0" collapsed="false">
      <c r="A145" s="189" t="n">
        <v>2696</v>
      </c>
      <c r="B145" s="190" t="s">
        <v>919</v>
      </c>
      <c r="C145" s="191" t="s">
        <v>867</v>
      </c>
      <c r="D145" s="191" t="s">
        <v>876</v>
      </c>
      <c r="E145" s="189" t="n">
        <v>0.024664524</v>
      </c>
      <c r="F145" s="189" t="n">
        <v>0</v>
      </c>
      <c r="G145" s="189" t="n">
        <v>12.75</v>
      </c>
    </row>
    <row r="146" customFormat="false" ht="15" hidden="false" customHeight="false" outlineLevel="0" collapsed="false">
      <c r="A146" s="189" t="n">
        <v>2705</v>
      </c>
      <c r="B146" s="190" t="s">
        <v>894</v>
      </c>
      <c r="C146" s="191" t="s">
        <v>67</v>
      </c>
      <c r="D146" s="191" t="s">
        <v>68</v>
      </c>
      <c r="E146" s="189" t="n">
        <v>0.830804874</v>
      </c>
      <c r="F146" s="189" t="n">
        <v>0.63</v>
      </c>
      <c r="G146" s="189" t="n">
        <v>0</v>
      </c>
    </row>
    <row r="147" customFormat="false" ht="15" hidden="false" customHeight="false" outlineLevel="0" collapsed="false">
      <c r="A147" s="189" t="n">
        <v>2711</v>
      </c>
      <c r="B147" s="190" t="s">
        <v>885</v>
      </c>
      <c r="C147" s="191" t="s">
        <v>67</v>
      </c>
      <c r="D147" s="191" t="s">
        <v>28</v>
      </c>
      <c r="E147" s="189" t="n">
        <v>0.033078371</v>
      </c>
      <c r="F147" s="189" t="n">
        <v>100.68</v>
      </c>
      <c r="G147" s="189" t="n">
        <v>0</v>
      </c>
    </row>
    <row r="148" customFormat="false" ht="21" hidden="false" customHeight="false" outlineLevel="0" collapsed="false">
      <c r="A148" s="189" t="n">
        <v>36148</v>
      </c>
      <c r="B148" s="190" t="s">
        <v>864</v>
      </c>
      <c r="C148" s="191" t="s">
        <v>67</v>
      </c>
      <c r="D148" s="191" t="s">
        <v>28</v>
      </c>
      <c r="E148" s="189" t="n">
        <v>0.058713957</v>
      </c>
      <c r="F148" s="189" t="n">
        <v>48</v>
      </c>
      <c r="G148" s="189" t="n">
        <v>0</v>
      </c>
    </row>
    <row r="149" customFormat="false" ht="21" hidden="false" customHeight="false" outlineLevel="0" collapsed="false">
      <c r="A149" s="189" t="n">
        <v>36152</v>
      </c>
      <c r="B149" s="190" t="s">
        <v>865</v>
      </c>
      <c r="C149" s="191" t="s">
        <v>67</v>
      </c>
      <c r="D149" s="191" t="s">
        <v>28</v>
      </c>
      <c r="E149" s="189" t="n">
        <v>0.058713957</v>
      </c>
      <c r="F149" s="189" t="n">
        <v>3.9</v>
      </c>
      <c r="G149" s="189" t="n">
        <v>0</v>
      </c>
    </row>
    <row r="150" customFormat="false" ht="21" hidden="false" customHeight="false" outlineLevel="0" collapsed="false">
      <c r="A150" s="189" t="n">
        <v>36487</v>
      </c>
      <c r="B150" s="190" t="s">
        <v>920</v>
      </c>
      <c r="C150" s="191" t="s">
        <v>67</v>
      </c>
      <c r="D150" s="191" t="s">
        <v>28</v>
      </c>
      <c r="E150" s="189" t="n">
        <v>1.728E-006</v>
      </c>
      <c r="F150" s="189" t="n">
        <v>3758.32</v>
      </c>
      <c r="G150" s="189" t="n">
        <v>0</v>
      </c>
    </row>
    <row r="151" customFormat="false" ht="15" hidden="false" customHeight="false" outlineLevel="0" collapsed="false">
      <c r="A151" s="189" t="n">
        <v>370</v>
      </c>
      <c r="B151" s="190" t="s">
        <v>895</v>
      </c>
      <c r="C151" s="191" t="s">
        <v>67</v>
      </c>
      <c r="D151" s="191" t="s">
        <v>124</v>
      </c>
      <c r="E151" s="189" t="n">
        <v>0.071427811</v>
      </c>
      <c r="F151" s="189" t="n">
        <v>75</v>
      </c>
      <c r="G151" s="189" t="n">
        <v>0</v>
      </c>
    </row>
    <row r="152" customFormat="false" ht="15" hidden="false" customHeight="false" outlineLevel="0" collapsed="false">
      <c r="A152" s="189" t="n">
        <v>37370</v>
      </c>
      <c r="B152" s="190" t="s">
        <v>886</v>
      </c>
      <c r="C152" s="191" t="s">
        <v>67</v>
      </c>
      <c r="D152" s="191" t="s">
        <v>876</v>
      </c>
      <c r="E152" s="189" t="n">
        <v>9.209310416</v>
      </c>
      <c r="F152" s="189" t="n">
        <v>1.7</v>
      </c>
      <c r="G152" s="189" t="n">
        <v>0</v>
      </c>
    </row>
    <row r="153" customFormat="false" ht="15" hidden="false" customHeight="false" outlineLevel="0" collapsed="false">
      <c r="A153" s="189" t="n">
        <v>37371</v>
      </c>
      <c r="B153" s="190" t="s">
        <v>887</v>
      </c>
      <c r="C153" s="191" t="s">
        <v>67</v>
      </c>
      <c r="D153" s="191" t="s">
        <v>876</v>
      </c>
      <c r="E153" s="189" t="n">
        <v>9.209310416</v>
      </c>
      <c r="F153" s="189" t="n">
        <v>0.64</v>
      </c>
      <c r="G153" s="189" t="n">
        <v>0</v>
      </c>
    </row>
    <row r="154" customFormat="false" ht="15" hidden="false" customHeight="false" outlineLevel="0" collapsed="false">
      <c r="A154" s="189" t="n">
        <v>37372</v>
      </c>
      <c r="B154" s="190" t="s">
        <v>877</v>
      </c>
      <c r="C154" s="191" t="s">
        <v>67</v>
      </c>
      <c r="D154" s="191" t="s">
        <v>876</v>
      </c>
      <c r="E154" s="189" t="n">
        <v>9.209310416</v>
      </c>
      <c r="F154" s="189" t="n">
        <v>0.37</v>
      </c>
      <c r="G154" s="189" t="n">
        <v>0</v>
      </c>
    </row>
    <row r="155" customFormat="false" ht="15" hidden="false" customHeight="false" outlineLevel="0" collapsed="false">
      <c r="A155" s="189" t="n">
        <v>37373</v>
      </c>
      <c r="B155" s="190" t="s">
        <v>878</v>
      </c>
      <c r="C155" s="191" t="s">
        <v>67</v>
      </c>
      <c r="D155" s="191" t="s">
        <v>876</v>
      </c>
      <c r="E155" s="189" t="n">
        <v>9.209310416</v>
      </c>
      <c r="F155" s="189" t="n">
        <v>0.02</v>
      </c>
      <c r="G155" s="189" t="n">
        <v>0</v>
      </c>
    </row>
    <row r="156" customFormat="false" ht="15" hidden="false" customHeight="false" outlineLevel="0" collapsed="false">
      <c r="A156" s="189" t="n">
        <v>37623</v>
      </c>
      <c r="B156" s="190" t="s">
        <v>896</v>
      </c>
      <c r="C156" s="191" t="s">
        <v>867</v>
      </c>
      <c r="D156" s="191" t="s">
        <v>876</v>
      </c>
      <c r="E156" s="189" t="n">
        <v>0.118322434</v>
      </c>
      <c r="F156" s="189" t="n">
        <v>0</v>
      </c>
      <c r="G156" s="189" t="n">
        <v>9.8</v>
      </c>
    </row>
    <row r="157" customFormat="false" ht="21" hidden="false" customHeight="false" outlineLevel="0" collapsed="false">
      <c r="A157" s="189" t="n">
        <v>3799</v>
      </c>
      <c r="B157" s="190" t="s">
        <v>921</v>
      </c>
      <c r="C157" s="191" t="s">
        <v>67</v>
      </c>
      <c r="D157" s="191" t="s">
        <v>28</v>
      </c>
      <c r="E157" s="189" t="n">
        <v>0.0662</v>
      </c>
      <c r="F157" s="189" t="n">
        <v>60.36</v>
      </c>
      <c r="G157" s="189" t="n">
        <v>0</v>
      </c>
    </row>
    <row r="158" customFormat="false" ht="21" hidden="false" customHeight="false" outlineLevel="0" collapsed="false">
      <c r="A158" s="189" t="n">
        <v>38094</v>
      </c>
      <c r="B158" s="190" t="s">
        <v>922</v>
      </c>
      <c r="C158" s="191" t="s">
        <v>67</v>
      </c>
      <c r="D158" s="191" t="s">
        <v>28</v>
      </c>
      <c r="E158" s="189" t="n">
        <v>0.0662</v>
      </c>
      <c r="F158" s="189" t="n">
        <v>2.18</v>
      </c>
      <c r="G158" s="189" t="n">
        <v>0</v>
      </c>
    </row>
    <row r="159" customFormat="false" ht="21" hidden="false" customHeight="false" outlineLevel="0" collapsed="false">
      <c r="A159" s="189" t="n">
        <v>38099</v>
      </c>
      <c r="B159" s="190" t="s">
        <v>923</v>
      </c>
      <c r="C159" s="191" t="s">
        <v>67</v>
      </c>
      <c r="D159" s="191" t="s">
        <v>28</v>
      </c>
      <c r="E159" s="189" t="n">
        <v>0.0662</v>
      </c>
      <c r="F159" s="189" t="n">
        <v>1.13</v>
      </c>
      <c r="G159" s="189" t="n">
        <v>0</v>
      </c>
    </row>
    <row r="160" customFormat="false" ht="15" hidden="false" customHeight="false" outlineLevel="0" collapsed="false">
      <c r="A160" s="189" t="n">
        <v>38101</v>
      </c>
      <c r="B160" s="190" t="s">
        <v>924</v>
      </c>
      <c r="C160" s="191" t="s">
        <v>67</v>
      </c>
      <c r="D160" s="191" t="s">
        <v>28</v>
      </c>
      <c r="E160" s="189" t="n">
        <v>0.0662</v>
      </c>
      <c r="F160" s="189" t="n">
        <v>5.87</v>
      </c>
      <c r="G160" s="189" t="n">
        <v>0</v>
      </c>
    </row>
    <row r="161" customFormat="false" ht="15" hidden="false" customHeight="false" outlineLevel="0" collapsed="false">
      <c r="A161" s="189" t="n">
        <v>38112</v>
      </c>
      <c r="B161" s="190" t="s">
        <v>925</v>
      </c>
      <c r="C161" s="191" t="s">
        <v>67</v>
      </c>
      <c r="D161" s="191" t="s">
        <v>28</v>
      </c>
      <c r="E161" s="189" t="n">
        <v>0.0662</v>
      </c>
      <c r="F161" s="189" t="n">
        <v>5.16</v>
      </c>
      <c r="G161" s="189" t="n">
        <v>0</v>
      </c>
    </row>
    <row r="162" customFormat="false" ht="15" hidden="false" customHeight="false" outlineLevel="0" collapsed="false">
      <c r="A162" s="189" t="n">
        <v>38403</v>
      </c>
      <c r="B162" s="190" t="s">
        <v>888</v>
      </c>
      <c r="C162" s="191" t="s">
        <v>67</v>
      </c>
      <c r="D162" s="191" t="s">
        <v>28</v>
      </c>
      <c r="E162" s="189" t="n">
        <v>0.033078371</v>
      </c>
      <c r="F162" s="189" t="n">
        <v>24.94</v>
      </c>
      <c r="G162" s="189" t="n">
        <v>0</v>
      </c>
    </row>
    <row r="163" customFormat="false" ht="21" hidden="false" customHeight="false" outlineLevel="0" collapsed="false">
      <c r="A163" s="189" t="n">
        <v>39022</v>
      </c>
      <c r="B163" s="190" t="s">
        <v>926</v>
      </c>
      <c r="C163" s="191" t="s">
        <v>67</v>
      </c>
      <c r="D163" s="191" t="s">
        <v>28</v>
      </c>
      <c r="E163" s="189" t="n">
        <v>0.09107172</v>
      </c>
      <c r="F163" s="189" t="n">
        <v>349.9</v>
      </c>
      <c r="G163" s="189" t="n">
        <v>0</v>
      </c>
    </row>
    <row r="164" customFormat="false" ht="21" hidden="false" customHeight="false" outlineLevel="0" collapsed="false">
      <c r="A164" s="189" t="n">
        <v>392</v>
      </c>
      <c r="B164" s="190" t="s">
        <v>927</v>
      </c>
      <c r="C164" s="191" t="s">
        <v>67</v>
      </c>
      <c r="D164" s="191" t="s">
        <v>28</v>
      </c>
      <c r="E164" s="189" t="n">
        <v>0.2295926</v>
      </c>
      <c r="F164" s="189" t="n">
        <v>0.62</v>
      </c>
      <c r="G164" s="189" t="n">
        <v>0</v>
      </c>
    </row>
    <row r="165" customFormat="false" ht="15" hidden="false" customHeight="false" outlineLevel="0" collapsed="false">
      <c r="A165" s="189" t="n">
        <v>40568</v>
      </c>
      <c r="B165" s="190" t="s">
        <v>928</v>
      </c>
      <c r="C165" s="191" t="s">
        <v>67</v>
      </c>
      <c r="D165" s="191" t="s">
        <v>153</v>
      </c>
      <c r="E165" s="189" t="n">
        <v>0.051576</v>
      </c>
      <c r="F165" s="189" t="n">
        <v>8.91</v>
      </c>
      <c r="G165" s="189" t="n">
        <v>0</v>
      </c>
    </row>
    <row r="166" customFormat="false" ht="15" hidden="false" customHeight="false" outlineLevel="0" collapsed="false">
      <c r="A166" s="189" t="n">
        <v>4253</v>
      </c>
      <c r="B166" s="190" t="s">
        <v>929</v>
      </c>
      <c r="C166" s="191" t="s">
        <v>867</v>
      </c>
      <c r="D166" s="191" t="s">
        <v>876</v>
      </c>
      <c r="E166" s="189" t="n">
        <v>0.019160828</v>
      </c>
      <c r="F166" s="189" t="n">
        <v>0</v>
      </c>
      <c r="G166" s="189" t="n">
        <v>16.13</v>
      </c>
    </row>
    <row r="167" customFormat="false" ht="15" hidden="false" customHeight="false" outlineLevel="0" collapsed="false">
      <c r="A167" s="189" t="n">
        <v>4254</v>
      </c>
      <c r="B167" s="190" t="s">
        <v>930</v>
      </c>
      <c r="C167" s="191" t="s">
        <v>867</v>
      </c>
      <c r="D167" s="191" t="s">
        <v>876</v>
      </c>
      <c r="E167" s="189" t="n">
        <v>0.007664331</v>
      </c>
      <c r="F167" s="189" t="n">
        <v>0</v>
      </c>
      <c r="G167" s="189" t="n">
        <v>34.85</v>
      </c>
    </row>
    <row r="168" customFormat="false" ht="21" hidden="false" customHeight="false" outlineLevel="0" collapsed="false">
      <c r="A168" s="189" t="n">
        <v>4302</v>
      </c>
      <c r="B168" s="190" t="s">
        <v>931</v>
      </c>
      <c r="C168" s="191" t="s">
        <v>67</v>
      </c>
      <c r="D168" s="191" t="s">
        <v>28</v>
      </c>
      <c r="E168" s="189" t="n">
        <v>2.166192</v>
      </c>
      <c r="F168" s="189" t="n">
        <v>2.02</v>
      </c>
      <c r="G168" s="189" t="n">
        <v>0</v>
      </c>
    </row>
    <row r="169" customFormat="false" ht="21" hidden="false" customHeight="false" outlineLevel="0" collapsed="false">
      <c r="A169" s="189" t="n">
        <v>4425</v>
      </c>
      <c r="B169" s="190" t="s">
        <v>932</v>
      </c>
      <c r="C169" s="191" t="s">
        <v>67</v>
      </c>
      <c r="D169" s="191" t="s">
        <v>131</v>
      </c>
      <c r="E169" s="189" t="n">
        <v>1.0848152</v>
      </c>
      <c r="F169" s="189" t="n">
        <v>11</v>
      </c>
      <c r="G169" s="189" t="n">
        <v>0</v>
      </c>
    </row>
    <row r="170" customFormat="false" ht="15" hidden="false" customHeight="false" outlineLevel="0" collapsed="false">
      <c r="A170" s="189" t="n">
        <v>4491</v>
      </c>
      <c r="B170" s="190" t="s">
        <v>898</v>
      </c>
      <c r="C170" s="191" t="s">
        <v>67</v>
      </c>
      <c r="D170" s="191" t="s">
        <v>131</v>
      </c>
      <c r="E170" s="189" t="n">
        <v>5.32855</v>
      </c>
      <c r="F170" s="189" t="n">
        <v>4.57</v>
      </c>
      <c r="G170" s="189" t="n">
        <v>0</v>
      </c>
    </row>
    <row r="171" customFormat="false" ht="15" hidden="false" customHeight="false" outlineLevel="0" collapsed="false">
      <c r="A171" s="189" t="n">
        <v>4721</v>
      </c>
      <c r="B171" s="190" t="s">
        <v>899</v>
      </c>
      <c r="C171" s="191" t="s">
        <v>67</v>
      </c>
      <c r="D171" s="191" t="s">
        <v>124</v>
      </c>
      <c r="E171" s="189" t="n">
        <v>0.043904991</v>
      </c>
      <c r="F171" s="189" t="n">
        <v>43.74</v>
      </c>
      <c r="G171" s="189" t="n">
        <v>0</v>
      </c>
    </row>
    <row r="172" customFormat="false" ht="15" hidden="false" customHeight="false" outlineLevel="0" collapsed="false">
      <c r="A172" s="189" t="n">
        <v>4750</v>
      </c>
      <c r="B172" s="190" t="s">
        <v>933</v>
      </c>
      <c r="C172" s="191" t="s">
        <v>867</v>
      </c>
      <c r="D172" s="191" t="s">
        <v>876</v>
      </c>
      <c r="E172" s="189" t="n">
        <v>0.607750341</v>
      </c>
      <c r="F172" s="189" t="n">
        <v>0</v>
      </c>
      <c r="G172" s="189" t="n">
        <v>12.75</v>
      </c>
    </row>
    <row r="173" customFormat="false" ht="15" hidden="false" customHeight="false" outlineLevel="0" collapsed="false">
      <c r="A173" s="189" t="n">
        <v>4783</v>
      </c>
      <c r="B173" s="190" t="s">
        <v>934</v>
      </c>
      <c r="C173" s="191" t="s">
        <v>867</v>
      </c>
      <c r="D173" s="191" t="s">
        <v>876</v>
      </c>
      <c r="E173" s="189" t="n">
        <v>0.6662724</v>
      </c>
      <c r="F173" s="189" t="n">
        <v>0</v>
      </c>
      <c r="G173" s="189" t="n">
        <v>12.75</v>
      </c>
    </row>
    <row r="174" customFormat="false" ht="15" hidden="false" customHeight="false" outlineLevel="0" collapsed="false">
      <c r="A174" s="189" t="n">
        <v>5061</v>
      </c>
      <c r="B174" s="190" t="s">
        <v>935</v>
      </c>
      <c r="C174" s="191" t="s">
        <v>67</v>
      </c>
      <c r="D174" s="191" t="s">
        <v>153</v>
      </c>
      <c r="E174" s="189" t="n">
        <v>0.379875</v>
      </c>
      <c r="F174" s="189" t="n">
        <v>8.7</v>
      </c>
      <c r="G174" s="189" t="n">
        <v>0</v>
      </c>
    </row>
    <row r="175" customFormat="false" ht="15" hidden="false" customHeight="false" outlineLevel="0" collapsed="false">
      <c r="A175" s="189" t="n">
        <v>6111</v>
      </c>
      <c r="B175" s="190" t="s">
        <v>891</v>
      </c>
      <c r="C175" s="191" t="s">
        <v>867</v>
      </c>
      <c r="D175" s="191" t="s">
        <v>876</v>
      </c>
      <c r="E175" s="189" t="n">
        <v>4.82951446</v>
      </c>
      <c r="F175" s="189" t="n">
        <v>0</v>
      </c>
      <c r="G175" s="189" t="n">
        <v>8.04</v>
      </c>
    </row>
    <row r="176" customFormat="false" ht="15" hidden="false" customHeight="false" outlineLevel="0" collapsed="false">
      <c r="A176" s="189" t="n">
        <v>6117</v>
      </c>
      <c r="B176" s="190" t="s">
        <v>936</v>
      </c>
      <c r="C176" s="191" t="s">
        <v>867</v>
      </c>
      <c r="D176" s="191" t="s">
        <v>876</v>
      </c>
      <c r="E176" s="189" t="n">
        <v>0.113077801</v>
      </c>
      <c r="F176" s="189" t="n">
        <v>0</v>
      </c>
      <c r="G176" s="189" t="n">
        <v>9.57</v>
      </c>
    </row>
    <row r="177" customFormat="false" ht="15" hidden="false" customHeight="false" outlineLevel="0" collapsed="false">
      <c r="A177" s="189" t="n">
        <v>654</v>
      </c>
      <c r="B177" s="190" t="s">
        <v>937</v>
      </c>
      <c r="C177" s="191" t="s">
        <v>67</v>
      </c>
      <c r="D177" s="191" t="s">
        <v>28</v>
      </c>
      <c r="E177" s="189" t="n">
        <v>2.60625</v>
      </c>
      <c r="F177" s="189" t="n">
        <v>2.58</v>
      </c>
      <c r="G177" s="189" t="n">
        <v>0</v>
      </c>
    </row>
    <row r="178" customFormat="false" ht="15" hidden="false" customHeight="false" outlineLevel="0" collapsed="false">
      <c r="A178" s="189" t="n">
        <v>7194</v>
      </c>
      <c r="B178" s="190" t="s">
        <v>938</v>
      </c>
      <c r="C178" s="191" t="s">
        <v>67</v>
      </c>
      <c r="D178" s="191" t="s">
        <v>72</v>
      </c>
      <c r="E178" s="189" t="n">
        <v>2.3329544</v>
      </c>
      <c r="F178" s="189" t="n">
        <v>17.9</v>
      </c>
      <c r="G178" s="189" t="n">
        <v>0</v>
      </c>
    </row>
    <row r="179" customFormat="false" ht="15" hidden="false" customHeight="false" outlineLevel="0" collapsed="false">
      <c r="A179" s="189" t="n">
        <v>7345</v>
      </c>
      <c r="B179" s="190" t="s">
        <v>939</v>
      </c>
      <c r="C179" s="191" t="s">
        <v>67</v>
      </c>
      <c r="D179" s="191" t="s">
        <v>940</v>
      </c>
      <c r="E179" s="189" t="n">
        <v>1.671417</v>
      </c>
      <c r="F179" s="189" t="n">
        <v>14.94</v>
      </c>
      <c r="G179" s="189" t="n">
        <v>0</v>
      </c>
    </row>
    <row r="180" customFormat="false" ht="21" hidden="false" customHeight="false" outlineLevel="0" collapsed="false">
      <c r="A180" s="189" t="n">
        <v>983</v>
      </c>
      <c r="B180" s="190" t="s">
        <v>941</v>
      </c>
      <c r="C180" s="191" t="s">
        <v>67</v>
      </c>
      <c r="D180" s="191" t="s">
        <v>131</v>
      </c>
      <c r="E180" s="189" t="n">
        <v>0.803845</v>
      </c>
      <c r="F180" s="189" t="n">
        <v>0.68</v>
      </c>
      <c r="G180" s="189" t="n">
        <v>0</v>
      </c>
    </row>
    <row r="181" customFormat="false" ht="15" hidden="false" customHeight="false" outlineLevel="0" collapsed="false">
      <c r="A181" s="178"/>
      <c r="B181" s="179"/>
      <c r="C181" s="180"/>
      <c r="D181" s="180"/>
      <c r="E181" s="180"/>
      <c r="F181" s="180"/>
      <c r="G181" s="180"/>
    </row>
    <row r="182" customFormat="false" ht="15" hidden="false" customHeight="false" outlineLevel="0" collapsed="false">
      <c r="A182" s="184" t="s">
        <v>83</v>
      </c>
      <c r="B182" s="185" t="s">
        <v>84</v>
      </c>
      <c r="C182" s="186" t="s">
        <v>53</v>
      </c>
      <c r="D182" s="186" t="s">
        <v>85</v>
      </c>
      <c r="E182" s="187"/>
      <c r="F182" s="187" t="n">
        <v>12.038624907</v>
      </c>
      <c r="G182" s="187" t="n">
        <v>4.088742</v>
      </c>
    </row>
    <row r="183" customFormat="false" ht="15" hidden="false" customHeight="false" outlineLevel="0" collapsed="false">
      <c r="A183" s="189" t="n">
        <v>10</v>
      </c>
      <c r="B183" s="190" t="s">
        <v>882</v>
      </c>
      <c r="C183" s="191" t="s">
        <v>67</v>
      </c>
      <c r="D183" s="191" t="s">
        <v>28</v>
      </c>
      <c r="E183" s="189" t="n">
        <v>0.00182445</v>
      </c>
      <c r="F183" s="189" t="n">
        <v>6.64</v>
      </c>
      <c r="G183" s="189" t="n">
        <v>0</v>
      </c>
    </row>
    <row r="184" customFormat="false" ht="21" hidden="false" customHeight="false" outlineLevel="0" collapsed="false">
      <c r="A184" s="189" t="n">
        <v>10527</v>
      </c>
      <c r="B184" s="190" t="s">
        <v>942</v>
      </c>
      <c r="C184" s="191" t="s">
        <v>67</v>
      </c>
      <c r="D184" s="191" t="s">
        <v>85</v>
      </c>
      <c r="E184" s="189" t="n">
        <v>1</v>
      </c>
      <c r="F184" s="189" t="n">
        <v>10</v>
      </c>
      <c r="G184" s="189" t="n">
        <v>0</v>
      </c>
    </row>
    <row r="185" customFormat="false" ht="15" hidden="false" customHeight="false" outlineLevel="0" collapsed="false">
      <c r="A185" s="189" t="n">
        <v>12</v>
      </c>
      <c r="B185" s="190" t="s">
        <v>883</v>
      </c>
      <c r="C185" s="191" t="s">
        <v>67</v>
      </c>
      <c r="D185" s="191" t="s">
        <v>28</v>
      </c>
      <c r="E185" s="189" t="n">
        <v>0.00182445</v>
      </c>
      <c r="F185" s="189" t="n">
        <v>6.5</v>
      </c>
      <c r="G185" s="189" t="n">
        <v>0</v>
      </c>
    </row>
    <row r="186" customFormat="false" ht="15" hidden="false" customHeight="false" outlineLevel="0" collapsed="false">
      <c r="A186" s="189" t="n">
        <v>12892</v>
      </c>
      <c r="B186" s="190" t="s">
        <v>859</v>
      </c>
      <c r="C186" s="191" t="s">
        <v>67</v>
      </c>
      <c r="D186" s="191" t="s">
        <v>333</v>
      </c>
      <c r="E186" s="189" t="n">
        <v>0.00318775</v>
      </c>
      <c r="F186" s="189" t="n">
        <v>9</v>
      </c>
      <c r="G186" s="189" t="n">
        <v>0</v>
      </c>
    </row>
    <row r="187" customFormat="false" ht="15" hidden="false" customHeight="false" outlineLevel="0" collapsed="false">
      <c r="A187" s="189" t="n">
        <v>12893</v>
      </c>
      <c r="B187" s="190" t="s">
        <v>860</v>
      </c>
      <c r="C187" s="191" t="s">
        <v>67</v>
      </c>
      <c r="D187" s="191" t="s">
        <v>333</v>
      </c>
      <c r="E187" s="189" t="n">
        <v>0.00318775</v>
      </c>
      <c r="F187" s="189" t="n">
        <v>48</v>
      </c>
      <c r="G187" s="189" t="n">
        <v>0</v>
      </c>
    </row>
    <row r="188" customFormat="false" ht="15" hidden="false" customHeight="false" outlineLevel="0" collapsed="false">
      <c r="A188" s="189" t="n">
        <v>12894</v>
      </c>
      <c r="B188" s="190" t="s">
        <v>861</v>
      </c>
      <c r="C188" s="191" t="s">
        <v>67</v>
      </c>
      <c r="D188" s="191" t="s">
        <v>28</v>
      </c>
      <c r="E188" s="189" t="n">
        <v>0.00318775</v>
      </c>
      <c r="F188" s="189" t="n">
        <v>13</v>
      </c>
      <c r="G188" s="189" t="n">
        <v>0</v>
      </c>
    </row>
    <row r="189" customFormat="false" ht="21" hidden="false" customHeight="false" outlineLevel="0" collapsed="false">
      <c r="A189" s="189" t="n">
        <v>12895</v>
      </c>
      <c r="B189" s="190" t="s">
        <v>862</v>
      </c>
      <c r="C189" s="191" t="s">
        <v>67</v>
      </c>
      <c r="D189" s="191" t="s">
        <v>28</v>
      </c>
      <c r="E189" s="189" t="n">
        <v>0.00318775</v>
      </c>
      <c r="F189" s="189" t="n">
        <v>10</v>
      </c>
      <c r="G189" s="189" t="n">
        <v>0</v>
      </c>
    </row>
    <row r="190" customFormat="false" ht="15" hidden="false" customHeight="false" outlineLevel="0" collapsed="false">
      <c r="A190" s="189" t="n">
        <v>2711</v>
      </c>
      <c r="B190" s="190" t="s">
        <v>885</v>
      </c>
      <c r="C190" s="191" t="s">
        <v>67</v>
      </c>
      <c r="D190" s="191" t="s">
        <v>28</v>
      </c>
      <c r="E190" s="189" t="n">
        <v>0.00182445</v>
      </c>
      <c r="F190" s="189" t="n">
        <v>100.68</v>
      </c>
      <c r="G190" s="189" t="n">
        <v>0</v>
      </c>
    </row>
    <row r="191" customFormat="false" ht="21" hidden="false" customHeight="false" outlineLevel="0" collapsed="false">
      <c r="A191" s="189" t="n">
        <v>36148</v>
      </c>
      <c r="B191" s="190" t="s">
        <v>864</v>
      </c>
      <c r="C191" s="191" t="s">
        <v>67</v>
      </c>
      <c r="D191" s="191" t="s">
        <v>28</v>
      </c>
      <c r="E191" s="189" t="n">
        <v>0.00318775</v>
      </c>
      <c r="F191" s="189" t="n">
        <v>48</v>
      </c>
      <c r="G191" s="189" t="n">
        <v>0</v>
      </c>
    </row>
    <row r="192" customFormat="false" ht="21" hidden="false" customHeight="false" outlineLevel="0" collapsed="false">
      <c r="A192" s="189" t="n">
        <v>36152</v>
      </c>
      <c r="B192" s="190" t="s">
        <v>865</v>
      </c>
      <c r="C192" s="191" t="s">
        <v>67</v>
      </c>
      <c r="D192" s="191" t="s">
        <v>28</v>
      </c>
      <c r="E192" s="189" t="n">
        <v>0.00318775</v>
      </c>
      <c r="F192" s="189" t="n">
        <v>3.9</v>
      </c>
      <c r="G192" s="189" t="n">
        <v>0</v>
      </c>
    </row>
    <row r="193" customFormat="false" ht="15" hidden="false" customHeight="false" outlineLevel="0" collapsed="false">
      <c r="A193" s="189" t="n">
        <v>37370</v>
      </c>
      <c r="B193" s="190" t="s">
        <v>886</v>
      </c>
      <c r="C193" s="191" t="s">
        <v>67</v>
      </c>
      <c r="D193" s="191" t="s">
        <v>876</v>
      </c>
      <c r="E193" s="189" t="n">
        <v>0.5</v>
      </c>
      <c r="F193" s="189" t="n">
        <v>1.7</v>
      </c>
      <c r="G193" s="189" t="n">
        <v>0</v>
      </c>
    </row>
    <row r="194" customFormat="false" ht="15" hidden="false" customHeight="false" outlineLevel="0" collapsed="false">
      <c r="A194" s="189" t="n">
        <v>37371</v>
      </c>
      <c r="B194" s="190" t="s">
        <v>887</v>
      </c>
      <c r="C194" s="191" t="s">
        <v>67</v>
      </c>
      <c r="D194" s="191" t="s">
        <v>876</v>
      </c>
      <c r="E194" s="189" t="n">
        <v>0.5</v>
      </c>
      <c r="F194" s="189" t="n">
        <v>0.64</v>
      </c>
      <c r="G194" s="189" t="n">
        <v>0</v>
      </c>
    </row>
    <row r="195" customFormat="false" ht="15" hidden="false" customHeight="false" outlineLevel="0" collapsed="false">
      <c r="A195" s="189" t="n">
        <v>37372</v>
      </c>
      <c r="B195" s="190" t="s">
        <v>877</v>
      </c>
      <c r="C195" s="191" t="s">
        <v>67</v>
      </c>
      <c r="D195" s="191" t="s">
        <v>876</v>
      </c>
      <c r="E195" s="189" t="n">
        <v>0.5</v>
      </c>
      <c r="F195" s="189" t="n">
        <v>0.37</v>
      </c>
      <c r="G195" s="189" t="n">
        <v>0</v>
      </c>
    </row>
    <row r="196" customFormat="false" ht="15" hidden="false" customHeight="false" outlineLevel="0" collapsed="false">
      <c r="A196" s="189" t="n">
        <v>37373</v>
      </c>
      <c r="B196" s="190" t="s">
        <v>878</v>
      </c>
      <c r="C196" s="191" t="s">
        <v>67</v>
      </c>
      <c r="D196" s="191" t="s">
        <v>876</v>
      </c>
      <c r="E196" s="189" t="n">
        <v>0.5</v>
      </c>
      <c r="F196" s="189" t="n">
        <v>0.02</v>
      </c>
      <c r="G196" s="189" t="n">
        <v>0</v>
      </c>
    </row>
    <row r="197" customFormat="false" ht="15" hidden="false" customHeight="false" outlineLevel="0" collapsed="false">
      <c r="A197" s="189" t="n">
        <v>38403</v>
      </c>
      <c r="B197" s="190" t="s">
        <v>888</v>
      </c>
      <c r="C197" s="191" t="s">
        <v>67</v>
      </c>
      <c r="D197" s="191" t="s">
        <v>28</v>
      </c>
      <c r="E197" s="189" t="n">
        <v>0.00182445</v>
      </c>
      <c r="F197" s="189" t="n">
        <v>24.94</v>
      </c>
      <c r="G197" s="189" t="n">
        <v>0</v>
      </c>
    </row>
    <row r="198" customFormat="false" ht="15" hidden="false" customHeight="false" outlineLevel="0" collapsed="false">
      <c r="A198" s="189" t="n">
        <v>6111</v>
      </c>
      <c r="B198" s="190" t="s">
        <v>891</v>
      </c>
      <c r="C198" s="191" t="s">
        <v>867</v>
      </c>
      <c r="D198" s="191" t="s">
        <v>876</v>
      </c>
      <c r="E198" s="189" t="n">
        <v>0.50855</v>
      </c>
      <c r="F198" s="189" t="n">
        <v>0</v>
      </c>
      <c r="G198" s="189" t="n">
        <v>8.04</v>
      </c>
    </row>
    <row r="199" customFormat="false" ht="15" hidden="false" customHeight="false" outlineLevel="0" collapsed="false">
      <c r="A199" s="178"/>
      <c r="B199" s="179"/>
      <c r="C199" s="180"/>
      <c r="D199" s="180"/>
      <c r="E199" s="180"/>
      <c r="F199" s="180"/>
      <c r="G199" s="180"/>
    </row>
    <row r="200" customFormat="false" ht="15" hidden="false" customHeight="false" outlineLevel="0" collapsed="false">
      <c r="A200" s="181" t="s">
        <v>943</v>
      </c>
      <c r="B200" s="182" t="s">
        <v>86</v>
      </c>
      <c r="C200" s="183"/>
      <c r="D200" s="183"/>
      <c r="E200" s="183"/>
      <c r="F200" s="183"/>
      <c r="G200" s="183"/>
    </row>
    <row r="201" customFormat="false" ht="15" hidden="false" customHeight="false" outlineLevel="0" collapsed="false">
      <c r="A201" s="178"/>
      <c r="B201" s="179"/>
      <c r="C201" s="180"/>
      <c r="D201" s="180"/>
      <c r="E201" s="180"/>
      <c r="F201" s="180"/>
      <c r="G201" s="180"/>
    </row>
    <row r="202" customFormat="false" ht="15" hidden="false" customHeight="false" outlineLevel="0" collapsed="false">
      <c r="A202" s="184" t="s">
        <v>88</v>
      </c>
      <c r="B202" s="185" t="s">
        <v>89</v>
      </c>
      <c r="C202" s="186" t="s">
        <v>53</v>
      </c>
      <c r="D202" s="186" t="s">
        <v>72</v>
      </c>
      <c r="E202" s="187"/>
      <c r="F202" s="187" t="n">
        <v>0.4518062314</v>
      </c>
      <c r="G202" s="187" t="n">
        <v>0.8177484</v>
      </c>
    </row>
    <row r="203" customFormat="false" ht="15" hidden="false" customHeight="false" outlineLevel="0" collapsed="false">
      <c r="A203" s="189" t="n">
        <v>10</v>
      </c>
      <c r="B203" s="190" t="s">
        <v>882</v>
      </c>
      <c r="C203" s="191" t="s">
        <v>67</v>
      </c>
      <c r="D203" s="191" t="s">
        <v>28</v>
      </c>
      <c r="E203" s="189" t="n">
        <v>0.00036489</v>
      </c>
      <c r="F203" s="189" t="n">
        <v>6.64</v>
      </c>
      <c r="G203" s="189" t="n">
        <v>0</v>
      </c>
    </row>
    <row r="204" customFormat="false" ht="15" hidden="false" customHeight="false" outlineLevel="0" collapsed="false">
      <c r="A204" s="189" t="n">
        <v>12</v>
      </c>
      <c r="B204" s="190" t="s">
        <v>883</v>
      </c>
      <c r="C204" s="191" t="s">
        <v>67</v>
      </c>
      <c r="D204" s="191" t="s">
        <v>28</v>
      </c>
      <c r="E204" s="189" t="n">
        <v>0.00036489</v>
      </c>
      <c r="F204" s="189" t="n">
        <v>6.5</v>
      </c>
      <c r="G204" s="189" t="n">
        <v>0</v>
      </c>
    </row>
    <row r="205" customFormat="false" ht="15" hidden="false" customHeight="false" outlineLevel="0" collapsed="false">
      <c r="A205" s="189" t="n">
        <v>12892</v>
      </c>
      <c r="B205" s="190" t="s">
        <v>859</v>
      </c>
      <c r="C205" s="191" t="s">
        <v>67</v>
      </c>
      <c r="D205" s="191" t="s">
        <v>333</v>
      </c>
      <c r="E205" s="189" t="n">
        <v>0.00063755</v>
      </c>
      <c r="F205" s="189" t="n">
        <v>9</v>
      </c>
      <c r="G205" s="189" t="n">
        <v>0</v>
      </c>
    </row>
    <row r="206" customFormat="false" ht="15" hidden="false" customHeight="false" outlineLevel="0" collapsed="false">
      <c r="A206" s="189" t="n">
        <v>12893</v>
      </c>
      <c r="B206" s="190" t="s">
        <v>860</v>
      </c>
      <c r="C206" s="191" t="s">
        <v>67</v>
      </c>
      <c r="D206" s="191" t="s">
        <v>333</v>
      </c>
      <c r="E206" s="189" t="n">
        <v>0.00063755</v>
      </c>
      <c r="F206" s="189" t="n">
        <v>48</v>
      </c>
      <c r="G206" s="189" t="n">
        <v>0</v>
      </c>
    </row>
    <row r="207" customFormat="false" ht="15" hidden="false" customHeight="false" outlineLevel="0" collapsed="false">
      <c r="A207" s="189" t="n">
        <v>12894</v>
      </c>
      <c r="B207" s="190" t="s">
        <v>861</v>
      </c>
      <c r="C207" s="191" t="s">
        <v>67</v>
      </c>
      <c r="D207" s="191" t="s">
        <v>28</v>
      </c>
      <c r="E207" s="189" t="n">
        <v>0.00063755</v>
      </c>
      <c r="F207" s="189" t="n">
        <v>13</v>
      </c>
      <c r="G207" s="189" t="n">
        <v>0</v>
      </c>
    </row>
    <row r="208" customFormat="false" ht="21" hidden="false" customHeight="false" outlineLevel="0" collapsed="false">
      <c r="A208" s="189" t="n">
        <v>12895</v>
      </c>
      <c r="B208" s="190" t="s">
        <v>862</v>
      </c>
      <c r="C208" s="191" t="s">
        <v>67</v>
      </c>
      <c r="D208" s="191" t="s">
        <v>28</v>
      </c>
      <c r="E208" s="189" t="n">
        <v>0.00063755</v>
      </c>
      <c r="F208" s="189" t="n">
        <v>10</v>
      </c>
      <c r="G208" s="189" t="n">
        <v>0</v>
      </c>
    </row>
    <row r="209" customFormat="false" ht="15" hidden="false" customHeight="false" outlineLevel="0" collapsed="false">
      <c r="A209" s="189" t="n">
        <v>2711</v>
      </c>
      <c r="B209" s="190" t="s">
        <v>885</v>
      </c>
      <c r="C209" s="191" t="s">
        <v>67</v>
      </c>
      <c r="D209" s="191" t="s">
        <v>28</v>
      </c>
      <c r="E209" s="189" t="n">
        <v>0.00036489</v>
      </c>
      <c r="F209" s="189" t="n">
        <v>100.68</v>
      </c>
      <c r="G209" s="189" t="n">
        <v>0</v>
      </c>
    </row>
    <row r="210" customFormat="false" ht="21" hidden="false" customHeight="false" outlineLevel="0" collapsed="false">
      <c r="A210" s="189" t="n">
        <v>36148</v>
      </c>
      <c r="B210" s="190" t="s">
        <v>864</v>
      </c>
      <c r="C210" s="191" t="s">
        <v>67</v>
      </c>
      <c r="D210" s="191" t="s">
        <v>28</v>
      </c>
      <c r="E210" s="189" t="n">
        <v>0.00063755</v>
      </c>
      <c r="F210" s="189" t="n">
        <v>48</v>
      </c>
      <c r="G210" s="189" t="n">
        <v>0</v>
      </c>
    </row>
    <row r="211" customFormat="false" ht="21" hidden="false" customHeight="false" outlineLevel="0" collapsed="false">
      <c r="A211" s="189" t="n">
        <v>36152</v>
      </c>
      <c r="B211" s="190" t="s">
        <v>865</v>
      </c>
      <c r="C211" s="191" t="s">
        <v>67</v>
      </c>
      <c r="D211" s="191" t="s">
        <v>28</v>
      </c>
      <c r="E211" s="189" t="n">
        <v>0.00063755</v>
      </c>
      <c r="F211" s="189" t="n">
        <v>3.9</v>
      </c>
      <c r="G211" s="189" t="n">
        <v>0</v>
      </c>
    </row>
    <row r="212" customFormat="false" ht="15" hidden="false" customHeight="false" outlineLevel="0" collapsed="false">
      <c r="A212" s="189" t="n">
        <v>37370</v>
      </c>
      <c r="B212" s="190" t="s">
        <v>886</v>
      </c>
      <c r="C212" s="191" t="s">
        <v>67</v>
      </c>
      <c r="D212" s="191" t="s">
        <v>876</v>
      </c>
      <c r="E212" s="189" t="n">
        <v>0.1</v>
      </c>
      <c r="F212" s="189" t="n">
        <v>1.7</v>
      </c>
      <c r="G212" s="189" t="n">
        <v>0</v>
      </c>
    </row>
    <row r="213" customFormat="false" ht="15" hidden="false" customHeight="false" outlineLevel="0" collapsed="false">
      <c r="A213" s="189" t="n">
        <v>37371</v>
      </c>
      <c r="B213" s="190" t="s">
        <v>887</v>
      </c>
      <c r="C213" s="191" t="s">
        <v>67</v>
      </c>
      <c r="D213" s="191" t="s">
        <v>876</v>
      </c>
      <c r="E213" s="189" t="n">
        <v>0.1</v>
      </c>
      <c r="F213" s="189" t="n">
        <v>0.64</v>
      </c>
      <c r="G213" s="189" t="n">
        <v>0</v>
      </c>
    </row>
    <row r="214" customFormat="false" ht="15" hidden="false" customHeight="false" outlineLevel="0" collapsed="false">
      <c r="A214" s="189" t="n">
        <v>37372</v>
      </c>
      <c r="B214" s="190" t="s">
        <v>877</v>
      </c>
      <c r="C214" s="191" t="s">
        <v>67</v>
      </c>
      <c r="D214" s="191" t="s">
        <v>876</v>
      </c>
      <c r="E214" s="189" t="n">
        <v>0.1</v>
      </c>
      <c r="F214" s="189" t="n">
        <v>0.37</v>
      </c>
      <c r="G214" s="189" t="n">
        <v>0</v>
      </c>
    </row>
    <row r="215" customFormat="false" ht="15" hidden="false" customHeight="false" outlineLevel="0" collapsed="false">
      <c r="A215" s="189" t="n">
        <v>37373</v>
      </c>
      <c r="B215" s="190" t="s">
        <v>878</v>
      </c>
      <c r="C215" s="191" t="s">
        <v>67</v>
      </c>
      <c r="D215" s="191" t="s">
        <v>876</v>
      </c>
      <c r="E215" s="189" t="n">
        <v>0.1</v>
      </c>
      <c r="F215" s="189" t="n">
        <v>0.02</v>
      </c>
      <c r="G215" s="189" t="n">
        <v>0</v>
      </c>
    </row>
    <row r="216" customFormat="false" ht="15" hidden="false" customHeight="false" outlineLevel="0" collapsed="false">
      <c r="A216" s="189" t="n">
        <v>38403</v>
      </c>
      <c r="B216" s="190" t="s">
        <v>888</v>
      </c>
      <c r="C216" s="191" t="s">
        <v>67</v>
      </c>
      <c r="D216" s="191" t="s">
        <v>28</v>
      </c>
      <c r="E216" s="189" t="n">
        <v>0.00036489</v>
      </c>
      <c r="F216" s="189" t="n">
        <v>24.94</v>
      </c>
      <c r="G216" s="189" t="n">
        <v>0</v>
      </c>
    </row>
    <row r="217" customFormat="false" ht="15" hidden="false" customHeight="false" outlineLevel="0" collapsed="false">
      <c r="A217" s="189" t="n">
        <v>6111</v>
      </c>
      <c r="B217" s="190" t="s">
        <v>891</v>
      </c>
      <c r="C217" s="191" t="s">
        <v>867</v>
      </c>
      <c r="D217" s="191" t="s">
        <v>876</v>
      </c>
      <c r="E217" s="189" t="n">
        <v>0.10171</v>
      </c>
      <c r="F217" s="189" t="n">
        <v>0</v>
      </c>
      <c r="G217" s="189" t="n">
        <v>8.04</v>
      </c>
    </row>
    <row r="218" customFormat="false" ht="21" hidden="false" customHeight="false" outlineLevel="0" collapsed="false">
      <c r="A218" s="189" t="n">
        <v>746</v>
      </c>
      <c r="B218" s="190" t="s">
        <v>944</v>
      </c>
      <c r="C218" s="191" t="s">
        <v>67</v>
      </c>
      <c r="D218" s="191" t="s">
        <v>28</v>
      </c>
      <c r="E218" s="189" t="n">
        <v>2.5E-005</v>
      </c>
      <c r="F218" s="189" t="n">
        <v>1763.25</v>
      </c>
      <c r="G218" s="189" t="n">
        <v>0</v>
      </c>
    </row>
    <row r="219" customFormat="false" ht="15" hidden="false" customHeight="false" outlineLevel="0" collapsed="false">
      <c r="A219" s="178"/>
      <c r="B219" s="179"/>
      <c r="C219" s="180"/>
      <c r="D219" s="180"/>
      <c r="E219" s="180"/>
      <c r="F219" s="180"/>
      <c r="G219" s="180"/>
    </row>
    <row r="220" customFormat="false" ht="15" hidden="false" customHeight="false" outlineLevel="0" collapsed="false">
      <c r="A220" s="184" t="s">
        <v>91</v>
      </c>
      <c r="B220" s="185" t="s">
        <v>92</v>
      </c>
      <c r="C220" s="186" t="s">
        <v>53</v>
      </c>
      <c r="D220" s="186" t="s">
        <v>72</v>
      </c>
      <c r="E220" s="188"/>
      <c r="F220" s="187" t="n">
        <v>0.32617998512</v>
      </c>
      <c r="G220" s="187" t="n">
        <v>0.65419872</v>
      </c>
    </row>
    <row r="221" customFormat="false" ht="15" hidden="false" customHeight="false" outlineLevel="0" collapsed="false">
      <c r="A221" s="189" t="n">
        <v>10</v>
      </c>
      <c r="B221" s="190" t="s">
        <v>882</v>
      </c>
      <c r="C221" s="191" t="s">
        <v>67</v>
      </c>
      <c r="D221" s="191" t="s">
        <v>28</v>
      </c>
      <c r="E221" s="189" t="n">
        <v>0.000291912</v>
      </c>
      <c r="F221" s="189" t="n">
        <v>6.64</v>
      </c>
      <c r="G221" s="189" t="n">
        <v>0</v>
      </c>
    </row>
    <row r="222" customFormat="false" ht="15" hidden="false" customHeight="false" outlineLevel="0" collapsed="false">
      <c r="A222" s="189" t="n">
        <v>12</v>
      </c>
      <c r="B222" s="190" t="s">
        <v>883</v>
      </c>
      <c r="C222" s="191" t="s">
        <v>67</v>
      </c>
      <c r="D222" s="191" t="s">
        <v>28</v>
      </c>
      <c r="E222" s="189" t="n">
        <v>0.000291912</v>
      </c>
      <c r="F222" s="189" t="n">
        <v>6.5</v>
      </c>
      <c r="G222" s="189" t="n">
        <v>0</v>
      </c>
    </row>
    <row r="223" customFormat="false" ht="15" hidden="false" customHeight="false" outlineLevel="0" collapsed="false">
      <c r="A223" s="189" t="n">
        <v>12892</v>
      </c>
      <c r="B223" s="190" t="s">
        <v>859</v>
      </c>
      <c r="C223" s="191" t="s">
        <v>67</v>
      </c>
      <c r="D223" s="191" t="s">
        <v>333</v>
      </c>
      <c r="E223" s="189" t="n">
        <v>0.00051004</v>
      </c>
      <c r="F223" s="189" t="n">
        <v>9</v>
      </c>
      <c r="G223" s="189" t="n">
        <v>0</v>
      </c>
    </row>
    <row r="224" customFormat="false" ht="15" hidden="false" customHeight="false" outlineLevel="0" collapsed="false">
      <c r="A224" s="189" t="n">
        <v>12893</v>
      </c>
      <c r="B224" s="190" t="s">
        <v>860</v>
      </c>
      <c r="C224" s="191" t="s">
        <v>67</v>
      </c>
      <c r="D224" s="191" t="s">
        <v>333</v>
      </c>
      <c r="E224" s="189" t="n">
        <v>0.00051004</v>
      </c>
      <c r="F224" s="189" t="n">
        <v>48</v>
      </c>
      <c r="G224" s="189" t="n">
        <v>0</v>
      </c>
    </row>
    <row r="225" customFormat="false" ht="15" hidden="false" customHeight="false" outlineLevel="0" collapsed="false">
      <c r="A225" s="189" t="n">
        <v>12894</v>
      </c>
      <c r="B225" s="190" t="s">
        <v>861</v>
      </c>
      <c r="C225" s="191" t="s">
        <v>67</v>
      </c>
      <c r="D225" s="191" t="s">
        <v>28</v>
      </c>
      <c r="E225" s="189" t="n">
        <v>0.00051004</v>
      </c>
      <c r="F225" s="189" t="n">
        <v>13</v>
      </c>
      <c r="G225" s="189" t="n">
        <v>0</v>
      </c>
    </row>
    <row r="226" customFormat="false" ht="21" hidden="false" customHeight="false" outlineLevel="0" collapsed="false">
      <c r="A226" s="189" t="n">
        <v>12895</v>
      </c>
      <c r="B226" s="190" t="s">
        <v>862</v>
      </c>
      <c r="C226" s="191" t="s">
        <v>67</v>
      </c>
      <c r="D226" s="191" t="s">
        <v>28</v>
      </c>
      <c r="E226" s="189" t="n">
        <v>0.00051004</v>
      </c>
      <c r="F226" s="189" t="n">
        <v>10</v>
      </c>
      <c r="G226" s="189" t="n">
        <v>0</v>
      </c>
    </row>
    <row r="227" customFormat="false" ht="15" hidden="false" customHeight="false" outlineLevel="0" collapsed="false">
      <c r="A227" s="189" t="n">
        <v>2711</v>
      </c>
      <c r="B227" s="190" t="s">
        <v>885</v>
      </c>
      <c r="C227" s="191" t="s">
        <v>67</v>
      </c>
      <c r="D227" s="191" t="s">
        <v>28</v>
      </c>
      <c r="E227" s="189" t="n">
        <v>0.000291912</v>
      </c>
      <c r="F227" s="189" t="n">
        <v>100.68</v>
      </c>
      <c r="G227" s="189" t="n">
        <v>0</v>
      </c>
    </row>
    <row r="228" customFormat="false" ht="21" hidden="false" customHeight="false" outlineLevel="0" collapsed="false">
      <c r="A228" s="189" t="n">
        <v>36148</v>
      </c>
      <c r="B228" s="190" t="s">
        <v>864</v>
      </c>
      <c r="C228" s="191" t="s">
        <v>67</v>
      </c>
      <c r="D228" s="191" t="s">
        <v>28</v>
      </c>
      <c r="E228" s="189" t="n">
        <v>0.00051004</v>
      </c>
      <c r="F228" s="189" t="n">
        <v>48</v>
      </c>
      <c r="G228" s="189" t="n">
        <v>0</v>
      </c>
    </row>
    <row r="229" customFormat="false" ht="21" hidden="false" customHeight="false" outlineLevel="0" collapsed="false">
      <c r="A229" s="189" t="n">
        <v>36152</v>
      </c>
      <c r="B229" s="190" t="s">
        <v>865</v>
      </c>
      <c r="C229" s="191" t="s">
        <v>67</v>
      </c>
      <c r="D229" s="191" t="s">
        <v>28</v>
      </c>
      <c r="E229" s="189" t="n">
        <v>0.00051004</v>
      </c>
      <c r="F229" s="189" t="n">
        <v>3.9</v>
      </c>
      <c r="G229" s="189" t="n">
        <v>0</v>
      </c>
    </row>
    <row r="230" customFormat="false" ht="15" hidden="false" customHeight="false" outlineLevel="0" collapsed="false">
      <c r="A230" s="189" t="n">
        <v>37370</v>
      </c>
      <c r="B230" s="190" t="s">
        <v>886</v>
      </c>
      <c r="C230" s="191" t="s">
        <v>67</v>
      </c>
      <c r="D230" s="191" t="s">
        <v>876</v>
      </c>
      <c r="E230" s="189" t="n">
        <v>0.08</v>
      </c>
      <c r="F230" s="189" t="n">
        <v>1.7</v>
      </c>
      <c r="G230" s="189" t="n">
        <v>0</v>
      </c>
    </row>
    <row r="231" customFormat="false" ht="15" hidden="false" customHeight="false" outlineLevel="0" collapsed="false">
      <c r="A231" s="189" t="n">
        <v>37371</v>
      </c>
      <c r="B231" s="190" t="s">
        <v>887</v>
      </c>
      <c r="C231" s="191" t="s">
        <v>67</v>
      </c>
      <c r="D231" s="191" t="s">
        <v>876</v>
      </c>
      <c r="E231" s="189" t="n">
        <v>0.08</v>
      </c>
      <c r="F231" s="189" t="n">
        <v>0.64</v>
      </c>
      <c r="G231" s="189" t="n">
        <v>0</v>
      </c>
    </row>
    <row r="232" customFormat="false" ht="15" hidden="false" customHeight="false" outlineLevel="0" collapsed="false">
      <c r="A232" s="189" t="n">
        <v>37372</v>
      </c>
      <c r="B232" s="190" t="s">
        <v>877</v>
      </c>
      <c r="C232" s="191" t="s">
        <v>67</v>
      </c>
      <c r="D232" s="191" t="s">
        <v>876</v>
      </c>
      <c r="E232" s="189" t="n">
        <v>0.08</v>
      </c>
      <c r="F232" s="189" t="n">
        <v>0.37</v>
      </c>
      <c r="G232" s="189" t="n">
        <v>0</v>
      </c>
    </row>
    <row r="233" customFormat="false" ht="15" hidden="false" customHeight="false" outlineLevel="0" collapsed="false">
      <c r="A233" s="189" t="n">
        <v>37373</v>
      </c>
      <c r="B233" s="190" t="s">
        <v>878</v>
      </c>
      <c r="C233" s="191" t="s">
        <v>67</v>
      </c>
      <c r="D233" s="191" t="s">
        <v>876</v>
      </c>
      <c r="E233" s="189" t="n">
        <v>0.08</v>
      </c>
      <c r="F233" s="189" t="n">
        <v>0.02</v>
      </c>
      <c r="G233" s="189" t="n">
        <v>0</v>
      </c>
    </row>
    <row r="234" customFormat="false" ht="15" hidden="false" customHeight="false" outlineLevel="0" collapsed="false">
      <c r="A234" s="189" t="n">
        <v>38403</v>
      </c>
      <c r="B234" s="190" t="s">
        <v>888</v>
      </c>
      <c r="C234" s="191" t="s">
        <v>67</v>
      </c>
      <c r="D234" s="191" t="s">
        <v>28</v>
      </c>
      <c r="E234" s="189" t="n">
        <v>0.000291912</v>
      </c>
      <c r="F234" s="189" t="n">
        <v>24.94</v>
      </c>
      <c r="G234" s="189" t="n">
        <v>0</v>
      </c>
    </row>
    <row r="235" customFormat="false" ht="15" hidden="false" customHeight="false" outlineLevel="0" collapsed="false">
      <c r="A235" s="189" t="n">
        <v>6111</v>
      </c>
      <c r="B235" s="190" t="s">
        <v>891</v>
      </c>
      <c r="C235" s="191" t="s">
        <v>867</v>
      </c>
      <c r="D235" s="191" t="s">
        <v>876</v>
      </c>
      <c r="E235" s="189" t="n">
        <v>0.081368</v>
      </c>
      <c r="F235" s="189" t="n">
        <v>0</v>
      </c>
      <c r="G235" s="189" t="n">
        <v>8.04</v>
      </c>
    </row>
    <row r="236" customFormat="false" ht="15" hidden="false" customHeight="false" outlineLevel="0" collapsed="false">
      <c r="A236" s="178"/>
      <c r="B236" s="179"/>
      <c r="C236" s="180"/>
      <c r="D236" s="180"/>
      <c r="E236" s="180"/>
      <c r="F236" s="180"/>
      <c r="G236" s="180"/>
    </row>
    <row r="237" customFormat="false" ht="15" hidden="false" customHeight="false" outlineLevel="0" collapsed="false">
      <c r="A237" s="184" t="s">
        <v>94</v>
      </c>
      <c r="B237" s="185" t="s">
        <v>95</v>
      </c>
      <c r="C237" s="186" t="s">
        <v>53</v>
      </c>
      <c r="D237" s="186" t="s">
        <v>72</v>
      </c>
      <c r="E237" s="187"/>
      <c r="F237" s="187" t="n">
        <v>4.077249814</v>
      </c>
      <c r="G237" s="187" t="n">
        <v>8.177484</v>
      </c>
    </row>
    <row r="238" customFormat="false" ht="15" hidden="false" customHeight="false" outlineLevel="0" collapsed="false">
      <c r="A238" s="189" t="n">
        <v>10</v>
      </c>
      <c r="B238" s="190" t="s">
        <v>882</v>
      </c>
      <c r="C238" s="191" t="s">
        <v>67</v>
      </c>
      <c r="D238" s="191" t="s">
        <v>28</v>
      </c>
      <c r="E238" s="189" t="n">
        <v>0.0036489</v>
      </c>
      <c r="F238" s="189" t="n">
        <v>6.64</v>
      </c>
      <c r="G238" s="189" t="n">
        <v>0</v>
      </c>
    </row>
    <row r="239" customFormat="false" ht="15" hidden="false" customHeight="false" outlineLevel="0" collapsed="false">
      <c r="A239" s="189" t="n">
        <v>12</v>
      </c>
      <c r="B239" s="190" t="s">
        <v>883</v>
      </c>
      <c r="C239" s="191" t="s">
        <v>67</v>
      </c>
      <c r="D239" s="191" t="s">
        <v>28</v>
      </c>
      <c r="E239" s="189" t="n">
        <v>0.0036489</v>
      </c>
      <c r="F239" s="189" t="n">
        <v>6.5</v>
      </c>
      <c r="G239" s="189" t="n">
        <v>0</v>
      </c>
    </row>
    <row r="240" customFormat="false" ht="15" hidden="false" customHeight="false" outlineLevel="0" collapsed="false">
      <c r="A240" s="189" t="n">
        <v>12892</v>
      </c>
      <c r="B240" s="190" t="s">
        <v>859</v>
      </c>
      <c r="C240" s="191" t="s">
        <v>67</v>
      </c>
      <c r="D240" s="191" t="s">
        <v>333</v>
      </c>
      <c r="E240" s="189" t="n">
        <v>0.0063755</v>
      </c>
      <c r="F240" s="189" t="n">
        <v>9</v>
      </c>
      <c r="G240" s="189" t="n">
        <v>0</v>
      </c>
    </row>
    <row r="241" customFormat="false" ht="15" hidden="false" customHeight="false" outlineLevel="0" collapsed="false">
      <c r="A241" s="189" t="n">
        <v>12893</v>
      </c>
      <c r="B241" s="190" t="s">
        <v>860</v>
      </c>
      <c r="C241" s="191" t="s">
        <v>67</v>
      </c>
      <c r="D241" s="191" t="s">
        <v>333</v>
      </c>
      <c r="E241" s="189" t="n">
        <v>0.0063755</v>
      </c>
      <c r="F241" s="189" t="n">
        <v>48</v>
      </c>
      <c r="G241" s="189" t="n">
        <v>0</v>
      </c>
    </row>
    <row r="242" customFormat="false" ht="15" hidden="false" customHeight="false" outlineLevel="0" collapsed="false">
      <c r="A242" s="189" t="n">
        <v>12894</v>
      </c>
      <c r="B242" s="190" t="s">
        <v>861</v>
      </c>
      <c r="C242" s="191" t="s">
        <v>67</v>
      </c>
      <c r="D242" s="191" t="s">
        <v>28</v>
      </c>
      <c r="E242" s="189" t="n">
        <v>0.0063755</v>
      </c>
      <c r="F242" s="189" t="n">
        <v>13</v>
      </c>
      <c r="G242" s="189" t="n">
        <v>0</v>
      </c>
    </row>
    <row r="243" customFormat="false" ht="21" hidden="false" customHeight="false" outlineLevel="0" collapsed="false">
      <c r="A243" s="189" t="n">
        <v>12895</v>
      </c>
      <c r="B243" s="190" t="s">
        <v>862</v>
      </c>
      <c r="C243" s="191" t="s">
        <v>67</v>
      </c>
      <c r="D243" s="191" t="s">
        <v>28</v>
      </c>
      <c r="E243" s="189" t="n">
        <v>0.0063755</v>
      </c>
      <c r="F243" s="189" t="n">
        <v>10</v>
      </c>
      <c r="G243" s="189" t="n">
        <v>0</v>
      </c>
    </row>
    <row r="244" customFormat="false" ht="15" hidden="false" customHeight="false" outlineLevel="0" collapsed="false">
      <c r="A244" s="189" t="n">
        <v>2711</v>
      </c>
      <c r="B244" s="190" t="s">
        <v>885</v>
      </c>
      <c r="C244" s="191" t="s">
        <v>67</v>
      </c>
      <c r="D244" s="191" t="s">
        <v>28</v>
      </c>
      <c r="E244" s="189" t="n">
        <v>0.0036489</v>
      </c>
      <c r="F244" s="189" t="n">
        <v>100.68</v>
      </c>
      <c r="G244" s="189" t="n">
        <v>0</v>
      </c>
    </row>
    <row r="245" customFormat="false" ht="21" hidden="false" customHeight="false" outlineLevel="0" collapsed="false">
      <c r="A245" s="189" t="n">
        <v>36148</v>
      </c>
      <c r="B245" s="190" t="s">
        <v>864</v>
      </c>
      <c r="C245" s="191" t="s">
        <v>67</v>
      </c>
      <c r="D245" s="191" t="s">
        <v>28</v>
      </c>
      <c r="E245" s="189" t="n">
        <v>0.0063755</v>
      </c>
      <c r="F245" s="189" t="n">
        <v>48</v>
      </c>
      <c r="G245" s="189" t="n">
        <v>0</v>
      </c>
    </row>
    <row r="246" customFormat="false" ht="21" hidden="false" customHeight="false" outlineLevel="0" collapsed="false">
      <c r="A246" s="189" t="n">
        <v>36152</v>
      </c>
      <c r="B246" s="190" t="s">
        <v>865</v>
      </c>
      <c r="C246" s="191" t="s">
        <v>67</v>
      </c>
      <c r="D246" s="191" t="s">
        <v>28</v>
      </c>
      <c r="E246" s="189" t="n">
        <v>0.0063755</v>
      </c>
      <c r="F246" s="189" t="n">
        <v>3.9</v>
      </c>
      <c r="G246" s="189" t="n">
        <v>0</v>
      </c>
    </row>
    <row r="247" customFormat="false" ht="15" hidden="false" customHeight="false" outlineLevel="0" collapsed="false">
      <c r="A247" s="189" t="n">
        <v>37370</v>
      </c>
      <c r="B247" s="190" t="s">
        <v>886</v>
      </c>
      <c r="C247" s="191" t="s">
        <v>67</v>
      </c>
      <c r="D247" s="191" t="s">
        <v>876</v>
      </c>
      <c r="E247" s="189" t="n">
        <v>1</v>
      </c>
      <c r="F247" s="189" t="n">
        <v>1.7</v>
      </c>
      <c r="G247" s="189" t="n">
        <v>0</v>
      </c>
    </row>
    <row r="248" customFormat="false" ht="15" hidden="false" customHeight="false" outlineLevel="0" collapsed="false">
      <c r="A248" s="189" t="n">
        <v>37371</v>
      </c>
      <c r="B248" s="190" t="s">
        <v>887</v>
      </c>
      <c r="C248" s="191" t="s">
        <v>67</v>
      </c>
      <c r="D248" s="191" t="s">
        <v>876</v>
      </c>
      <c r="E248" s="189" t="n">
        <v>1</v>
      </c>
      <c r="F248" s="189" t="n">
        <v>0.64</v>
      </c>
      <c r="G248" s="189" t="n">
        <v>0</v>
      </c>
    </row>
    <row r="249" customFormat="false" ht="15" hidden="false" customHeight="false" outlineLevel="0" collapsed="false">
      <c r="A249" s="189" t="n">
        <v>37372</v>
      </c>
      <c r="B249" s="190" t="s">
        <v>877</v>
      </c>
      <c r="C249" s="191" t="s">
        <v>67</v>
      </c>
      <c r="D249" s="191" t="s">
        <v>876</v>
      </c>
      <c r="E249" s="189" t="n">
        <v>1</v>
      </c>
      <c r="F249" s="189" t="n">
        <v>0.37</v>
      </c>
      <c r="G249" s="189" t="n">
        <v>0</v>
      </c>
    </row>
    <row r="250" customFormat="false" ht="15" hidden="false" customHeight="false" outlineLevel="0" collapsed="false">
      <c r="A250" s="189" t="n">
        <v>37373</v>
      </c>
      <c r="B250" s="190" t="s">
        <v>878</v>
      </c>
      <c r="C250" s="191" t="s">
        <v>67</v>
      </c>
      <c r="D250" s="191" t="s">
        <v>876</v>
      </c>
      <c r="E250" s="189" t="n">
        <v>1</v>
      </c>
      <c r="F250" s="189" t="n">
        <v>0.02</v>
      </c>
      <c r="G250" s="189" t="n">
        <v>0</v>
      </c>
    </row>
    <row r="251" customFormat="false" ht="15" hidden="false" customHeight="false" outlineLevel="0" collapsed="false">
      <c r="A251" s="189" t="n">
        <v>38403</v>
      </c>
      <c r="B251" s="190" t="s">
        <v>888</v>
      </c>
      <c r="C251" s="191" t="s">
        <v>67</v>
      </c>
      <c r="D251" s="191" t="s">
        <v>28</v>
      </c>
      <c r="E251" s="189" t="n">
        <v>0.0036489</v>
      </c>
      <c r="F251" s="189" t="n">
        <v>24.94</v>
      </c>
      <c r="G251" s="189" t="n">
        <v>0</v>
      </c>
    </row>
    <row r="252" customFormat="false" ht="15" hidden="false" customHeight="false" outlineLevel="0" collapsed="false">
      <c r="A252" s="189" t="n">
        <v>6111</v>
      </c>
      <c r="B252" s="190" t="s">
        <v>891</v>
      </c>
      <c r="C252" s="191" t="s">
        <v>867</v>
      </c>
      <c r="D252" s="191" t="s">
        <v>876</v>
      </c>
      <c r="E252" s="189" t="n">
        <v>1.0171</v>
      </c>
      <c r="F252" s="189" t="n">
        <v>0</v>
      </c>
      <c r="G252" s="189" t="n">
        <v>8.04</v>
      </c>
    </row>
    <row r="253" customFormat="false" ht="15" hidden="false" customHeight="false" outlineLevel="0" collapsed="false">
      <c r="A253" s="178"/>
      <c r="B253" s="179"/>
      <c r="C253" s="180"/>
      <c r="D253" s="180"/>
      <c r="E253" s="180"/>
      <c r="F253" s="180"/>
      <c r="G253" s="180"/>
    </row>
    <row r="254" customFormat="false" ht="15" hidden="false" customHeight="false" outlineLevel="0" collapsed="false">
      <c r="A254" s="184" t="s">
        <v>97</v>
      </c>
      <c r="B254" s="185" t="s">
        <v>98</v>
      </c>
      <c r="C254" s="186" t="s">
        <v>53</v>
      </c>
      <c r="D254" s="186" t="s">
        <v>28</v>
      </c>
      <c r="E254" s="187"/>
      <c r="F254" s="187" t="n">
        <v>1.79398991816</v>
      </c>
      <c r="G254" s="187" t="n">
        <v>3.7897146</v>
      </c>
    </row>
    <row r="255" customFormat="false" ht="15" hidden="false" customHeight="false" outlineLevel="0" collapsed="false">
      <c r="A255" s="189" t="n">
        <v>10</v>
      </c>
      <c r="B255" s="190" t="s">
        <v>882</v>
      </c>
      <c r="C255" s="191" t="s">
        <v>67</v>
      </c>
      <c r="D255" s="191" t="s">
        <v>28</v>
      </c>
      <c r="E255" s="189" t="n">
        <v>0.001605516</v>
      </c>
      <c r="F255" s="189" t="n">
        <v>6.64</v>
      </c>
      <c r="G255" s="189" t="n">
        <v>0</v>
      </c>
    </row>
    <row r="256" customFormat="false" ht="15" hidden="false" customHeight="false" outlineLevel="0" collapsed="false">
      <c r="A256" s="189" t="n">
        <v>12</v>
      </c>
      <c r="B256" s="190" t="s">
        <v>883</v>
      </c>
      <c r="C256" s="191" t="s">
        <v>67</v>
      </c>
      <c r="D256" s="191" t="s">
        <v>28</v>
      </c>
      <c r="E256" s="189" t="n">
        <v>0.001605516</v>
      </c>
      <c r="F256" s="189" t="n">
        <v>6.5</v>
      </c>
      <c r="G256" s="189" t="n">
        <v>0</v>
      </c>
    </row>
    <row r="257" customFormat="false" ht="15" hidden="false" customHeight="false" outlineLevel="0" collapsed="false">
      <c r="A257" s="189" t="n">
        <v>12892</v>
      </c>
      <c r="B257" s="190" t="s">
        <v>859</v>
      </c>
      <c r="C257" s="191" t="s">
        <v>67</v>
      </c>
      <c r="D257" s="191" t="s">
        <v>333</v>
      </c>
      <c r="E257" s="189" t="n">
        <v>0.00280522</v>
      </c>
      <c r="F257" s="189" t="n">
        <v>9</v>
      </c>
      <c r="G257" s="189" t="n">
        <v>0</v>
      </c>
    </row>
    <row r="258" customFormat="false" ht="15" hidden="false" customHeight="false" outlineLevel="0" collapsed="false">
      <c r="A258" s="189" t="n">
        <v>12893</v>
      </c>
      <c r="B258" s="190" t="s">
        <v>860</v>
      </c>
      <c r="C258" s="191" t="s">
        <v>67</v>
      </c>
      <c r="D258" s="191" t="s">
        <v>333</v>
      </c>
      <c r="E258" s="189" t="n">
        <v>0.00280522</v>
      </c>
      <c r="F258" s="189" t="n">
        <v>48</v>
      </c>
      <c r="G258" s="189" t="n">
        <v>0</v>
      </c>
    </row>
    <row r="259" customFormat="false" ht="15" hidden="false" customHeight="false" outlineLevel="0" collapsed="false">
      <c r="A259" s="189" t="n">
        <v>12894</v>
      </c>
      <c r="B259" s="190" t="s">
        <v>861</v>
      </c>
      <c r="C259" s="191" t="s">
        <v>67</v>
      </c>
      <c r="D259" s="191" t="s">
        <v>28</v>
      </c>
      <c r="E259" s="189" t="n">
        <v>0.00280522</v>
      </c>
      <c r="F259" s="189" t="n">
        <v>13</v>
      </c>
      <c r="G259" s="189" t="n">
        <v>0</v>
      </c>
    </row>
    <row r="260" customFormat="false" ht="21" hidden="false" customHeight="false" outlineLevel="0" collapsed="false">
      <c r="A260" s="189" t="n">
        <v>12895</v>
      </c>
      <c r="B260" s="190" t="s">
        <v>862</v>
      </c>
      <c r="C260" s="191" t="s">
        <v>67</v>
      </c>
      <c r="D260" s="191" t="s">
        <v>28</v>
      </c>
      <c r="E260" s="189" t="n">
        <v>0.00280522</v>
      </c>
      <c r="F260" s="189" t="n">
        <v>10</v>
      </c>
      <c r="G260" s="189" t="n">
        <v>0</v>
      </c>
    </row>
    <row r="261" customFormat="false" ht="15" hidden="false" customHeight="false" outlineLevel="0" collapsed="false">
      <c r="A261" s="189" t="n">
        <v>2711</v>
      </c>
      <c r="B261" s="190" t="s">
        <v>885</v>
      </c>
      <c r="C261" s="191" t="s">
        <v>67</v>
      </c>
      <c r="D261" s="191" t="s">
        <v>28</v>
      </c>
      <c r="E261" s="189" t="n">
        <v>0.001605516</v>
      </c>
      <c r="F261" s="189" t="n">
        <v>100.68</v>
      </c>
      <c r="G261" s="189" t="n">
        <v>0</v>
      </c>
    </row>
    <row r="262" customFormat="false" ht="21" hidden="false" customHeight="false" outlineLevel="0" collapsed="false">
      <c r="A262" s="189" t="n">
        <v>36148</v>
      </c>
      <c r="B262" s="190" t="s">
        <v>864</v>
      </c>
      <c r="C262" s="191" t="s">
        <v>67</v>
      </c>
      <c r="D262" s="191" t="s">
        <v>28</v>
      </c>
      <c r="E262" s="189" t="n">
        <v>0.00280522</v>
      </c>
      <c r="F262" s="189" t="n">
        <v>48</v>
      </c>
      <c r="G262" s="189" t="n">
        <v>0</v>
      </c>
    </row>
    <row r="263" customFormat="false" ht="21" hidden="false" customHeight="false" outlineLevel="0" collapsed="false">
      <c r="A263" s="189" t="n">
        <v>36152</v>
      </c>
      <c r="B263" s="190" t="s">
        <v>865</v>
      </c>
      <c r="C263" s="191" t="s">
        <v>67</v>
      </c>
      <c r="D263" s="191" t="s">
        <v>28</v>
      </c>
      <c r="E263" s="189" t="n">
        <v>0.00280522</v>
      </c>
      <c r="F263" s="189" t="n">
        <v>3.9</v>
      </c>
      <c r="G263" s="189" t="n">
        <v>0</v>
      </c>
    </row>
    <row r="264" customFormat="false" ht="15" hidden="false" customHeight="false" outlineLevel="0" collapsed="false">
      <c r="A264" s="189" t="n">
        <v>37370</v>
      </c>
      <c r="B264" s="190" t="s">
        <v>886</v>
      </c>
      <c r="C264" s="191" t="s">
        <v>67</v>
      </c>
      <c r="D264" s="191" t="s">
        <v>876</v>
      </c>
      <c r="E264" s="189" t="n">
        <v>0.44</v>
      </c>
      <c r="F264" s="189" t="n">
        <v>1.7</v>
      </c>
      <c r="G264" s="189" t="n">
        <v>0</v>
      </c>
    </row>
    <row r="265" customFormat="false" ht="15" hidden="false" customHeight="false" outlineLevel="0" collapsed="false">
      <c r="A265" s="189" t="n">
        <v>37371</v>
      </c>
      <c r="B265" s="190" t="s">
        <v>887</v>
      </c>
      <c r="C265" s="191" t="s">
        <v>67</v>
      </c>
      <c r="D265" s="191" t="s">
        <v>876</v>
      </c>
      <c r="E265" s="189" t="n">
        <v>0.44</v>
      </c>
      <c r="F265" s="189" t="n">
        <v>0.64</v>
      </c>
      <c r="G265" s="189" t="n">
        <v>0</v>
      </c>
    </row>
    <row r="266" customFormat="false" ht="15" hidden="false" customHeight="false" outlineLevel="0" collapsed="false">
      <c r="A266" s="189" t="n">
        <v>37372</v>
      </c>
      <c r="B266" s="190" t="s">
        <v>877</v>
      </c>
      <c r="C266" s="191" t="s">
        <v>67</v>
      </c>
      <c r="D266" s="191" t="s">
        <v>876</v>
      </c>
      <c r="E266" s="189" t="n">
        <v>0.44</v>
      </c>
      <c r="F266" s="189" t="n">
        <v>0.37</v>
      </c>
      <c r="G266" s="189" t="n">
        <v>0</v>
      </c>
    </row>
    <row r="267" customFormat="false" ht="15" hidden="false" customHeight="false" outlineLevel="0" collapsed="false">
      <c r="A267" s="189" t="n">
        <v>37373</v>
      </c>
      <c r="B267" s="190" t="s">
        <v>878</v>
      </c>
      <c r="C267" s="191" t="s">
        <v>67</v>
      </c>
      <c r="D267" s="191" t="s">
        <v>876</v>
      </c>
      <c r="E267" s="189" t="n">
        <v>0.44</v>
      </c>
      <c r="F267" s="189" t="n">
        <v>0.02</v>
      </c>
      <c r="G267" s="189" t="n">
        <v>0</v>
      </c>
    </row>
    <row r="268" customFormat="false" ht="15" hidden="false" customHeight="false" outlineLevel="0" collapsed="false">
      <c r="A268" s="189" t="n">
        <v>38403</v>
      </c>
      <c r="B268" s="190" t="s">
        <v>888</v>
      </c>
      <c r="C268" s="191" t="s">
        <v>67</v>
      </c>
      <c r="D268" s="191" t="s">
        <v>28</v>
      </c>
      <c r="E268" s="189" t="n">
        <v>0.001605516</v>
      </c>
      <c r="F268" s="189" t="n">
        <v>24.94</v>
      </c>
      <c r="G268" s="189" t="n">
        <v>0</v>
      </c>
    </row>
    <row r="269" customFormat="false" ht="15" hidden="false" customHeight="false" outlineLevel="0" collapsed="false">
      <c r="A269" s="189" t="n">
        <v>4750</v>
      </c>
      <c r="B269" s="190" t="s">
        <v>933</v>
      </c>
      <c r="C269" s="191" t="s">
        <v>867</v>
      </c>
      <c r="D269" s="191" t="s">
        <v>876</v>
      </c>
      <c r="E269" s="189" t="n">
        <v>0.040684</v>
      </c>
      <c r="F269" s="189" t="n">
        <v>0</v>
      </c>
      <c r="G269" s="189" t="n">
        <v>12.75</v>
      </c>
    </row>
    <row r="270" customFormat="false" ht="15" hidden="false" customHeight="false" outlineLevel="0" collapsed="false">
      <c r="A270" s="189" t="n">
        <v>6111</v>
      </c>
      <c r="B270" s="190" t="s">
        <v>891</v>
      </c>
      <c r="C270" s="191" t="s">
        <v>867</v>
      </c>
      <c r="D270" s="191" t="s">
        <v>876</v>
      </c>
      <c r="E270" s="189" t="n">
        <v>0.40684</v>
      </c>
      <c r="F270" s="189" t="n">
        <v>0</v>
      </c>
      <c r="G270" s="189" t="n">
        <v>8.04</v>
      </c>
    </row>
    <row r="271" customFormat="false" ht="15" hidden="false" customHeight="false" outlineLevel="0" collapsed="false">
      <c r="A271" s="178"/>
      <c r="B271" s="179"/>
      <c r="C271" s="180"/>
      <c r="D271" s="180"/>
      <c r="E271" s="180"/>
      <c r="F271" s="180"/>
      <c r="G271" s="180"/>
    </row>
    <row r="272" customFormat="false" ht="21" hidden="false" customHeight="false" outlineLevel="0" collapsed="false">
      <c r="A272" s="184" t="s">
        <v>100</v>
      </c>
      <c r="B272" s="185" t="s">
        <v>101</v>
      </c>
      <c r="C272" s="186" t="s">
        <v>53</v>
      </c>
      <c r="D272" s="186" t="s">
        <v>72</v>
      </c>
      <c r="E272" s="187"/>
      <c r="F272" s="187" t="n">
        <v>4.66437384272</v>
      </c>
      <c r="G272" s="187" t="n">
        <v>9.85325796</v>
      </c>
    </row>
    <row r="273" customFormat="false" ht="15" hidden="false" customHeight="false" outlineLevel="0" collapsed="false">
      <c r="A273" s="189" t="n">
        <v>10</v>
      </c>
      <c r="B273" s="190" t="s">
        <v>882</v>
      </c>
      <c r="C273" s="191" t="s">
        <v>67</v>
      </c>
      <c r="D273" s="191" t="s">
        <v>28</v>
      </c>
      <c r="E273" s="189" t="n">
        <v>0.004174342</v>
      </c>
      <c r="F273" s="189" t="n">
        <v>6.64</v>
      </c>
      <c r="G273" s="189" t="n">
        <v>0</v>
      </c>
    </row>
    <row r="274" customFormat="false" ht="15" hidden="false" customHeight="false" outlineLevel="0" collapsed="false">
      <c r="A274" s="189" t="n">
        <v>12</v>
      </c>
      <c r="B274" s="190" t="s">
        <v>883</v>
      </c>
      <c r="C274" s="191" t="s">
        <v>67</v>
      </c>
      <c r="D274" s="191" t="s">
        <v>28</v>
      </c>
      <c r="E274" s="189" t="n">
        <v>0.004174342</v>
      </c>
      <c r="F274" s="189" t="n">
        <v>6.5</v>
      </c>
      <c r="G274" s="189" t="n">
        <v>0</v>
      </c>
    </row>
    <row r="275" customFormat="false" ht="15" hidden="false" customHeight="false" outlineLevel="0" collapsed="false">
      <c r="A275" s="189" t="n">
        <v>12892</v>
      </c>
      <c r="B275" s="190" t="s">
        <v>859</v>
      </c>
      <c r="C275" s="191" t="s">
        <v>67</v>
      </c>
      <c r="D275" s="191" t="s">
        <v>333</v>
      </c>
      <c r="E275" s="189" t="n">
        <v>0.007293572</v>
      </c>
      <c r="F275" s="189" t="n">
        <v>9</v>
      </c>
      <c r="G275" s="189" t="n">
        <v>0</v>
      </c>
    </row>
    <row r="276" customFormat="false" ht="15" hidden="false" customHeight="false" outlineLevel="0" collapsed="false">
      <c r="A276" s="189" t="n">
        <v>12893</v>
      </c>
      <c r="B276" s="190" t="s">
        <v>860</v>
      </c>
      <c r="C276" s="191" t="s">
        <v>67</v>
      </c>
      <c r="D276" s="191" t="s">
        <v>333</v>
      </c>
      <c r="E276" s="189" t="n">
        <v>0.007293572</v>
      </c>
      <c r="F276" s="189" t="n">
        <v>48</v>
      </c>
      <c r="G276" s="189" t="n">
        <v>0</v>
      </c>
    </row>
    <row r="277" customFormat="false" ht="15" hidden="false" customHeight="false" outlineLevel="0" collapsed="false">
      <c r="A277" s="189" t="n">
        <v>12894</v>
      </c>
      <c r="B277" s="190" t="s">
        <v>861</v>
      </c>
      <c r="C277" s="191" t="s">
        <v>67</v>
      </c>
      <c r="D277" s="191" t="s">
        <v>28</v>
      </c>
      <c r="E277" s="189" t="n">
        <v>0.007293572</v>
      </c>
      <c r="F277" s="189" t="n">
        <v>13</v>
      </c>
      <c r="G277" s="189" t="n">
        <v>0</v>
      </c>
    </row>
    <row r="278" customFormat="false" ht="21" hidden="false" customHeight="false" outlineLevel="0" collapsed="false">
      <c r="A278" s="189" t="n">
        <v>12895</v>
      </c>
      <c r="B278" s="190" t="s">
        <v>862</v>
      </c>
      <c r="C278" s="191" t="s">
        <v>67</v>
      </c>
      <c r="D278" s="191" t="s">
        <v>28</v>
      </c>
      <c r="E278" s="189" t="n">
        <v>0.007293572</v>
      </c>
      <c r="F278" s="189" t="n">
        <v>10</v>
      </c>
      <c r="G278" s="189" t="n">
        <v>0</v>
      </c>
    </row>
    <row r="279" customFormat="false" ht="15" hidden="false" customHeight="false" outlineLevel="0" collapsed="false">
      <c r="A279" s="189" t="n">
        <v>2711</v>
      </c>
      <c r="B279" s="190" t="s">
        <v>885</v>
      </c>
      <c r="C279" s="191" t="s">
        <v>67</v>
      </c>
      <c r="D279" s="191" t="s">
        <v>28</v>
      </c>
      <c r="E279" s="189" t="n">
        <v>0.004174342</v>
      </c>
      <c r="F279" s="189" t="n">
        <v>100.68</v>
      </c>
      <c r="G279" s="189" t="n">
        <v>0</v>
      </c>
    </row>
    <row r="280" customFormat="false" ht="21" hidden="false" customHeight="false" outlineLevel="0" collapsed="false">
      <c r="A280" s="189" t="n">
        <v>36148</v>
      </c>
      <c r="B280" s="190" t="s">
        <v>864</v>
      </c>
      <c r="C280" s="191" t="s">
        <v>67</v>
      </c>
      <c r="D280" s="191" t="s">
        <v>28</v>
      </c>
      <c r="E280" s="189" t="n">
        <v>0.007293572</v>
      </c>
      <c r="F280" s="189" t="n">
        <v>48</v>
      </c>
      <c r="G280" s="189" t="n">
        <v>0</v>
      </c>
    </row>
    <row r="281" customFormat="false" ht="21" hidden="false" customHeight="false" outlineLevel="0" collapsed="false">
      <c r="A281" s="189" t="n">
        <v>36152</v>
      </c>
      <c r="B281" s="190" t="s">
        <v>865</v>
      </c>
      <c r="C281" s="191" t="s">
        <v>67</v>
      </c>
      <c r="D281" s="191" t="s">
        <v>28</v>
      </c>
      <c r="E281" s="189" t="n">
        <v>0.007293572</v>
      </c>
      <c r="F281" s="189" t="n">
        <v>3.9</v>
      </c>
      <c r="G281" s="189" t="n">
        <v>0</v>
      </c>
    </row>
    <row r="282" customFormat="false" ht="15" hidden="false" customHeight="false" outlineLevel="0" collapsed="false">
      <c r="A282" s="189" t="n">
        <v>37370</v>
      </c>
      <c r="B282" s="190" t="s">
        <v>886</v>
      </c>
      <c r="C282" s="191" t="s">
        <v>67</v>
      </c>
      <c r="D282" s="191" t="s">
        <v>876</v>
      </c>
      <c r="E282" s="189" t="n">
        <v>1.144</v>
      </c>
      <c r="F282" s="189" t="n">
        <v>1.7</v>
      </c>
      <c r="G282" s="189" t="n">
        <v>0</v>
      </c>
    </row>
    <row r="283" customFormat="false" ht="15" hidden="false" customHeight="false" outlineLevel="0" collapsed="false">
      <c r="A283" s="189" t="n">
        <v>37371</v>
      </c>
      <c r="B283" s="190" t="s">
        <v>887</v>
      </c>
      <c r="C283" s="191" t="s">
        <v>67</v>
      </c>
      <c r="D283" s="191" t="s">
        <v>876</v>
      </c>
      <c r="E283" s="189" t="n">
        <v>1.144</v>
      </c>
      <c r="F283" s="189" t="n">
        <v>0.64</v>
      </c>
      <c r="G283" s="189" t="n">
        <v>0</v>
      </c>
    </row>
    <row r="284" customFormat="false" ht="15" hidden="false" customHeight="false" outlineLevel="0" collapsed="false">
      <c r="A284" s="189" t="n">
        <v>37372</v>
      </c>
      <c r="B284" s="190" t="s">
        <v>877</v>
      </c>
      <c r="C284" s="191" t="s">
        <v>67</v>
      </c>
      <c r="D284" s="191" t="s">
        <v>876</v>
      </c>
      <c r="E284" s="189" t="n">
        <v>1.144</v>
      </c>
      <c r="F284" s="189" t="n">
        <v>0.37</v>
      </c>
      <c r="G284" s="189" t="n">
        <v>0</v>
      </c>
    </row>
    <row r="285" customFormat="false" ht="15" hidden="false" customHeight="false" outlineLevel="0" collapsed="false">
      <c r="A285" s="189" t="n">
        <v>37373</v>
      </c>
      <c r="B285" s="190" t="s">
        <v>878</v>
      </c>
      <c r="C285" s="191" t="s">
        <v>67</v>
      </c>
      <c r="D285" s="191" t="s">
        <v>876</v>
      </c>
      <c r="E285" s="189" t="n">
        <v>1.144</v>
      </c>
      <c r="F285" s="189" t="n">
        <v>0.02</v>
      </c>
      <c r="G285" s="189" t="n">
        <v>0</v>
      </c>
    </row>
    <row r="286" customFormat="false" ht="15" hidden="false" customHeight="false" outlineLevel="0" collapsed="false">
      <c r="A286" s="189" t="n">
        <v>38403</v>
      </c>
      <c r="B286" s="190" t="s">
        <v>888</v>
      </c>
      <c r="C286" s="191" t="s">
        <v>67</v>
      </c>
      <c r="D286" s="191" t="s">
        <v>28</v>
      </c>
      <c r="E286" s="189" t="n">
        <v>0.004174342</v>
      </c>
      <c r="F286" s="189" t="n">
        <v>24.94</v>
      </c>
      <c r="G286" s="189" t="n">
        <v>0</v>
      </c>
    </row>
    <row r="287" customFormat="false" ht="15" hidden="false" customHeight="false" outlineLevel="0" collapsed="false">
      <c r="A287" s="189" t="n">
        <v>4750</v>
      </c>
      <c r="B287" s="190" t="s">
        <v>933</v>
      </c>
      <c r="C287" s="191" t="s">
        <v>867</v>
      </c>
      <c r="D287" s="191" t="s">
        <v>876</v>
      </c>
      <c r="E287" s="189" t="n">
        <v>0.1057784</v>
      </c>
      <c r="F287" s="189" t="n">
        <v>0</v>
      </c>
      <c r="G287" s="189" t="n">
        <v>12.75</v>
      </c>
    </row>
    <row r="288" customFormat="false" ht="15" hidden="false" customHeight="false" outlineLevel="0" collapsed="false">
      <c r="A288" s="189" t="n">
        <v>6111</v>
      </c>
      <c r="B288" s="190" t="s">
        <v>891</v>
      </c>
      <c r="C288" s="191" t="s">
        <v>867</v>
      </c>
      <c r="D288" s="191" t="s">
        <v>876</v>
      </c>
      <c r="E288" s="189" t="n">
        <v>1.057784</v>
      </c>
      <c r="F288" s="189" t="n">
        <v>0</v>
      </c>
      <c r="G288" s="189" t="n">
        <v>8.04</v>
      </c>
    </row>
    <row r="289" customFormat="false" ht="15" hidden="false" customHeight="false" outlineLevel="0" collapsed="false">
      <c r="A289" s="178"/>
      <c r="B289" s="179"/>
      <c r="C289" s="180"/>
      <c r="D289" s="180"/>
      <c r="E289" s="180"/>
      <c r="F289" s="180"/>
      <c r="G289" s="180"/>
    </row>
    <row r="290" customFormat="false" ht="15" hidden="false" customHeight="false" outlineLevel="0" collapsed="false">
      <c r="A290" s="184" t="s">
        <v>103</v>
      </c>
      <c r="B290" s="185" t="s">
        <v>104</v>
      </c>
      <c r="C290" s="186" t="s">
        <v>53</v>
      </c>
      <c r="D290" s="186" t="s">
        <v>72</v>
      </c>
      <c r="E290" s="187"/>
      <c r="F290" s="187" t="n">
        <v>2.8540748698</v>
      </c>
      <c r="G290" s="187" t="n">
        <v>5.7242388</v>
      </c>
    </row>
    <row r="291" customFormat="false" ht="15" hidden="false" customHeight="false" outlineLevel="0" collapsed="false">
      <c r="A291" s="189" t="n">
        <v>10</v>
      </c>
      <c r="B291" s="190" t="s">
        <v>882</v>
      </c>
      <c r="C291" s="191" t="s">
        <v>67</v>
      </c>
      <c r="D291" s="191" t="s">
        <v>28</v>
      </c>
      <c r="E291" s="189" t="n">
        <v>0.00255423</v>
      </c>
      <c r="F291" s="189" t="n">
        <v>6.64</v>
      </c>
      <c r="G291" s="189" t="n">
        <v>0</v>
      </c>
    </row>
    <row r="292" customFormat="false" ht="15" hidden="false" customHeight="false" outlineLevel="0" collapsed="false">
      <c r="A292" s="189" t="n">
        <v>12</v>
      </c>
      <c r="B292" s="190" t="s">
        <v>883</v>
      </c>
      <c r="C292" s="191" t="s">
        <v>67</v>
      </c>
      <c r="D292" s="191" t="s">
        <v>28</v>
      </c>
      <c r="E292" s="189" t="n">
        <v>0.00255423</v>
      </c>
      <c r="F292" s="189" t="n">
        <v>6.5</v>
      </c>
      <c r="G292" s="189" t="n">
        <v>0</v>
      </c>
    </row>
    <row r="293" customFormat="false" ht="15" hidden="false" customHeight="false" outlineLevel="0" collapsed="false">
      <c r="A293" s="189" t="n">
        <v>12892</v>
      </c>
      <c r="B293" s="190" t="s">
        <v>859</v>
      </c>
      <c r="C293" s="191" t="s">
        <v>67</v>
      </c>
      <c r="D293" s="191" t="s">
        <v>333</v>
      </c>
      <c r="E293" s="189" t="n">
        <v>0.00446285</v>
      </c>
      <c r="F293" s="189" t="n">
        <v>9</v>
      </c>
      <c r="G293" s="189" t="n">
        <v>0</v>
      </c>
    </row>
    <row r="294" customFormat="false" ht="15" hidden="false" customHeight="false" outlineLevel="0" collapsed="false">
      <c r="A294" s="189" t="n">
        <v>12893</v>
      </c>
      <c r="B294" s="190" t="s">
        <v>860</v>
      </c>
      <c r="C294" s="191" t="s">
        <v>67</v>
      </c>
      <c r="D294" s="191" t="s">
        <v>333</v>
      </c>
      <c r="E294" s="189" t="n">
        <v>0.00446285</v>
      </c>
      <c r="F294" s="189" t="n">
        <v>48</v>
      </c>
      <c r="G294" s="189" t="n">
        <v>0</v>
      </c>
    </row>
    <row r="295" customFormat="false" ht="15" hidden="false" customHeight="false" outlineLevel="0" collapsed="false">
      <c r="A295" s="189" t="n">
        <v>12894</v>
      </c>
      <c r="B295" s="190" t="s">
        <v>861</v>
      </c>
      <c r="C295" s="191" t="s">
        <v>67</v>
      </c>
      <c r="D295" s="191" t="s">
        <v>28</v>
      </c>
      <c r="E295" s="189" t="n">
        <v>0.00446285</v>
      </c>
      <c r="F295" s="189" t="n">
        <v>13</v>
      </c>
      <c r="G295" s="189" t="n">
        <v>0</v>
      </c>
    </row>
    <row r="296" customFormat="false" ht="21" hidden="false" customHeight="false" outlineLevel="0" collapsed="false">
      <c r="A296" s="189" t="n">
        <v>12895</v>
      </c>
      <c r="B296" s="190" t="s">
        <v>862</v>
      </c>
      <c r="C296" s="191" t="s">
        <v>67</v>
      </c>
      <c r="D296" s="191" t="s">
        <v>28</v>
      </c>
      <c r="E296" s="189" t="n">
        <v>0.00446285</v>
      </c>
      <c r="F296" s="189" t="n">
        <v>10</v>
      </c>
      <c r="G296" s="189" t="n">
        <v>0</v>
      </c>
    </row>
    <row r="297" customFormat="false" ht="15" hidden="false" customHeight="false" outlineLevel="0" collapsed="false">
      <c r="A297" s="189" t="n">
        <v>2711</v>
      </c>
      <c r="B297" s="190" t="s">
        <v>885</v>
      </c>
      <c r="C297" s="191" t="s">
        <v>67</v>
      </c>
      <c r="D297" s="191" t="s">
        <v>28</v>
      </c>
      <c r="E297" s="189" t="n">
        <v>0.00255423</v>
      </c>
      <c r="F297" s="189" t="n">
        <v>100.68</v>
      </c>
      <c r="G297" s="189" t="n">
        <v>0</v>
      </c>
    </row>
    <row r="298" customFormat="false" ht="21" hidden="false" customHeight="false" outlineLevel="0" collapsed="false">
      <c r="A298" s="189" t="n">
        <v>36148</v>
      </c>
      <c r="B298" s="190" t="s">
        <v>864</v>
      </c>
      <c r="C298" s="191" t="s">
        <v>67</v>
      </c>
      <c r="D298" s="191" t="s">
        <v>28</v>
      </c>
      <c r="E298" s="189" t="n">
        <v>0.00446285</v>
      </c>
      <c r="F298" s="189" t="n">
        <v>48</v>
      </c>
      <c r="G298" s="189" t="n">
        <v>0</v>
      </c>
    </row>
    <row r="299" customFormat="false" ht="21" hidden="false" customHeight="false" outlineLevel="0" collapsed="false">
      <c r="A299" s="189" t="n">
        <v>36152</v>
      </c>
      <c r="B299" s="190" t="s">
        <v>865</v>
      </c>
      <c r="C299" s="191" t="s">
        <v>67</v>
      </c>
      <c r="D299" s="191" t="s">
        <v>28</v>
      </c>
      <c r="E299" s="189" t="n">
        <v>0.00446285</v>
      </c>
      <c r="F299" s="189" t="n">
        <v>3.9</v>
      </c>
      <c r="G299" s="189" t="n">
        <v>0</v>
      </c>
    </row>
    <row r="300" customFormat="false" ht="15" hidden="false" customHeight="false" outlineLevel="0" collapsed="false">
      <c r="A300" s="189" t="n">
        <v>37370</v>
      </c>
      <c r="B300" s="190" t="s">
        <v>886</v>
      </c>
      <c r="C300" s="191" t="s">
        <v>67</v>
      </c>
      <c r="D300" s="191" t="s">
        <v>876</v>
      </c>
      <c r="E300" s="189" t="n">
        <v>0.7</v>
      </c>
      <c r="F300" s="189" t="n">
        <v>1.7</v>
      </c>
      <c r="G300" s="189" t="n">
        <v>0</v>
      </c>
    </row>
    <row r="301" customFormat="false" ht="15" hidden="false" customHeight="false" outlineLevel="0" collapsed="false">
      <c r="A301" s="189" t="n">
        <v>37371</v>
      </c>
      <c r="B301" s="190" t="s">
        <v>887</v>
      </c>
      <c r="C301" s="191" t="s">
        <v>67</v>
      </c>
      <c r="D301" s="191" t="s">
        <v>876</v>
      </c>
      <c r="E301" s="189" t="n">
        <v>0.7</v>
      </c>
      <c r="F301" s="189" t="n">
        <v>0.64</v>
      </c>
      <c r="G301" s="189" t="n">
        <v>0</v>
      </c>
    </row>
    <row r="302" customFormat="false" ht="15" hidden="false" customHeight="false" outlineLevel="0" collapsed="false">
      <c r="A302" s="189" t="n">
        <v>37372</v>
      </c>
      <c r="B302" s="190" t="s">
        <v>877</v>
      </c>
      <c r="C302" s="191" t="s">
        <v>67</v>
      </c>
      <c r="D302" s="191" t="s">
        <v>876</v>
      </c>
      <c r="E302" s="189" t="n">
        <v>0.7</v>
      </c>
      <c r="F302" s="189" t="n">
        <v>0.37</v>
      </c>
      <c r="G302" s="189" t="n">
        <v>0</v>
      </c>
    </row>
    <row r="303" customFormat="false" ht="15" hidden="false" customHeight="false" outlineLevel="0" collapsed="false">
      <c r="A303" s="189" t="n">
        <v>37373</v>
      </c>
      <c r="B303" s="190" t="s">
        <v>878</v>
      </c>
      <c r="C303" s="191" t="s">
        <v>67</v>
      </c>
      <c r="D303" s="191" t="s">
        <v>876</v>
      </c>
      <c r="E303" s="189" t="n">
        <v>0.7</v>
      </c>
      <c r="F303" s="189" t="n">
        <v>0.02</v>
      </c>
      <c r="G303" s="189" t="n">
        <v>0</v>
      </c>
    </row>
    <row r="304" customFormat="false" ht="15" hidden="false" customHeight="false" outlineLevel="0" collapsed="false">
      <c r="A304" s="189" t="n">
        <v>38403</v>
      </c>
      <c r="B304" s="190" t="s">
        <v>888</v>
      </c>
      <c r="C304" s="191" t="s">
        <v>67</v>
      </c>
      <c r="D304" s="191" t="s">
        <v>28</v>
      </c>
      <c r="E304" s="189" t="n">
        <v>0.00255423</v>
      </c>
      <c r="F304" s="189" t="n">
        <v>24.94</v>
      </c>
      <c r="G304" s="189" t="n">
        <v>0</v>
      </c>
    </row>
    <row r="305" customFormat="false" ht="15" hidden="false" customHeight="false" outlineLevel="0" collapsed="false">
      <c r="A305" s="189" t="n">
        <v>6111</v>
      </c>
      <c r="B305" s="190" t="s">
        <v>891</v>
      </c>
      <c r="C305" s="191" t="s">
        <v>867</v>
      </c>
      <c r="D305" s="191" t="s">
        <v>876</v>
      </c>
      <c r="E305" s="189" t="n">
        <v>0.71197</v>
      </c>
      <c r="F305" s="189" t="n">
        <v>0</v>
      </c>
      <c r="G305" s="189" t="n">
        <v>8.04</v>
      </c>
    </row>
    <row r="306" customFormat="false" ht="15" hidden="false" customHeight="false" outlineLevel="0" collapsed="false">
      <c r="A306" s="178"/>
      <c r="B306" s="179"/>
      <c r="C306" s="180"/>
      <c r="D306" s="180"/>
      <c r="E306" s="180"/>
      <c r="F306" s="180"/>
      <c r="G306" s="180"/>
    </row>
    <row r="307" customFormat="false" ht="15" hidden="false" customHeight="false" outlineLevel="0" collapsed="false">
      <c r="A307" s="184" t="s">
        <v>106</v>
      </c>
      <c r="B307" s="185" t="s">
        <v>107</v>
      </c>
      <c r="C307" s="186" t="s">
        <v>53</v>
      </c>
      <c r="D307" s="186" t="s">
        <v>72</v>
      </c>
      <c r="E307" s="187"/>
      <c r="F307" s="187" t="n">
        <v>1.79398991816</v>
      </c>
      <c r="G307" s="187" t="n">
        <v>3.7897146</v>
      </c>
    </row>
    <row r="308" customFormat="false" ht="15" hidden="false" customHeight="false" outlineLevel="0" collapsed="false">
      <c r="A308" s="189" t="n">
        <v>10</v>
      </c>
      <c r="B308" s="190" t="s">
        <v>882</v>
      </c>
      <c r="C308" s="191" t="s">
        <v>67</v>
      </c>
      <c r="D308" s="191" t="s">
        <v>28</v>
      </c>
      <c r="E308" s="189" t="n">
        <v>0.001605516</v>
      </c>
      <c r="F308" s="189" t="n">
        <v>6.64</v>
      </c>
      <c r="G308" s="189" t="n">
        <v>0</v>
      </c>
    </row>
    <row r="309" customFormat="false" ht="15" hidden="false" customHeight="false" outlineLevel="0" collapsed="false">
      <c r="A309" s="189" t="n">
        <v>12</v>
      </c>
      <c r="B309" s="190" t="s">
        <v>883</v>
      </c>
      <c r="C309" s="191" t="s">
        <v>67</v>
      </c>
      <c r="D309" s="191" t="s">
        <v>28</v>
      </c>
      <c r="E309" s="189" t="n">
        <v>0.001605516</v>
      </c>
      <c r="F309" s="189" t="n">
        <v>6.5</v>
      </c>
      <c r="G309" s="189" t="n">
        <v>0</v>
      </c>
    </row>
    <row r="310" customFormat="false" ht="15" hidden="false" customHeight="false" outlineLevel="0" collapsed="false">
      <c r="A310" s="189" t="n">
        <v>12892</v>
      </c>
      <c r="B310" s="190" t="s">
        <v>859</v>
      </c>
      <c r="C310" s="191" t="s">
        <v>67</v>
      </c>
      <c r="D310" s="191" t="s">
        <v>333</v>
      </c>
      <c r="E310" s="189" t="n">
        <v>0.00280522</v>
      </c>
      <c r="F310" s="189" t="n">
        <v>9</v>
      </c>
      <c r="G310" s="189" t="n">
        <v>0</v>
      </c>
    </row>
    <row r="311" customFormat="false" ht="15" hidden="false" customHeight="false" outlineLevel="0" collapsed="false">
      <c r="A311" s="189" t="n">
        <v>12893</v>
      </c>
      <c r="B311" s="190" t="s">
        <v>860</v>
      </c>
      <c r="C311" s="191" t="s">
        <v>67</v>
      </c>
      <c r="D311" s="191" t="s">
        <v>333</v>
      </c>
      <c r="E311" s="189" t="n">
        <v>0.00280522</v>
      </c>
      <c r="F311" s="189" t="n">
        <v>48</v>
      </c>
      <c r="G311" s="189" t="n">
        <v>0</v>
      </c>
    </row>
    <row r="312" customFormat="false" ht="15" hidden="false" customHeight="false" outlineLevel="0" collapsed="false">
      <c r="A312" s="189" t="n">
        <v>12894</v>
      </c>
      <c r="B312" s="190" t="s">
        <v>861</v>
      </c>
      <c r="C312" s="191" t="s">
        <v>67</v>
      </c>
      <c r="D312" s="191" t="s">
        <v>28</v>
      </c>
      <c r="E312" s="189" t="n">
        <v>0.00280522</v>
      </c>
      <c r="F312" s="189" t="n">
        <v>13</v>
      </c>
      <c r="G312" s="189" t="n">
        <v>0</v>
      </c>
    </row>
    <row r="313" customFormat="false" ht="21" hidden="false" customHeight="false" outlineLevel="0" collapsed="false">
      <c r="A313" s="189" t="n">
        <v>12895</v>
      </c>
      <c r="B313" s="190" t="s">
        <v>862</v>
      </c>
      <c r="C313" s="191" t="s">
        <v>67</v>
      </c>
      <c r="D313" s="191" t="s">
        <v>28</v>
      </c>
      <c r="E313" s="189" t="n">
        <v>0.00280522</v>
      </c>
      <c r="F313" s="189" t="n">
        <v>10</v>
      </c>
      <c r="G313" s="189" t="n">
        <v>0</v>
      </c>
    </row>
    <row r="314" customFormat="false" ht="15" hidden="false" customHeight="false" outlineLevel="0" collapsed="false">
      <c r="A314" s="189" t="n">
        <v>2711</v>
      </c>
      <c r="B314" s="190" t="s">
        <v>885</v>
      </c>
      <c r="C314" s="191" t="s">
        <v>67</v>
      </c>
      <c r="D314" s="191" t="s">
        <v>28</v>
      </c>
      <c r="E314" s="189" t="n">
        <v>0.001605516</v>
      </c>
      <c r="F314" s="189" t="n">
        <v>100.68</v>
      </c>
      <c r="G314" s="189" t="n">
        <v>0</v>
      </c>
    </row>
    <row r="315" customFormat="false" ht="21" hidden="false" customHeight="false" outlineLevel="0" collapsed="false">
      <c r="A315" s="189" t="n">
        <v>36148</v>
      </c>
      <c r="B315" s="190" t="s">
        <v>864</v>
      </c>
      <c r="C315" s="191" t="s">
        <v>67</v>
      </c>
      <c r="D315" s="191" t="s">
        <v>28</v>
      </c>
      <c r="E315" s="189" t="n">
        <v>0.00280522</v>
      </c>
      <c r="F315" s="189" t="n">
        <v>48</v>
      </c>
      <c r="G315" s="189" t="n">
        <v>0</v>
      </c>
    </row>
    <row r="316" customFormat="false" ht="21" hidden="false" customHeight="false" outlineLevel="0" collapsed="false">
      <c r="A316" s="189" t="n">
        <v>36152</v>
      </c>
      <c r="B316" s="190" t="s">
        <v>865</v>
      </c>
      <c r="C316" s="191" t="s">
        <v>67</v>
      </c>
      <c r="D316" s="191" t="s">
        <v>28</v>
      </c>
      <c r="E316" s="189" t="n">
        <v>0.00280522</v>
      </c>
      <c r="F316" s="189" t="n">
        <v>3.9</v>
      </c>
      <c r="G316" s="189" t="n">
        <v>0</v>
      </c>
    </row>
    <row r="317" customFormat="false" ht="15" hidden="false" customHeight="false" outlineLevel="0" collapsed="false">
      <c r="A317" s="189" t="n">
        <v>37370</v>
      </c>
      <c r="B317" s="190" t="s">
        <v>886</v>
      </c>
      <c r="C317" s="191" t="s">
        <v>67</v>
      </c>
      <c r="D317" s="191" t="s">
        <v>876</v>
      </c>
      <c r="E317" s="189" t="n">
        <v>0.44</v>
      </c>
      <c r="F317" s="189" t="n">
        <v>1.7</v>
      </c>
      <c r="G317" s="189" t="n">
        <v>0</v>
      </c>
    </row>
    <row r="318" customFormat="false" ht="15" hidden="false" customHeight="false" outlineLevel="0" collapsed="false">
      <c r="A318" s="189" t="n">
        <v>37371</v>
      </c>
      <c r="B318" s="190" t="s">
        <v>887</v>
      </c>
      <c r="C318" s="191" t="s">
        <v>67</v>
      </c>
      <c r="D318" s="191" t="s">
        <v>876</v>
      </c>
      <c r="E318" s="189" t="n">
        <v>0.44</v>
      </c>
      <c r="F318" s="189" t="n">
        <v>0.64</v>
      </c>
      <c r="G318" s="189" t="n">
        <v>0</v>
      </c>
    </row>
    <row r="319" customFormat="false" ht="15" hidden="false" customHeight="false" outlineLevel="0" collapsed="false">
      <c r="A319" s="189" t="n">
        <v>37372</v>
      </c>
      <c r="B319" s="190" t="s">
        <v>877</v>
      </c>
      <c r="C319" s="191" t="s">
        <v>67</v>
      </c>
      <c r="D319" s="191" t="s">
        <v>876</v>
      </c>
      <c r="E319" s="189" t="n">
        <v>0.44</v>
      </c>
      <c r="F319" s="189" t="n">
        <v>0.37</v>
      </c>
      <c r="G319" s="189" t="n">
        <v>0</v>
      </c>
    </row>
    <row r="320" customFormat="false" ht="15" hidden="false" customHeight="false" outlineLevel="0" collapsed="false">
      <c r="A320" s="189" t="n">
        <v>37373</v>
      </c>
      <c r="B320" s="190" t="s">
        <v>878</v>
      </c>
      <c r="C320" s="191" t="s">
        <v>67</v>
      </c>
      <c r="D320" s="191" t="s">
        <v>876</v>
      </c>
      <c r="E320" s="189" t="n">
        <v>0.44</v>
      </c>
      <c r="F320" s="189" t="n">
        <v>0.02</v>
      </c>
      <c r="G320" s="189" t="n">
        <v>0</v>
      </c>
    </row>
    <row r="321" customFormat="false" ht="15" hidden="false" customHeight="false" outlineLevel="0" collapsed="false">
      <c r="A321" s="189" t="n">
        <v>38403</v>
      </c>
      <c r="B321" s="190" t="s">
        <v>888</v>
      </c>
      <c r="C321" s="191" t="s">
        <v>67</v>
      </c>
      <c r="D321" s="191" t="s">
        <v>28</v>
      </c>
      <c r="E321" s="189" t="n">
        <v>0.001605516</v>
      </c>
      <c r="F321" s="189" t="n">
        <v>24.94</v>
      </c>
      <c r="G321" s="189" t="n">
        <v>0</v>
      </c>
    </row>
    <row r="322" customFormat="false" ht="15" hidden="false" customHeight="false" outlineLevel="0" collapsed="false">
      <c r="A322" s="189" t="n">
        <v>4750</v>
      </c>
      <c r="B322" s="190" t="s">
        <v>933</v>
      </c>
      <c r="C322" s="191" t="s">
        <v>867</v>
      </c>
      <c r="D322" s="191" t="s">
        <v>876</v>
      </c>
      <c r="E322" s="189" t="n">
        <v>0.040684</v>
      </c>
      <c r="F322" s="189" t="n">
        <v>0</v>
      </c>
      <c r="G322" s="189" t="n">
        <v>12.75</v>
      </c>
    </row>
    <row r="323" customFormat="false" ht="15" hidden="false" customHeight="false" outlineLevel="0" collapsed="false">
      <c r="A323" s="189" t="n">
        <v>6111</v>
      </c>
      <c r="B323" s="190" t="s">
        <v>891</v>
      </c>
      <c r="C323" s="191" t="s">
        <v>867</v>
      </c>
      <c r="D323" s="191" t="s">
        <v>876</v>
      </c>
      <c r="E323" s="189" t="n">
        <v>0.40684</v>
      </c>
      <c r="F323" s="189" t="n">
        <v>0</v>
      </c>
      <c r="G323" s="189" t="n">
        <v>8.04</v>
      </c>
    </row>
    <row r="324" customFormat="false" ht="15" hidden="false" customHeight="false" outlineLevel="0" collapsed="false">
      <c r="A324" s="178"/>
      <c r="B324" s="179"/>
      <c r="C324" s="180"/>
      <c r="D324" s="180"/>
      <c r="E324" s="180"/>
      <c r="F324" s="180"/>
      <c r="G324" s="180"/>
    </row>
    <row r="325" customFormat="false" ht="15" hidden="false" customHeight="false" outlineLevel="0" collapsed="false">
      <c r="A325" s="184" t="s">
        <v>109</v>
      </c>
      <c r="B325" s="185" t="s">
        <v>110</v>
      </c>
      <c r="C325" s="186" t="s">
        <v>53</v>
      </c>
      <c r="D325" s="186" t="s">
        <v>28</v>
      </c>
      <c r="E325" s="187"/>
      <c r="F325" s="187" t="n">
        <v>1.0193124535</v>
      </c>
      <c r="G325" s="187" t="n">
        <v>2.044371</v>
      </c>
    </row>
    <row r="326" customFormat="false" ht="15" hidden="false" customHeight="false" outlineLevel="0" collapsed="false">
      <c r="A326" s="189" t="n">
        <v>10</v>
      </c>
      <c r="B326" s="190" t="s">
        <v>882</v>
      </c>
      <c r="C326" s="191" t="s">
        <v>67</v>
      </c>
      <c r="D326" s="191" t="s">
        <v>28</v>
      </c>
      <c r="E326" s="189" t="n">
        <v>0.000912225</v>
      </c>
      <c r="F326" s="189" t="n">
        <v>6.64</v>
      </c>
      <c r="G326" s="189" t="n">
        <v>0</v>
      </c>
    </row>
    <row r="327" customFormat="false" ht="15" hidden="false" customHeight="false" outlineLevel="0" collapsed="false">
      <c r="A327" s="189" t="n">
        <v>12</v>
      </c>
      <c r="B327" s="190" t="s">
        <v>883</v>
      </c>
      <c r="C327" s="191" t="s">
        <v>67</v>
      </c>
      <c r="D327" s="191" t="s">
        <v>28</v>
      </c>
      <c r="E327" s="189" t="n">
        <v>0.000912225</v>
      </c>
      <c r="F327" s="189" t="n">
        <v>6.5</v>
      </c>
      <c r="G327" s="189" t="n">
        <v>0</v>
      </c>
    </row>
    <row r="328" customFormat="false" ht="15" hidden="false" customHeight="false" outlineLevel="0" collapsed="false">
      <c r="A328" s="189" t="n">
        <v>12892</v>
      </c>
      <c r="B328" s="190" t="s">
        <v>859</v>
      </c>
      <c r="C328" s="191" t="s">
        <v>67</v>
      </c>
      <c r="D328" s="191" t="s">
        <v>333</v>
      </c>
      <c r="E328" s="189" t="n">
        <v>0.001593875</v>
      </c>
      <c r="F328" s="189" t="n">
        <v>9</v>
      </c>
      <c r="G328" s="189" t="n">
        <v>0</v>
      </c>
    </row>
    <row r="329" customFormat="false" ht="15" hidden="false" customHeight="false" outlineLevel="0" collapsed="false">
      <c r="A329" s="189" t="n">
        <v>12893</v>
      </c>
      <c r="B329" s="190" t="s">
        <v>860</v>
      </c>
      <c r="C329" s="191" t="s">
        <v>67</v>
      </c>
      <c r="D329" s="191" t="s">
        <v>333</v>
      </c>
      <c r="E329" s="189" t="n">
        <v>0.001593875</v>
      </c>
      <c r="F329" s="189" t="n">
        <v>48</v>
      </c>
      <c r="G329" s="189" t="n">
        <v>0</v>
      </c>
    </row>
    <row r="330" customFormat="false" ht="15" hidden="false" customHeight="false" outlineLevel="0" collapsed="false">
      <c r="A330" s="189" t="n">
        <v>12894</v>
      </c>
      <c r="B330" s="190" t="s">
        <v>861</v>
      </c>
      <c r="C330" s="191" t="s">
        <v>67</v>
      </c>
      <c r="D330" s="191" t="s">
        <v>28</v>
      </c>
      <c r="E330" s="189" t="n">
        <v>0.001593875</v>
      </c>
      <c r="F330" s="189" t="n">
        <v>13</v>
      </c>
      <c r="G330" s="189" t="n">
        <v>0</v>
      </c>
    </row>
    <row r="331" customFormat="false" ht="21" hidden="false" customHeight="false" outlineLevel="0" collapsed="false">
      <c r="A331" s="189" t="n">
        <v>12895</v>
      </c>
      <c r="B331" s="190" t="s">
        <v>862</v>
      </c>
      <c r="C331" s="191" t="s">
        <v>67</v>
      </c>
      <c r="D331" s="191" t="s">
        <v>28</v>
      </c>
      <c r="E331" s="189" t="n">
        <v>0.001593875</v>
      </c>
      <c r="F331" s="189" t="n">
        <v>10</v>
      </c>
      <c r="G331" s="189" t="n">
        <v>0</v>
      </c>
    </row>
    <row r="332" customFormat="false" ht="15" hidden="false" customHeight="false" outlineLevel="0" collapsed="false">
      <c r="A332" s="189" t="n">
        <v>2711</v>
      </c>
      <c r="B332" s="190" t="s">
        <v>885</v>
      </c>
      <c r="C332" s="191" t="s">
        <v>67</v>
      </c>
      <c r="D332" s="191" t="s">
        <v>28</v>
      </c>
      <c r="E332" s="189" t="n">
        <v>0.000912225</v>
      </c>
      <c r="F332" s="189" t="n">
        <v>100.68</v>
      </c>
      <c r="G332" s="189" t="n">
        <v>0</v>
      </c>
    </row>
    <row r="333" customFormat="false" ht="21" hidden="false" customHeight="false" outlineLevel="0" collapsed="false">
      <c r="A333" s="189" t="n">
        <v>36148</v>
      </c>
      <c r="B333" s="190" t="s">
        <v>864</v>
      </c>
      <c r="C333" s="191" t="s">
        <v>67</v>
      </c>
      <c r="D333" s="191" t="s">
        <v>28</v>
      </c>
      <c r="E333" s="189" t="n">
        <v>0.001593875</v>
      </c>
      <c r="F333" s="189" t="n">
        <v>48</v>
      </c>
      <c r="G333" s="189" t="n">
        <v>0</v>
      </c>
    </row>
    <row r="334" customFormat="false" ht="21" hidden="false" customHeight="false" outlineLevel="0" collapsed="false">
      <c r="A334" s="189" t="n">
        <v>36152</v>
      </c>
      <c r="B334" s="190" t="s">
        <v>865</v>
      </c>
      <c r="C334" s="191" t="s">
        <v>67</v>
      </c>
      <c r="D334" s="191" t="s">
        <v>28</v>
      </c>
      <c r="E334" s="189" t="n">
        <v>0.001593875</v>
      </c>
      <c r="F334" s="189" t="n">
        <v>3.9</v>
      </c>
      <c r="G334" s="189" t="n">
        <v>0</v>
      </c>
    </row>
    <row r="335" customFormat="false" ht="15" hidden="false" customHeight="false" outlineLevel="0" collapsed="false">
      <c r="A335" s="189" t="n">
        <v>37370</v>
      </c>
      <c r="B335" s="190" t="s">
        <v>886</v>
      </c>
      <c r="C335" s="191" t="s">
        <v>67</v>
      </c>
      <c r="D335" s="191" t="s">
        <v>876</v>
      </c>
      <c r="E335" s="189" t="n">
        <v>0.25</v>
      </c>
      <c r="F335" s="189" t="n">
        <v>1.7</v>
      </c>
      <c r="G335" s="189" t="n">
        <v>0</v>
      </c>
    </row>
    <row r="336" customFormat="false" ht="15" hidden="false" customHeight="false" outlineLevel="0" collapsed="false">
      <c r="A336" s="189" t="n">
        <v>37371</v>
      </c>
      <c r="B336" s="190" t="s">
        <v>887</v>
      </c>
      <c r="C336" s="191" t="s">
        <v>67</v>
      </c>
      <c r="D336" s="191" t="s">
        <v>876</v>
      </c>
      <c r="E336" s="189" t="n">
        <v>0.25</v>
      </c>
      <c r="F336" s="189" t="n">
        <v>0.64</v>
      </c>
      <c r="G336" s="189" t="n">
        <v>0</v>
      </c>
    </row>
    <row r="337" customFormat="false" ht="15" hidden="false" customHeight="false" outlineLevel="0" collapsed="false">
      <c r="A337" s="189" t="n">
        <v>37372</v>
      </c>
      <c r="B337" s="190" t="s">
        <v>877</v>
      </c>
      <c r="C337" s="191" t="s">
        <v>67</v>
      </c>
      <c r="D337" s="191" t="s">
        <v>876</v>
      </c>
      <c r="E337" s="189" t="n">
        <v>0.25</v>
      </c>
      <c r="F337" s="189" t="n">
        <v>0.37</v>
      </c>
      <c r="G337" s="189" t="n">
        <v>0</v>
      </c>
    </row>
    <row r="338" customFormat="false" ht="15" hidden="false" customHeight="false" outlineLevel="0" collapsed="false">
      <c r="A338" s="189" t="n">
        <v>37373</v>
      </c>
      <c r="B338" s="190" t="s">
        <v>878</v>
      </c>
      <c r="C338" s="191" t="s">
        <v>67</v>
      </c>
      <c r="D338" s="191" t="s">
        <v>876</v>
      </c>
      <c r="E338" s="189" t="n">
        <v>0.25</v>
      </c>
      <c r="F338" s="189" t="n">
        <v>0.02</v>
      </c>
      <c r="G338" s="189" t="n">
        <v>0</v>
      </c>
    </row>
    <row r="339" customFormat="false" ht="15" hidden="false" customHeight="false" outlineLevel="0" collapsed="false">
      <c r="A339" s="189" t="n">
        <v>38403</v>
      </c>
      <c r="B339" s="190" t="s">
        <v>888</v>
      </c>
      <c r="C339" s="191" t="s">
        <v>67</v>
      </c>
      <c r="D339" s="191" t="s">
        <v>28</v>
      </c>
      <c r="E339" s="189" t="n">
        <v>0.000912225</v>
      </c>
      <c r="F339" s="189" t="n">
        <v>24.94</v>
      </c>
      <c r="G339" s="189" t="n">
        <v>0</v>
      </c>
    </row>
    <row r="340" customFormat="false" ht="15" hidden="false" customHeight="false" outlineLevel="0" collapsed="false">
      <c r="A340" s="189" t="n">
        <v>6111</v>
      </c>
      <c r="B340" s="190" t="s">
        <v>891</v>
      </c>
      <c r="C340" s="191" t="s">
        <v>867</v>
      </c>
      <c r="D340" s="191" t="s">
        <v>876</v>
      </c>
      <c r="E340" s="189" t="n">
        <v>0.254275</v>
      </c>
      <c r="F340" s="189" t="n">
        <v>0</v>
      </c>
      <c r="G340" s="189" t="n">
        <v>8.04</v>
      </c>
    </row>
    <row r="341" customFormat="false" ht="15" hidden="false" customHeight="false" outlineLevel="0" collapsed="false">
      <c r="A341" s="178"/>
      <c r="B341" s="179"/>
      <c r="C341" s="180"/>
      <c r="D341" s="180"/>
      <c r="E341" s="180"/>
      <c r="F341" s="180"/>
      <c r="G341" s="180"/>
    </row>
    <row r="342" customFormat="false" ht="15" hidden="false" customHeight="false" outlineLevel="0" collapsed="false">
      <c r="A342" s="184" t="s">
        <v>112</v>
      </c>
      <c r="B342" s="185" t="s">
        <v>113</v>
      </c>
      <c r="C342" s="186" t="s">
        <v>53</v>
      </c>
      <c r="D342" s="186" t="s">
        <v>28</v>
      </c>
      <c r="E342" s="187"/>
      <c r="F342" s="187" t="n">
        <v>1.38626493676</v>
      </c>
      <c r="G342" s="187" t="n">
        <v>2.78034456</v>
      </c>
    </row>
    <row r="343" customFormat="false" ht="15" hidden="false" customHeight="false" outlineLevel="0" collapsed="false">
      <c r="A343" s="189" t="n">
        <v>10</v>
      </c>
      <c r="B343" s="190" t="s">
        <v>882</v>
      </c>
      <c r="C343" s="191" t="s">
        <v>67</v>
      </c>
      <c r="D343" s="191" t="s">
        <v>28</v>
      </c>
      <c r="E343" s="189" t="n">
        <v>0.001240626</v>
      </c>
      <c r="F343" s="189" t="n">
        <v>6.64</v>
      </c>
      <c r="G343" s="189" t="n">
        <v>0</v>
      </c>
    </row>
    <row r="344" customFormat="false" ht="15" hidden="false" customHeight="false" outlineLevel="0" collapsed="false">
      <c r="A344" s="189" t="n">
        <v>12</v>
      </c>
      <c r="B344" s="190" t="s">
        <v>883</v>
      </c>
      <c r="C344" s="191" t="s">
        <v>67</v>
      </c>
      <c r="D344" s="191" t="s">
        <v>28</v>
      </c>
      <c r="E344" s="189" t="n">
        <v>0.001240626</v>
      </c>
      <c r="F344" s="189" t="n">
        <v>6.5</v>
      </c>
      <c r="G344" s="189" t="n">
        <v>0</v>
      </c>
    </row>
    <row r="345" customFormat="false" ht="15" hidden="false" customHeight="false" outlineLevel="0" collapsed="false">
      <c r="A345" s="189" t="n">
        <v>12892</v>
      </c>
      <c r="B345" s="190" t="s">
        <v>859</v>
      </c>
      <c r="C345" s="191" t="s">
        <v>67</v>
      </c>
      <c r="D345" s="191" t="s">
        <v>333</v>
      </c>
      <c r="E345" s="189" t="n">
        <v>0.00216767</v>
      </c>
      <c r="F345" s="189" t="n">
        <v>9</v>
      </c>
      <c r="G345" s="189" t="n">
        <v>0</v>
      </c>
    </row>
    <row r="346" customFormat="false" ht="15" hidden="false" customHeight="false" outlineLevel="0" collapsed="false">
      <c r="A346" s="189" t="n">
        <v>12893</v>
      </c>
      <c r="B346" s="190" t="s">
        <v>860</v>
      </c>
      <c r="C346" s="191" t="s">
        <v>67</v>
      </c>
      <c r="D346" s="191" t="s">
        <v>333</v>
      </c>
      <c r="E346" s="189" t="n">
        <v>0.00216767</v>
      </c>
      <c r="F346" s="189" t="n">
        <v>48</v>
      </c>
      <c r="G346" s="189" t="n">
        <v>0</v>
      </c>
    </row>
    <row r="347" customFormat="false" ht="15" hidden="false" customHeight="false" outlineLevel="0" collapsed="false">
      <c r="A347" s="189" t="n">
        <v>12894</v>
      </c>
      <c r="B347" s="190" t="s">
        <v>861</v>
      </c>
      <c r="C347" s="191" t="s">
        <v>67</v>
      </c>
      <c r="D347" s="191" t="s">
        <v>28</v>
      </c>
      <c r="E347" s="189" t="n">
        <v>0.00216767</v>
      </c>
      <c r="F347" s="189" t="n">
        <v>13</v>
      </c>
      <c r="G347" s="189" t="n">
        <v>0</v>
      </c>
    </row>
    <row r="348" customFormat="false" ht="21" hidden="false" customHeight="false" outlineLevel="0" collapsed="false">
      <c r="A348" s="189" t="n">
        <v>12895</v>
      </c>
      <c r="B348" s="190" t="s">
        <v>862</v>
      </c>
      <c r="C348" s="191" t="s">
        <v>67</v>
      </c>
      <c r="D348" s="191" t="s">
        <v>28</v>
      </c>
      <c r="E348" s="189" t="n">
        <v>0.00216767</v>
      </c>
      <c r="F348" s="189" t="n">
        <v>10</v>
      </c>
      <c r="G348" s="189" t="n">
        <v>0</v>
      </c>
    </row>
    <row r="349" customFormat="false" ht="15" hidden="false" customHeight="false" outlineLevel="0" collapsed="false">
      <c r="A349" s="189" t="n">
        <v>2711</v>
      </c>
      <c r="B349" s="190" t="s">
        <v>885</v>
      </c>
      <c r="C349" s="191" t="s">
        <v>67</v>
      </c>
      <c r="D349" s="191" t="s">
        <v>28</v>
      </c>
      <c r="E349" s="189" t="n">
        <v>0.001240626</v>
      </c>
      <c r="F349" s="189" t="n">
        <v>100.68</v>
      </c>
      <c r="G349" s="189" t="n">
        <v>0</v>
      </c>
    </row>
    <row r="350" customFormat="false" ht="21" hidden="false" customHeight="false" outlineLevel="0" collapsed="false">
      <c r="A350" s="189" t="n">
        <v>36148</v>
      </c>
      <c r="B350" s="190" t="s">
        <v>864</v>
      </c>
      <c r="C350" s="191" t="s">
        <v>67</v>
      </c>
      <c r="D350" s="191" t="s">
        <v>28</v>
      </c>
      <c r="E350" s="189" t="n">
        <v>0.00216767</v>
      </c>
      <c r="F350" s="189" t="n">
        <v>48</v>
      </c>
      <c r="G350" s="189" t="n">
        <v>0</v>
      </c>
    </row>
    <row r="351" customFormat="false" ht="21" hidden="false" customHeight="false" outlineLevel="0" collapsed="false">
      <c r="A351" s="189" t="n">
        <v>36152</v>
      </c>
      <c r="B351" s="190" t="s">
        <v>865</v>
      </c>
      <c r="C351" s="191" t="s">
        <v>67</v>
      </c>
      <c r="D351" s="191" t="s">
        <v>28</v>
      </c>
      <c r="E351" s="189" t="n">
        <v>0.00216767</v>
      </c>
      <c r="F351" s="189" t="n">
        <v>3.9</v>
      </c>
      <c r="G351" s="189" t="n">
        <v>0</v>
      </c>
    </row>
    <row r="352" customFormat="false" ht="15" hidden="false" customHeight="false" outlineLevel="0" collapsed="false">
      <c r="A352" s="189" t="n">
        <v>37370</v>
      </c>
      <c r="B352" s="190" t="s">
        <v>886</v>
      </c>
      <c r="C352" s="191" t="s">
        <v>67</v>
      </c>
      <c r="D352" s="191" t="s">
        <v>876</v>
      </c>
      <c r="E352" s="189" t="n">
        <v>0.34</v>
      </c>
      <c r="F352" s="189" t="n">
        <v>1.7</v>
      </c>
      <c r="G352" s="189" t="n">
        <v>0</v>
      </c>
    </row>
    <row r="353" customFormat="false" ht="15" hidden="false" customHeight="false" outlineLevel="0" collapsed="false">
      <c r="A353" s="189" t="n">
        <v>37371</v>
      </c>
      <c r="B353" s="190" t="s">
        <v>887</v>
      </c>
      <c r="C353" s="191" t="s">
        <v>67</v>
      </c>
      <c r="D353" s="191" t="s">
        <v>876</v>
      </c>
      <c r="E353" s="189" t="n">
        <v>0.34</v>
      </c>
      <c r="F353" s="189" t="n">
        <v>0.64</v>
      </c>
      <c r="G353" s="189" t="n">
        <v>0</v>
      </c>
    </row>
    <row r="354" customFormat="false" ht="15" hidden="false" customHeight="false" outlineLevel="0" collapsed="false">
      <c r="A354" s="189" t="n">
        <v>37372</v>
      </c>
      <c r="B354" s="190" t="s">
        <v>877</v>
      </c>
      <c r="C354" s="191" t="s">
        <v>67</v>
      </c>
      <c r="D354" s="191" t="s">
        <v>876</v>
      </c>
      <c r="E354" s="189" t="n">
        <v>0.34</v>
      </c>
      <c r="F354" s="189" t="n">
        <v>0.37</v>
      </c>
      <c r="G354" s="189" t="n">
        <v>0</v>
      </c>
    </row>
    <row r="355" customFormat="false" ht="15" hidden="false" customHeight="false" outlineLevel="0" collapsed="false">
      <c r="A355" s="189" t="n">
        <v>37373</v>
      </c>
      <c r="B355" s="190" t="s">
        <v>878</v>
      </c>
      <c r="C355" s="191" t="s">
        <v>67</v>
      </c>
      <c r="D355" s="191" t="s">
        <v>876</v>
      </c>
      <c r="E355" s="189" t="n">
        <v>0.34</v>
      </c>
      <c r="F355" s="189" t="n">
        <v>0.02</v>
      </c>
      <c r="G355" s="189" t="n">
        <v>0</v>
      </c>
    </row>
    <row r="356" customFormat="false" ht="15" hidden="false" customHeight="false" outlineLevel="0" collapsed="false">
      <c r="A356" s="189" t="n">
        <v>38403</v>
      </c>
      <c r="B356" s="190" t="s">
        <v>888</v>
      </c>
      <c r="C356" s="191" t="s">
        <v>67</v>
      </c>
      <c r="D356" s="191" t="s">
        <v>28</v>
      </c>
      <c r="E356" s="189" t="n">
        <v>0.001240626</v>
      </c>
      <c r="F356" s="189" t="n">
        <v>24.94</v>
      </c>
      <c r="G356" s="189" t="n">
        <v>0</v>
      </c>
    </row>
    <row r="357" customFormat="false" ht="15" hidden="false" customHeight="false" outlineLevel="0" collapsed="false">
      <c r="A357" s="189" t="n">
        <v>6111</v>
      </c>
      <c r="B357" s="190" t="s">
        <v>891</v>
      </c>
      <c r="C357" s="191" t="s">
        <v>867</v>
      </c>
      <c r="D357" s="191" t="s">
        <v>876</v>
      </c>
      <c r="E357" s="189" t="n">
        <v>0.345814</v>
      </c>
      <c r="F357" s="189" t="n">
        <v>0</v>
      </c>
      <c r="G357" s="189" t="n">
        <v>8.04</v>
      </c>
    </row>
    <row r="358" customFormat="false" ht="15" hidden="false" customHeight="false" outlineLevel="0" collapsed="false">
      <c r="A358" s="178"/>
      <c r="B358" s="179"/>
      <c r="C358" s="180"/>
      <c r="D358" s="180"/>
      <c r="E358" s="180"/>
      <c r="F358" s="180"/>
      <c r="G358" s="180"/>
    </row>
    <row r="359" customFormat="false" ht="21" hidden="false" customHeight="false" outlineLevel="0" collapsed="false">
      <c r="A359" s="184" t="s">
        <v>115</v>
      </c>
      <c r="B359" s="185" t="s">
        <v>116</v>
      </c>
      <c r="C359" s="186" t="s">
        <v>53</v>
      </c>
      <c r="D359" s="186" t="s">
        <v>72</v>
      </c>
      <c r="E359" s="187"/>
      <c r="F359" s="187" t="n">
        <v>0.65235997024</v>
      </c>
      <c r="G359" s="187" t="n">
        <v>1.30839744</v>
      </c>
    </row>
    <row r="360" customFormat="false" ht="15" hidden="false" customHeight="false" outlineLevel="0" collapsed="false">
      <c r="A360" s="189" t="n">
        <v>10</v>
      </c>
      <c r="B360" s="190" t="s">
        <v>882</v>
      </c>
      <c r="C360" s="191" t="s">
        <v>67</v>
      </c>
      <c r="D360" s="191" t="s">
        <v>28</v>
      </c>
      <c r="E360" s="189" t="n">
        <v>0.000583824</v>
      </c>
      <c r="F360" s="189" t="n">
        <v>6.64</v>
      </c>
      <c r="G360" s="189" t="n">
        <v>0</v>
      </c>
    </row>
    <row r="361" customFormat="false" ht="15" hidden="false" customHeight="false" outlineLevel="0" collapsed="false">
      <c r="A361" s="189" t="n">
        <v>12</v>
      </c>
      <c r="B361" s="190" t="s">
        <v>883</v>
      </c>
      <c r="C361" s="191" t="s">
        <v>67</v>
      </c>
      <c r="D361" s="191" t="s">
        <v>28</v>
      </c>
      <c r="E361" s="189" t="n">
        <v>0.000583824</v>
      </c>
      <c r="F361" s="189" t="n">
        <v>6.5</v>
      </c>
      <c r="G361" s="189" t="n">
        <v>0</v>
      </c>
    </row>
    <row r="362" customFormat="false" ht="15" hidden="false" customHeight="false" outlineLevel="0" collapsed="false">
      <c r="A362" s="189" t="n">
        <v>12892</v>
      </c>
      <c r="B362" s="190" t="s">
        <v>859</v>
      </c>
      <c r="C362" s="191" t="s">
        <v>67</v>
      </c>
      <c r="D362" s="191" t="s">
        <v>333</v>
      </c>
      <c r="E362" s="189" t="n">
        <v>0.00102008</v>
      </c>
      <c r="F362" s="189" t="n">
        <v>9</v>
      </c>
      <c r="G362" s="189" t="n">
        <v>0</v>
      </c>
    </row>
    <row r="363" customFormat="false" ht="15" hidden="false" customHeight="false" outlineLevel="0" collapsed="false">
      <c r="A363" s="189" t="n">
        <v>12893</v>
      </c>
      <c r="B363" s="190" t="s">
        <v>860</v>
      </c>
      <c r="C363" s="191" t="s">
        <v>67</v>
      </c>
      <c r="D363" s="191" t="s">
        <v>333</v>
      </c>
      <c r="E363" s="189" t="n">
        <v>0.00102008</v>
      </c>
      <c r="F363" s="189" t="n">
        <v>48</v>
      </c>
      <c r="G363" s="189" t="n">
        <v>0</v>
      </c>
    </row>
    <row r="364" customFormat="false" ht="15" hidden="false" customHeight="false" outlineLevel="0" collapsed="false">
      <c r="A364" s="189" t="n">
        <v>12894</v>
      </c>
      <c r="B364" s="190" t="s">
        <v>861</v>
      </c>
      <c r="C364" s="191" t="s">
        <v>67</v>
      </c>
      <c r="D364" s="191" t="s">
        <v>28</v>
      </c>
      <c r="E364" s="189" t="n">
        <v>0.00102008</v>
      </c>
      <c r="F364" s="189" t="n">
        <v>13</v>
      </c>
      <c r="G364" s="189" t="n">
        <v>0</v>
      </c>
    </row>
    <row r="365" customFormat="false" ht="21" hidden="false" customHeight="false" outlineLevel="0" collapsed="false">
      <c r="A365" s="189" t="n">
        <v>12895</v>
      </c>
      <c r="B365" s="190" t="s">
        <v>862</v>
      </c>
      <c r="C365" s="191" t="s">
        <v>67</v>
      </c>
      <c r="D365" s="191" t="s">
        <v>28</v>
      </c>
      <c r="E365" s="189" t="n">
        <v>0.00102008</v>
      </c>
      <c r="F365" s="189" t="n">
        <v>10</v>
      </c>
      <c r="G365" s="189" t="n">
        <v>0</v>
      </c>
    </row>
    <row r="366" customFormat="false" ht="15" hidden="false" customHeight="false" outlineLevel="0" collapsed="false">
      <c r="A366" s="189" t="n">
        <v>2711</v>
      </c>
      <c r="B366" s="190" t="s">
        <v>885</v>
      </c>
      <c r="C366" s="191" t="s">
        <v>67</v>
      </c>
      <c r="D366" s="191" t="s">
        <v>28</v>
      </c>
      <c r="E366" s="189" t="n">
        <v>0.000583824</v>
      </c>
      <c r="F366" s="189" t="n">
        <v>100.68</v>
      </c>
      <c r="G366" s="189" t="n">
        <v>0</v>
      </c>
    </row>
    <row r="367" customFormat="false" ht="21" hidden="false" customHeight="false" outlineLevel="0" collapsed="false">
      <c r="A367" s="189" t="n">
        <v>36148</v>
      </c>
      <c r="B367" s="190" t="s">
        <v>864</v>
      </c>
      <c r="C367" s="191" t="s">
        <v>67</v>
      </c>
      <c r="D367" s="191" t="s">
        <v>28</v>
      </c>
      <c r="E367" s="189" t="n">
        <v>0.00102008</v>
      </c>
      <c r="F367" s="189" t="n">
        <v>48</v>
      </c>
      <c r="G367" s="189" t="n">
        <v>0</v>
      </c>
    </row>
    <row r="368" customFormat="false" ht="21" hidden="false" customHeight="false" outlineLevel="0" collapsed="false">
      <c r="A368" s="189" t="n">
        <v>36152</v>
      </c>
      <c r="B368" s="190" t="s">
        <v>865</v>
      </c>
      <c r="C368" s="191" t="s">
        <v>67</v>
      </c>
      <c r="D368" s="191" t="s">
        <v>28</v>
      </c>
      <c r="E368" s="189" t="n">
        <v>0.00102008</v>
      </c>
      <c r="F368" s="189" t="n">
        <v>3.9</v>
      </c>
      <c r="G368" s="189" t="n">
        <v>0</v>
      </c>
    </row>
    <row r="369" customFormat="false" ht="15" hidden="false" customHeight="false" outlineLevel="0" collapsed="false">
      <c r="A369" s="189" t="n">
        <v>37370</v>
      </c>
      <c r="B369" s="190" t="s">
        <v>886</v>
      </c>
      <c r="C369" s="191" t="s">
        <v>67</v>
      </c>
      <c r="D369" s="191" t="s">
        <v>876</v>
      </c>
      <c r="E369" s="189" t="n">
        <v>0.16</v>
      </c>
      <c r="F369" s="189" t="n">
        <v>1.7</v>
      </c>
      <c r="G369" s="189" t="n">
        <v>0</v>
      </c>
    </row>
    <row r="370" customFormat="false" ht="15" hidden="false" customHeight="false" outlineLevel="0" collapsed="false">
      <c r="A370" s="189" t="n">
        <v>37371</v>
      </c>
      <c r="B370" s="190" t="s">
        <v>887</v>
      </c>
      <c r="C370" s="191" t="s">
        <v>67</v>
      </c>
      <c r="D370" s="191" t="s">
        <v>876</v>
      </c>
      <c r="E370" s="189" t="n">
        <v>0.16</v>
      </c>
      <c r="F370" s="189" t="n">
        <v>0.64</v>
      </c>
      <c r="G370" s="189" t="n">
        <v>0</v>
      </c>
    </row>
    <row r="371" customFormat="false" ht="15" hidden="false" customHeight="false" outlineLevel="0" collapsed="false">
      <c r="A371" s="189" t="n">
        <v>37372</v>
      </c>
      <c r="B371" s="190" t="s">
        <v>877</v>
      </c>
      <c r="C371" s="191" t="s">
        <v>67</v>
      </c>
      <c r="D371" s="191" t="s">
        <v>876</v>
      </c>
      <c r="E371" s="189" t="n">
        <v>0.16</v>
      </c>
      <c r="F371" s="189" t="n">
        <v>0.37</v>
      </c>
      <c r="G371" s="189" t="n">
        <v>0</v>
      </c>
    </row>
    <row r="372" customFormat="false" ht="15" hidden="false" customHeight="false" outlineLevel="0" collapsed="false">
      <c r="A372" s="189" t="n">
        <v>37373</v>
      </c>
      <c r="B372" s="190" t="s">
        <v>878</v>
      </c>
      <c r="C372" s="191" t="s">
        <v>67</v>
      </c>
      <c r="D372" s="191" t="s">
        <v>876</v>
      </c>
      <c r="E372" s="189" t="n">
        <v>0.16</v>
      </c>
      <c r="F372" s="189" t="n">
        <v>0.02</v>
      </c>
      <c r="G372" s="189" t="n">
        <v>0</v>
      </c>
    </row>
    <row r="373" customFormat="false" ht="15" hidden="false" customHeight="false" outlineLevel="0" collapsed="false">
      <c r="A373" s="189" t="n">
        <v>38403</v>
      </c>
      <c r="B373" s="190" t="s">
        <v>888</v>
      </c>
      <c r="C373" s="191" t="s">
        <v>67</v>
      </c>
      <c r="D373" s="191" t="s">
        <v>28</v>
      </c>
      <c r="E373" s="189" t="n">
        <v>0.000583824</v>
      </c>
      <c r="F373" s="189" t="n">
        <v>24.94</v>
      </c>
      <c r="G373" s="189" t="n">
        <v>0</v>
      </c>
    </row>
    <row r="374" customFormat="false" ht="15" hidden="false" customHeight="false" outlineLevel="0" collapsed="false">
      <c r="A374" s="189" t="n">
        <v>6111</v>
      </c>
      <c r="B374" s="190" t="s">
        <v>891</v>
      </c>
      <c r="C374" s="191" t="s">
        <v>867</v>
      </c>
      <c r="D374" s="191" t="s">
        <v>876</v>
      </c>
      <c r="E374" s="189" t="n">
        <v>0.162736</v>
      </c>
      <c r="F374" s="189" t="n">
        <v>0</v>
      </c>
      <c r="G374" s="189" t="n">
        <v>8.04</v>
      </c>
    </row>
    <row r="375" customFormat="false" ht="15" hidden="false" customHeight="false" outlineLevel="0" collapsed="false">
      <c r="A375" s="178"/>
      <c r="B375" s="179"/>
      <c r="C375" s="180"/>
      <c r="D375" s="180"/>
      <c r="E375" s="180"/>
      <c r="F375" s="180"/>
      <c r="G375" s="180"/>
    </row>
    <row r="376" customFormat="false" ht="31.5" hidden="false" customHeight="false" outlineLevel="0" collapsed="false">
      <c r="A376" s="184" t="s">
        <v>118</v>
      </c>
      <c r="B376" s="185" t="s">
        <v>119</v>
      </c>
      <c r="C376" s="186" t="s">
        <v>53</v>
      </c>
      <c r="D376" s="186" t="s">
        <v>28</v>
      </c>
      <c r="E376" s="187"/>
      <c r="F376" s="187" t="n">
        <v>88.534444104</v>
      </c>
      <c r="G376" s="187" t="n">
        <v>25.584468</v>
      </c>
    </row>
    <row r="377" customFormat="false" ht="15" hidden="false" customHeight="false" outlineLevel="0" collapsed="false">
      <c r="A377" s="189" t="n">
        <v>37370</v>
      </c>
      <c r="B377" s="190" t="s">
        <v>886</v>
      </c>
      <c r="C377" s="191" t="s">
        <v>67</v>
      </c>
      <c r="D377" s="191" t="s">
        <v>876</v>
      </c>
      <c r="E377" s="189" t="n">
        <v>1</v>
      </c>
      <c r="F377" s="189" t="n">
        <v>1.7</v>
      </c>
      <c r="G377" s="189" t="n">
        <v>0</v>
      </c>
    </row>
    <row r="378" customFormat="false" ht="15" hidden="false" customHeight="false" outlineLevel="0" collapsed="false">
      <c r="A378" s="189" t="n">
        <v>37371</v>
      </c>
      <c r="B378" s="190" t="s">
        <v>887</v>
      </c>
      <c r="C378" s="191" t="s">
        <v>67</v>
      </c>
      <c r="D378" s="191" t="s">
        <v>876</v>
      </c>
      <c r="E378" s="189" t="n">
        <v>1</v>
      </c>
      <c r="F378" s="189" t="n">
        <v>0.64</v>
      </c>
      <c r="G378" s="189" t="n">
        <v>0</v>
      </c>
    </row>
    <row r="379" customFormat="false" ht="15" hidden="false" customHeight="false" outlineLevel="0" collapsed="false">
      <c r="A379" s="189" t="n">
        <v>37372</v>
      </c>
      <c r="B379" s="190" t="s">
        <v>877</v>
      </c>
      <c r="C379" s="191" t="s">
        <v>67</v>
      </c>
      <c r="D379" s="191" t="s">
        <v>876</v>
      </c>
      <c r="E379" s="189" t="n">
        <v>1</v>
      </c>
      <c r="F379" s="189" t="n">
        <v>0.37</v>
      </c>
      <c r="G379" s="189" t="n">
        <v>0</v>
      </c>
    </row>
    <row r="380" customFormat="false" ht="15" hidden="false" customHeight="false" outlineLevel="0" collapsed="false">
      <c r="A380" s="189" t="n">
        <v>37373</v>
      </c>
      <c r="B380" s="190" t="s">
        <v>878</v>
      </c>
      <c r="C380" s="191" t="s">
        <v>67</v>
      </c>
      <c r="D380" s="191" t="s">
        <v>876</v>
      </c>
      <c r="E380" s="189" t="n">
        <v>1</v>
      </c>
      <c r="F380" s="189" t="n">
        <v>0.02</v>
      </c>
      <c r="G380" s="189" t="n">
        <v>0</v>
      </c>
    </row>
    <row r="381" customFormat="false" ht="31.5" hidden="false" customHeight="false" outlineLevel="0" collapsed="false">
      <c r="A381" s="189" t="n">
        <v>37761</v>
      </c>
      <c r="B381" s="190" t="s">
        <v>945</v>
      </c>
      <c r="C381" s="191" t="s">
        <v>67</v>
      </c>
      <c r="D381" s="191" t="s">
        <v>28</v>
      </c>
      <c r="E381" s="189" t="n">
        <v>0.0001412</v>
      </c>
      <c r="F381" s="189" t="n">
        <v>158354.42</v>
      </c>
      <c r="G381" s="189" t="n">
        <v>0</v>
      </c>
    </row>
    <row r="382" customFormat="false" ht="15" hidden="false" customHeight="false" outlineLevel="0" collapsed="false">
      <c r="A382" s="189" t="n">
        <v>4093</v>
      </c>
      <c r="B382" s="190" t="s">
        <v>946</v>
      </c>
      <c r="C382" s="191" t="s">
        <v>867</v>
      </c>
      <c r="D382" s="191" t="s">
        <v>876</v>
      </c>
      <c r="E382" s="189" t="n">
        <v>1.0041</v>
      </c>
      <c r="F382" s="189" t="n">
        <v>0</v>
      </c>
      <c r="G382" s="189" t="n">
        <v>25.48</v>
      </c>
    </row>
    <row r="383" customFormat="false" ht="15" hidden="false" customHeight="false" outlineLevel="0" collapsed="false">
      <c r="A383" s="189" t="n">
        <v>4221</v>
      </c>
      <c r="B383" s="190" t="s">
        <v>947</v>
      </c>
      <c r="C383" s="191" t="s">
        <v>67</v>
      </c>
      <c r="D383" s="191" t="s">
        <v>940</v>
      </c>
      <c r="E383" s="189" t="n">
        <v>20.87</v>
      </c>
      <c r="F383" s="189" t="n">
        <v>3.04</v>
      </c>
      <c r="G383" s="189" t="n">
        <v>0</v>
      </c>
    </row>
    <row r="384" customFormat="false" ht="15" hidden="false" customHeight="false" outlineLevel="0" collapsed="false">
      <c r="A384" s="178"/>
      <c r="B384" s="179"/>
      <c r="C384" s="180"/>
      <c r="D384" s="180"/>
      <c r="E384" s="180"/>
      <c r="F384" s="180"/>
      <c r="G384" s="180"/>
    </row>
    <row r="385" customFormat="false" ht="15" hidden="false" customHeight="false" outlineLevel="0" collapsed="false">
      <c r="A385" s="181" t="s">
        <v>948</v>
      </c>
      <c r="B385" s="182" t="s">
        <v>120</v>
      </c>
      <c r="C385" s="183"/>
      <c r="D385" s="183"/>
      <c r="E385" s="183"/>
      <c r="F385" s="183"/>
      <c r="G385" s="183"/>
    </row>
    <row r="386" customFormat="false" ht="15" hidden="false" customHeight="false" outlineLevel="0" collapsed="false">
      <c r="A386" s="178"/>
      <c r="B386" s="179"/>
      <c r="C386" s="180"/>
      <c r="D386" s="180"/>
      <c r="E386" s="180"/>
      <c r="F386" s="180"/>
      <c r="G386" s="180"/>
    </row>
    <row r="387" customFormat="false" ht="21" hidden="false" customHeight="false" outlineLevel="0" collapsed="false">
      <c r="A387" s="184" t="s">
        <v>122</v>
      </c>
      <c r="B387" s="185" t="s">
        <v>123</v>
      </c>
      <c r="C387" s="186" t="s">
        <v>53</v>
      </c>
      <c r="D387" s="186" t="s">
        <v>124</v>
      </c>
      <c r="E387" s="187"/>
      <c r="F387" s="187" t="n">
        <v>5.95607493676</v>
      </c>
      <c r="G387" s="187" t="n">
        <v>3.57783003</v>
      </c>
    </row>
    <row r="388" customFormat="false" ht="15" hidden="false" customHeight="false" outlineLevel="0" collapsed="false">
      <c r="A388" s="189" t="n">
        <v>10</v>
      </c>
      <c r="B388" s="190" t="s">
        <v>882</v>
      </c>
      <c r="C388" s="191" t="s">
        <v>67</v>
      </c>
      <c r="D388" s="191" t="s">
        <v>28</v>
      </c>
      <c r="E388" s="189" t="n">
        <v>0.001240626</v>
      </c>
      <c r="F388" s="189" t="n">
        <v>6.64</v>
      </c>
      <c r="G388" s="189" t="n">
        <v>0</v>
      </c>
    </row>
    <row r="389" customFormat="false" ht="15" hidden="false" customHeight="false" outlineLevel="0" collapsed="false">
      <c r="A389" s="189" t="n">
        <v>10567</v>
      </c>
      <c r="B389" s="190" t="s">
        <v>949</v>
      </c>
      <c r="C389" s="191" t="s">
        <v>67</v>
      </c>
      <c r="D389" s="191" t="s">
        <v>131</v>
      </c>
      <c r="E389" s="189" t="n">
        <v>0.244</v>
      </c>
      <c r="F389" s="189" t="n">
        <v>10.04</v>
      </c>
      <c r="G389" s="189" t="n">
        <v>0</v>
      </c>
    </row>
    <row r="390" customFormat="false" ht="15" hidden="false" customHeight="false" outlineLevel="0" collapsed="false">
      <c r="A390" s="189" t="n">
        <v>12</v>
      </c>
      <c r="B390" s="190" t="s">
        <v>883</v>
      </c>
      <c r="C390" s="191" t="s">
        <v>67</v>
      </c>
      <c r="D390" s="191" t="s">
        <v>28</v>
      </c>
      <c r="E390" s="189" t="n">
        <v>0.001240626</v>
      </c>
      <c r="F390" s="189" t="n">
        <v>6.5</v>
      </c>
      <c r="G390" s="189" t="n">
        <v>0</v>
      </c>
    </row>
    <row r="391" customFormat="false" ht="15" hidden="false" customHeight="false" outlineLevel="0" collapsed="false">
      <c r="A391" s="189" t="n">
        <v>1213</v>
      </c>
      <c r="B391" s="190" t="s">
        <v>884</v>
      </c>
      <c r="C391" s="191" t="s">
        <v>867</v>
      </c>
      <c r="D391" s="191" t="s">
        <v>876</v>
      </c>
      <c r="E391" s="189" t="n">
        <v>0.171581</v>
      </c>
      <c r="F391" s="189" t="n">
        <v>0</v>
      </c>
      <c r="G391" s="189" t="n">
        <v>12.75</v>
      </c>
    </row>
    <row r="392" customFormat="false" ht="15" hidden="false" customHeight="false" outlineLevel="0" collapsed="false">
      <c r="A392" s="189" t="n">
        <v>12892</v>
      </c>
      <c r="B392" s="190" t="s">
        <v>859</v>
      </c>
      <c r="C392" s="191" t="s">
        <v>67</v>
      </c>
      <c r="D392" s="191" t="s">
        <v>333</v>
      </c>
      <c r="E392" s="189" t="n">
        <v>0.00216767</v>
      </c>
      <c r="F392" s="189" t="n">
        <v>9</v>
      </c>
      <c r="G392" s="189" t="n">
        <v>0</v>
      </c>
    </row>
    <row r="393" customFormat="false" ht="15" hidden="false" customHeight="false" outlineLevel="0" collapsed="false">
      <c r="A393" s="189" t="n">
        <v>12893</v>
      </c>
      <c r="B393" s="190" t="s">
        <v>860</v>
      </c>
      <c r="C393" s="191" t="s">
        <v>67</v>
      </c>
      <c r="D393" s="191" t="s">
        <v>333</v>
      </c>
      <c r="E393" s="189" t="n">
        <v>0.00216767</v>
      </c>
      <c r="F393" s="189" t="n">
        <v>48</v>
      </c>
      <c r="G393" s="189" t="n">
        <v>0</v>
      </c>
    </row>
    <row r="394" customFormat="false" ht="15" hidden="false" customHeight="false" outlineLevel="0" collapsed="false">
      <c r="A394" s="189" t="n">
        <v>12894</v>
      </c>
      <c r="B394" s="190" t="s">
        <v>861</v>
      </c>
      <c r="C394" s="191" t="s">
        <v>67</v>
      </c>
      <c r="D394" s="191" t="s">
        <v>28</v>
      </c>
      <c r="E394" s="189" t="n">
        <v>0.00216767</v>
      </c>
      <c r="F394" s="189" t="n">
        <v>13</v>
      </c>
      <c r="G394" s="189" t="n">
        <v>0</v>
      </c>
    </row>
    <row r="395" customFormat="false" ht="21" hidden="false" customHeight="false" outlineLevel="0" collapsed="false">
      <c r="A395" s="189" t="n">
        <v>12895</v>
      </c>
      <c r="B395" s="190" t="s">
        <v>862</v>
      </c>
      <c r="C395" s="191" t="s">
        <v>67</v>
      </c>
      <c r="D395" s="191" t="s">
        <v>28</v>
      </c>
      <c r="E395" s="189" t="n">
        <v>0.00216767</v>
      </c>
      <c r="F395" s="189" t="n">
        <v>10</v>
      </c>
      <c r="G395" s="189" t="n">
        <v>0</v>
      </c>
    </row>
    <row r="396" customFormat="false" ht="15" hidden="false" customHeight="false" outlineLevel="0" collapsed="false">
      <c r="A396" s="189" t="n">
        <v>2711</v>
      </c>
      <c r="B396" s="190" t="s">
        <v>885</v>
      </c>
      <c r="C396" s="191" t="s">
        <v>67</v>
      </c>
      <c r="D396" s="191" t="s">
        <v>28</v>
      </c>
      <c r="E396" s="189" t="n">
        <v>0.001240626</v>
      </c>
      <c r="F396" s="189" t="n">
        <v>100.68</v>
      </c>
      <c r="G396" s="189" t="n">
        <v>0</v>
      </c>
    </row>
    <row r="397" customFormat="false" ht="21" hidden="false" customHeight="false" outlineLevel="0" collapsed="false">
      <c r="A397" s="189" t="n">
        <v>36148</v>
      </c>
      <c r="B397" s="190" t="s">
        <v>864</v>
      </c>
      <c r="C397" s="191" t="s">
        <v>67</v>
      </c>
      <c r="D397" s="191" t="s">
        <v>28</v>
      </c>
      <c r="E397" s="189" t="n">
        <v>0.00216767</v>
      </c>
      <c r="F397" s="189" t="n">
        <v>48</v>
      </c>
      <c r="G397" s="189" t="n">
        <v>0</v>
      </c>
    </row>
    <row r="398" customFormat="false" ht="21" hidden="false" customHeight="false" outlineLevel="0" collapsed="false">
      <c r="A398" s="189" t="n">
        <v>36152</v>
      </c>
      <c r="B398" s="190" t="s">
        <v>865</v>
      </c>
      <c r="C398" s="191" t="s">
        <v>67</v>
      </c>
      <c r="D398" s="191" t="s">
        <v>28</v>
      </c>
      <c r="E398" s="189" t="n">
        <v>0.00216767</v>
      </c>
      <c r="F398" s="189" t="n">
        <v>3.9</v>
      </c>
      <c r="G398" s="189" t="n">
        <v>0</v>
      </c>
    </row>
    <row r="399" customFormat="false" ht="15" hidden="false" customHeight="false" outlineLevel="0" collapsed="false">
      <c r="A399" s="189" t="n">
        <v>37370</v>
      </c>
      <c r="B399" s="190" t="s">
        <v>886</v>
      </c>
      <c r="C399" s="191" t="s">
        <v>67</v>
      </c>
      <c r="D399" s="191" t="s">
        <v>876</v>
      </c>
      <c r="E399" s="189" t="n">
        <v>0.34</v>
      </c>
      <c r="F399" s="189" t="n">
        <v>1.7</v>
      </c>
      <c r="G399" s="189" t="n">
        <v>0</v>
      </c>
    </row>
    <row r="400" customFormat="false" ht="15" hidden="false" customHeight="false" outlineLevel="0" collapsed="false">
      <c r="A400" s="189" t="n">
        <v>37371</v>
      </c>
      <c r="B400" s="190" t="s">
        <v>887</v>
      </c>
      <c r="C400" s="191" t="s">
        <v>67</v>
      </c>
      <c r="D400" s="191" t="s">
        <v>876</v>
      </c>
      <c r="E400" s="189" t="n">
        <v>0.34</v>
      </c>
      <c r="F400" s="189" t="n">
        <v>0.64</v>
      </c>
      <c r="G400" s="189" t="n">
        <v>0</v>
      </c>
    </row>
    <row r="401" customFormat="false" ht="15" hidden="false" customHeight="false" outlineLevel="0" collapsed="false">
      <c r="A401" s="189" t="n">
        <v>37372</v>
      </c>
      <c r="B401" s="190" t="s">
        <v>877</v>
      </c>
      <c r="C401" s="191" t="s">
        <v>67</v>
      </c>
      <c r="D401" s="191" t="s">
        <v>876</v>
      </c>
      <c r="E401" s="189" t="n">
        <v>0.34</v>
      </c>
      <c r="F401" s="189" t="n">
        <v>0.37</v>
      </c>
      <c r="G401" s="189" t="n">
        <v>0</v>
      </c>
    </row>
    <row r="402" customFormat="false" ht="15" hidden="false" customHeight="false" outlineLevel="0" collapsed="false">
      <c r="A402" s="189" t="n">
        <v>37373</v>
      </c>
      <c r="B402" s="190" t="s">
        <v>878</v>
      </c>
      <c r="C402" s="191" t="s">
        <v>67</v>
      </c>
      <c r="D402" s="191" t="s">
        <v>876</v>
      </c>
      <c r="E402" s="189" t="n">
        <v>0.34</v>
      </c>
      <c r="F402" s="189" t="n">
        <v>0.02</v>
      </c>
      <c r="G402" s="189" t="n">
        <v>0</v>
      </c>
    </row>
    <row r="403" customFormat="false" ht="15" hidden="false" customHeight="false" outlineLevel="0" collapsed="false">
      <c r="A403" s="189" t="n">
        <v>38403</v>
      </c>
      <c r="B403" s="190" t="s">
        <v>888</v>
      </c>
      <c r="C403" s="191" t="s">
        <v>67</v>
      </c>
      <c r="D403" s="191" t="s">
        <v>28</v>
      </c>
      <c r="E403" s="189" t="n">
        <v>0.001240626</v>
      </c>
      <c r="F403" s="189" t="n">
        <v>24.94</v>
      </c>
      <c r="G403" s="189" t="n">
        <v>0</v>
      </c>
    </row>
    <row r="404" customFormat="false" ht="15" hidden="false" customHeight="false" outlineLevel="0" collapsed="false">
      <c r="A404" s="189" t="n">
        <v>4491</v>
      </c>
      <c r="B404" s="190" t="s">
        <v>898</v>
      </c>
      <c r="C404" s="191" t="s">
        <v>67</v>
      </c>
      <c r="D404" s="191" t="s">
        <v>131</v>
      </c>
      <c r="E404" s="189" t="n">
        <v>0.4</v>
      </c>
      <c r="F404" s="189" t="n">
        <v>4.57</v>
      </c>
      <c r="G404" s="189" t="n">
        <v>0</v>
      </c>
    </row>
    <row r="405" customFormat="false" ht="15" hidden="false" customHeight="false" outlineLevel="0" collapsed="false">
      <c r="A405" s="189" t="n">
        <v>5075</v>
      </c>
      <c r="B405" s="190" t="s">
        <v>901</v>
      </c>
      <c r="C405" s="191" t="s">
        <v>67</v>
      </c>
      <c r="D405" s="191" t="s">
        <v>153</v>
      </c>
      <c r="E405" s="189" t="n">
        <v>0.033</v>
      </c>
      <c r="F405" s="189" t="n">
        <v>8.85</v>
      </c>
      <c r="G405" s="189" t="n">
        <v>0</v>
      </c>
    </row>
    <row r="406" customFormat="false" ht="15" hidden="false" customHeight="false" outlineLevel="0" collapsed="false">
      <c r="A406" s="189" t="n">
        <v>6111</v>
      </c>
      <c r="B406" s="190" t="s">
        <v>891</v>
      </c>
      <c r="C406" s="191" t="s">
        <v>867</v>
      </c>
      <c r="D406" s="191" t="s">
        <v>876</v>
      </c>
      <c r="E406" s="189" t="n">
        <v>0.172907</v>
      </c>
      <c r="F406" s="189" t="n">
        <v>0</v>
      </c>
      <c r="G406" s="189" t="n">
        <v>8.04</v>
      </c>
    </row>
    <row r="407" customFormat="false" ht="15" hidden="false" customHeight="false" outlineLevel="0" collapsed="false">
      <c r="A407" s="178"/>
      <c r="B407" s="179"/>
      <c r="C407" s="180"/>
      <c r="D407" s="180"/>
      <c r="E407" s="180"/>
      <c r="F407" s="180"/>
      <c r="G407" s="180"/>
    </row>
    <row r="408" customFormat="false" ht="15" hidden="false" customHeight="false" outlineLevel="0" collapsed="false">
      <c r="A408" s="184" t="s">
        <v>126</v>
      </c>
      <c r="B408" s="185" t="s">
        <v>127</v>
      </c>
      <c r="C408" s="186" t="s">
        <v>53</v>
      </c>
      <c r="D408" s="186" t="s">
        <v>124</v>
      </c>
      <c r="E408" s="187"/>
      <c r="F408" s="187" t="n">
        <v>58.3046723402</v>
      </c>
      <c r="G408" s="187" t="n">
        <v>123.1657245</v>
      </c>
    </row>
    <row r="409" customFormat="false" ht="15" hidden="false" customHeight="false" outlineLevel="0" collapsed="false">
      <c r="A409" s="189" t="n">
        <v>10</v>
      </c>
      <c r="B409" s="190" t="s">
        <v>882</v>
      </c>
      <c r="C409" s="191" t="s">
        <v>67</v>
      </c>
      <c r="D409" s="191" t="s">
        <v>28</v>
      </c>
      <c r="E409" s="189" t="n">
        <v>0.05217927</v>
      </c>
      <c r="F409" s="189" t="n">
        <v>6.64</v>
      </c>
      <c r="G409" s="189" t="n">
        <v>0</v>
      </c>
    </row>
    <row r="410" customFormat="false" ht="15" hidden="false" customHeight="false" outlineLevel="0" collapsed="false">
      <c r="A410" s="189" t="n">
        <v>12</v>
      </c>
      <c r="B410" s="190" t="s">
        <v>883</v>
      </c>
      <c r="C410" s="191" t="s">
        <v>67</v>
      </c>
      <c r="D410" s="191" t="s">
        <v>28</v>
      </c>
      <c r="E410" s="189" t="n">
        <v>0.05217927</v>
      </c>
      <c r="F410" s="189" t="n">
        <v>6.5</v>
      </c>
      <c r="G410" s="189" t="n">
        <v>0</v>
      </c>
    </row>
    <row r="411" customFormat="false" ht="15" hidden="false" customHeight="false" outlineLevel="0" collapsed="false">
      <c r="A411" s="189" t="n">
        <v>12892</v>
      </c>
      <c r="B411" s="190" t="s">
        <v>859</v>
      </c>
      <c r="C411" s="191" t="s">
        <v>67</v>
      </c>
      <c r="D411" s="191" t="s">
        <v>333</v>
      </c>
      <c r="E411" s="189" t="n">
        <v>0.09116965</v>
      </c>
      <c r="F411" s="189" t="n">
        <v>9</v>
      </c>
      <c r="G411" s="189" t="n">
        <v>0</v>
      </c>
    </row>
    <row r="412" customFormat="false" ht="15" hidden="false" customHeight="false" outlineLevel="0" collapsed="false">
      <c r="A412" s="189" t="n">
        <v>12893</v>
      </c>
      <c r="B412" s="190" t="s">
        <v>860</v>
      </c>
      <c r="C412" s="191" t="s">
        <v>67</v>
      </c>
      <c r="D412" s="191" t="s">
        <v>333</v>
      </c>
      <c r="E412" s="189" t="n">
        <v>0.09116965</v>
      </c>
      <c r="F412" s="189" t="n">
        <v>48</v>
      </c>
      <c r="G412" s="189" t="n">
        <v>0</v>
      </c>
    </row>
    <row r="413" customFormat="false" ht="15" hidden="false" customHeight="false" outlineLevel="0" collapsed="false">
      <c r="A413" s="189" t="n">
        <v>12894</v>
      </c>
      <c r="B413" s="190" t="s">
        <v>861</v>
      </c>
      <c r="C413" s="191" t="s">
        <v>67</v>
      </c>
      <c r="D413" s="191" t="s">
        <v>28</v>
      </c>
      <c r="E413" s="189" t="n">
        <v>0.09116965</v>
      </c>
      <c r="F413" s="189" t="n">
        <v>13</v>
      </c>
      <c r="G413" s="189" t="n">
        <v>0</v>
      </c>
    </row>
    <row r="414" customFormat="false" ht="21" hidden="false" customHeight="false" outlineLevel="0" collapsed="false">
      <c r="A414" s="189" t="n">
        <v>12895</v>
      </c>
      <c r="B414" s="190" t="s">
        <v>862</v>
      </c>
      <c r="C414" s="191" t="s">
        <v>67</v>
      </c>
      <c r="D414" s="191" t="s">
        <v>28</v>
      </c>
      <c r="E414" s="189" t="n">
        <v>0.09116965</v>
      </c>
      <c r="F414" s="189" t="n">
        <v>10</v>
      </c>
      <c r="G414" s="189" t="n">
        <v>0</v>
      </c>
    </row>
    <row r="415" customFormat="false" ht="15" hidden="false" customHeight="false" outlineLevel="0" collapsed="false">
      <c r="A415" s="189" t="n">
        <v>2711</v>
      </c>
      <c r="B415" s="190" t="s">
        <v>885</v>
      </c>
      <c r="C415" s="191" t="s">
        <v>67</v>
      </c>
      <c r="D415" s="191" t="s">
        <v>28</v>
      </c>
      <c r="E415" s="189" t="n">
        <v>0.05217927</v>
      </c>
      <c r="F415" s="189" t="n">
        <v>100.68</v>
      </c>
      <c r="G415" s="189" t="n">
        <v>0</v>
      </c>
    </row>
    <row r="416" customFormat="false" ht="21" hidden="false" customHeight="false" outlineLevel="0" collapsed="false">
      <c r="A416" s="189" t="n">
        <v>36148</v>
      </c>
      <c r="B416" s="190" t="s">
        <v>864</v>
      </c>
      <c r="C416" s="191" t="s">
        <v>67</v>
      </c>
      <c r="D416" s="191" t="s">
        <v>28</v>
      </c>
      <c r="E416" s="189" t="n">
        <v>0.09116965</v>
      </c>
      <c r="F416" s="189" t="n">
        <v>48</v>
      </c>
      <c r="G416" s="189" t="n">
        <v>0</v>
      </c>
    </row>
    <row r="417" customFormat="false" ht="21" hidden="false" customHeight="false" outlineLevel="0" collapsed="false">
      <c r="A417" s="189" t="n">
        <v>36152</v>
      </c>
      <c r="B417" s="190" t="s">
        <v>865</v>
      </c>
      <c r="C417" s="191" t="s">
        <v>67</v>
      </c>
      <c r="D417" s="191" t="s">
        <v>28</v>
      </c>
      <c r="E417" s="189" t="n">
        <v>0.09116965</v>
      </c>
      <c r="F417" s="189" t="n">
        <v>3.9</v>
      </c>
      <c r="G417" s="189" t="n">
        <v>0</v>
      </c>
    </row>
    <row r="418" customFormat="false" ht="15" hidden="false" customHeight="false" outlineLevel="0" collapsed="false">
      <c r="A418" s="189" t="n">
        <v>37370</v>
      </c>
      <c r="B418" s="190" t="s">
        <v>886</v>
      </c>
      <c r="C418" s="191" t="s">
        <v>67</v>
      </c>
      <c r="D418" s="191" t="s">
        <v>876</v>
      </c>
      <c r="E418" s="189" t="n">
        <v>14.3</v>
      </c>
      <c r="F418" s="189" t="n">
        <v>1.7</v>
      </c>
      <c r="G418" s="189" t="n">
        <v>0</v>
      </c>
    </row>
    <row r="419" customFormat="false" ht="15" hidden="false" customHeight="false" outlineLevel="0" collapsed="false">
      <c r="A419" s="189" t="n">
        <v>37371</v>
      </c>
      <c r="B419" s="190" t="s">
        <v>887</v>
      </c>
      <c r="C419" s="191" t="s">
        <v>67</v>
      </c>
      <c r="D419" s="191" t="s">
        <v>876</v>
      </c>
      <c r="E419" s="189" t="n">
        <v>14.3</v>
      </c>
      <c r="F419" s="189" t="n">
        <v>0.64</v>
      </c>
      <c r="G419" s="189" t="n">
        <v>0</v>
      </c>
    </row>
    <row r="420" customFormat="false" ht="15" hidden="false" customHeight="false" outlineLevel="0" collapsed="false">
      <c r="A420" s="189" t="n">
        <v>37372</v>
      </c>
      <c r="B420" s="190" t="s">
        <v>877</v>
      </c>
      <c r="C420" s="191" t="s">
        <v>67</v>
      </c>
      <c r="D420" s="191" t="s">
        <v>876</v>
      </c>
      <c r="E420" s="189" t="n">
        <v>14.3</v>
      </c>
      <c r="F420" s="189" t="n">
        <v>0.37</v>
      </c>
      <c r="G420" s="189" t="n">
        <v>0</v>
      </c>
    </row>
    <row r="421" customFormat="false" ht="15" hidden="false" customHeight="false" outlineLevel="0" collapsed="false">
      <c r="A421" s="189" t="n">
        <v>37373</v>
      </c>
      <c r="B421" s="190" t="s">
        <v>878</v>
      </c>
      <c r="C421" s="191" t="s">
        <v>67</v>
      </c>
      <c r="D421" s="191" t="s">
        <v>876</v>
      </c>
      <c r="E421" s="189" t="n">
        <v>14.3</v>
      </c>
      <c r="F421" s="189" t="n">
        <v>0.02</v>
      </c>
      <c r="G421" s="189" t="n">
        <v>0</v>
      </c>
    </row>
    <row r="422" customFormat="false" ht="15" hidden="false" customHeight="false" outlineLevel="0" collapsed="false">
      <c r="A422" s="189" t="n">
        <v>38403</v>
      </c>
      <c r="B422" s="190" t="s">
        <v>888</v>
      </c>
      <c r="C422" s="191" t="s">
        <v>67</v>
      </c>
      <c r="D422" s="191" t="s">
        <v>28</v>
      </c>
      <c r="E422" s="189" t="n">
        <v>0.05217927</v>
      </c>
      <c r="F422" s="189" t="n">
        <v>24.94</v>
      </c>
      <c r="G422" s="189" t="n">
        <v>0</v>
      </c>
    </row>
    <row r="423" customFormat="false" ht="15" hidden="false" customHeight="false" outlineLevel="0" collapsed="false">
      <c r="A423" s="189" t="n">
        <v>4750</v>
      </c>
      <c r="B423" s="190" t="s">
        <v>933</v>
      </c>
      <c r="C423" s="191" t="s">
        <v>867</v>
      </c>
      <c r="D423" s="191" t="s">
        <v>876</v>
      </c>
      <c r="E423" s="189" t="n">
        <v>1.32223</v>
      </c>
      <c r="F423" s="189" t="n">
        <v>0</v>
      </c>
      <c r="G423" s="189" t="n">
        <v>12.75</v>
      </c>
    </row>
    <row r="424" customFormat="false" ht="15" hidden="false" customHeight="false" outlineLevel="0" collapsed="false">
      <c r="A424" s="189" t="n">
        <v>6111</v>
      </c>
      <c r="B424" s="190" t="s">
        <v>891</v>
      </c>
      <c r="C424" s="191" t="s">
        <v>867</v>
      </c>
      <c r="D424" s="191" t="s">
        <v>876</v>
      </c>
      <c r="E424" s="189" t="n">
        <v>13.2223</v>
      </c>
      <c r="F424" s="189" t="n">
        <v>0</v>
      </c>
      <c r="G424" s="189" t="n">
        <v>8.04</v>
      </c>
    </row>
    <row r="425" customFormat="false" ht="15" hidden="false" customHeight="false" outlineLevel="0" collapsed="false">
      <c r="A425" s="178"/>
      <c r="B425" s="179"/>
      <c r="C425" s="180"/>
      <c r="D425" s="180"/>
      <c r="E425" s="180"/>
      <c r="F425" s="180"/>
      <c r="G425" s="180"/>
    </row>
    <row r="426" customFormat="false" ht="21" hidden="false" customHeight="false" outlineLevel="0" collapsed="false">
      <c r="A426" s="184" t="s">
        <v>129</v>
      </c>
      <c r="B426" s="185" t="s">
        <v>130</v>
      </c>
      <c r="C426" s="186" t="s">
        <v>53</v>
      </c>
      <c r="D426" s="186" t="s">
        <v>131</v>
      </c>
      <c r="E426" s="187"/>
      <c r="F426" s="187" t="n">
        <v>16.3825882054</v>
      </c>
      <c r="G426" s="187" t="n">
        <v>21.33295717368</v>
      </c>
    </row>
    <row r="427" customFormat="false" ht="15" hidden="false" customHeight="false" outlineLevel="0" collapsed="false">
      <c r="A427" s="189" t="n">
        <v>10</v>
      </c>
      <c r="B427" s="190" t="s">
        <v>882</v>
      </c>
      <c r="C427" s="191" t="s">
        <v>67</v>
      </c>
      <c r="D427" s="191" t="s">
        <v>28</v>
      </c>
      <c r="E427" s="189" t="n">
        <v>0.008807621</v>
      </c>
      <c r="F427" s="189" t="n">
        <v>6.64</v>
      </c>
      <c r="G427" s="189" t="n">
        <v>0</v>
      </c>
    </row>
    <row r="428" customFormat="false" ht="15" hidden="false" customHeight="false" outlineLevel="0" collapsed="false">
      <c r="A428" s="189" t="n">
        <v>12</v>
      </c>
      <c r="B428" s="190" t="s">
        <v>883</v>
      </c>
      <c r="C428" s="191" t="s">
        <v>67</v>
      </c>
      <c r="D428" s="191" t="s">
        <v>28</v>
      </c>
      <c r="E428" s="189" t="n">
        <v>0.008807621</v>
      </c>
      <c r="F428" s="189" t="n">
        <v>6.5</v>
      </c>
      <c r="G428" s="189" t="n">
        <v>0</v>
      </c>
    </row>
    <row r="429" customFormat="false" ht="15" hidden="false" customHeight="false" outlineLevel="0" collapsed="false">
      <c r="A429" s="189" t="n">
        <v>12892</v>
      </c>
      <c r="B429" s="190" t="s">
        <v>859</v>
      </c>
      <c r="C429" s="191" t="s">
        <v>67</v>
      </c>
      <c r="D429" s="191" t="s">
        <v>333</v>
      </c>
      <c r="E429" s="189" t="n">
        <v>0.015645392</v>
      </c>
      <c r="F429" s="189" t="n">
        <v>9</v>
      </c>
      <c r="G429" s="189" t="n">
        <v>0</v>
      </c>
    </row>
    <row r="430" customFormat="false" ht="15" hidden="false" customHeight="false" outlineLevel="0" collapsed="false">
      <c r="A430" s="189" t="n">
        <v>12893</v>
      </c>
      <c r="B430" s="190" t="s">
        <v>860</v>
      </c>
      <c r="C430" s="191" t="s">
        <v>67</v>
      </c>
      <c r="D430" s="191" t="s">
        <v>333</v>
      </c>
      <c r="E430" s="189" t="n">
        <v>0.015645392</v>
      </c>
      <c r="F430" s="189" t="n">
        <v>48</v>
      </c>
      <c r="G430" s="189" t="n">
        <v>0</v>
      </c>
    </row>
    <row r="431" customFormat="false" ht="15" hidden="false" customHeight="false" outlineLevel="0" collapsed="false">
      <c r="A431" s="189" t="n">
        <v>12894</v>
      </c>
      <c r="B431" s="190" t="s">
        <v>861</v>
      </c>
      <c r="C431" s="191" t="s">
        <v>67</v>
      </c>
      <c r="D431" s="191" t="s">
        <v>28</v>
      </c>
      <c r="E431" s="189" t="n">
        <v>0.015645392</v>
      </c>
      <c r="F431" s="189" t="n">
        <v>13</v>
      </c>
      <c r="G431" s="189" t="n">
        <v>0</v>
      </c>
    </row>
    <row r="432" customFormat="false" ht="21" hidden="false" customHeight="false" outlineLevel="0" collapsed="false">
      <c r="A432" s="189" t="n">
        <v>12895</v>
      </c>
      <c r="B432" s="190" t="s">
        <v>862</v>
      </c>
      <c r="C432" s="191" t="s">
        <v>67</v>
      </c>
      <c r="D432" s="191" t="s">
        <v>28</v>
      </c>
      <c r="E432" s="189" t="n">
        <v>0.015645392</v>
      </c>
      <c r="F432" s="189" t="n">
        <v>10</v>
      </c>
      <c r="G432" s="189" t="n">
        <v>0</v>
      </c>
    </row>
    <row r="433" customFormat="false" ht="15" hidden="false" customHeight="false" outlineLevel="0" collapsed="false">
      <c r="A433" s="189" t="n">
        <v>1379</v>
      </c>
      <c r="B433" s="190" t="s">
        <v>893</v>
      </c>
      <c r="C433" s="191" t="s">
        <v>67</v>
      </c>
      <c r="D433" s="191" t="s">
        <v>153</v>
      </c>
      <c r="E433" s="189" t="n">
        <v>8.609841554</v>
      </c>
      <c r="F433" s="189" t="n">
        <v>0.41</v>
      </c>
      <c r="G433" s="189" t="n">
        <v>0</v>
      </c>
    </row>
    <row r="434" customFormat="false" ht="15" hidden="false" customHeight="false" outlineLevel="0" collapsed="false">
      <c r="A434" s="189" t="n">
        <v>2705</v>
      </c>
      <c r="B434" s="190" t="s">
        <v>894</v>
      </c>
      <c r="C434" s="191" t="s">
        <v>67</v>
      </c>
      <c r="D434" s="191" t="s">
        <v>68</v>
      </c>
      <c r="E434" s="189" t="n">
        <v>0.051836235</v>
      </c>
      <c r="F434" s="189" t="n">
        <v>0.63</v>
      </c>
      <c r="G434" s="189" t="n">
        <v>0</v>
      </c>
    </row>
    <row r="435" customFormat="false" ht="15" hidden="false" customHeight="false" outlineLevel="0" collapsed="false">
      <c r="A435" s="189" t="n">
        <v>2711</v>
      </c>
      <c r="B435" s="190" t="s">
        <v>885</v>
      </c>
      <c r="C435" s="191" t="s">
        <v>67</v>
      </c>
      <c r="D435" s="191" t="s">
        <v>28</v>
      </c>
      <c r="E435" s="189" t="n">
        <v>0.008807621</v>
      </c>
      <c r="F435" s="189" t="n">
        <v>100.68</v>
      </c>
      <c r="G435" s="189" t="n">
        <v>0</v>
      </c>
    </row>
    <row r="436" customFormat="false" ht="21" hidden="false" customHeight="false" outlineLevel="0" collapsed="false">
      <c r="A436" s="189" t="n">
        <v>36148</v>
      </c>
      <c r="B436" s="190" t="s">
        <v>864</v>
      </c>
      <c r="C436" s="191" t="s">
        <v>67</v>
      </c>
      <c r="D436" s="191" t="s">
        <v>28</v>
      </c>
      <c r="E436" s="189" t="n">
        <v>0.015645392</v>
      </c>
      <c r="F436" s="189" t="n">
        <v>48</v>
      </c>
      <c r="G436" s="189" t="n">
        <v>0</v>
      </c>
    </row>
    <row r="437" customFormat="false" ht="21" hidden="false" customHeight="false" outlineLevel="0" collapsed="false">
      <c r="A437" s="189" t="n">
        <v>36152</v>
      </c>
      <c r="B437" s="190" t="s">
        <v>865</v>
      </c>
      <c r="C437" s="191" t="s">
        <v>67</v>
      </c>
      <c r="D437" s="191" t="s">
        <v>28</v>
      </c>
      <c r="E437" s="189" t="n">
        <v>0.015645392</v>
      </c>
      <c r="F437" s="189" t="n">
        <v>3.9</v>
      </c>
      <c r="G437" s="189" t="n">
        <v>0</v>
      </c>
    </row>
    <row r="438" customFormat="false" ht="21" hidden="false" customHeight="false" outlineLevel="0" collapsed="false">
      <c r="A438" s="189" t="n">
        <v>36397</v>
      </c>
      <c r="B438" s="190" t="s">
        <v>950</v>
      </c>
      <c r="C438" s="191" t="s">
        <v>67</v>
      </c>
      <c r="D438" s="191" t="s">
        <v>28</v>
      </c>
      <c r="E438" s="189" t="n">
        <v>4.586E-006</v>
      </c>
      <c r="F438" s="189" t="n">
        <v>12979.56</v>
      </c>
      <c r="G438" s="189" t="n">
        <v>0</v>
      </c>
    </row>
    <row r="439" customFormat="false" ht="15" hidden="false" customHeight="false" outlineLevel="0" collapsed="false">
      <c r="A439" s="189" t="n">
        <v>370</v>
      </c>
      <c r="B439" s="190" t="s">
        <v>895</v>
      </c>
      <c r="C439" s="191" t="s">
        <v>67</v>
      </c>
      <c r="D439" s="191" t="s">
        <v>124</v>
      </c>
      <c r="E439" s="189" t="n">
        <v>0.02635794</v>
      </c>
      <c r="F439" s="189" t="n">
        <v>75</v>
      </c>
      <c r="G439" s="189" t="n">
        <v>0</v>
      </c>
    </row>
    <row r="440" customFormat="false" ht="15" hidden="false" customHeight="false" outlineLevel="0" collapsed="false">
      <c r="A440" s="189" t="n">
        <v>37370</v>
      </c>
      <c r="B440" s="190" t="s">
        <v>886</v>
      </c>
      <c r="C440" s="191" t="s">
        <v>67</v>
      </c>
      <c r="D440" s="191" t="s">
        <v>876</v>
      </c>
      <c r="E440" s="189" t="n">
        <v>2.453986629</v>
      </c>
      <c r="F440" s="189" t="n">
        <v>1.7</v>
      </c>
      <c r="G440" s="189" t="n">
        <v>0</v>
      </c>
    </row>
    <row r="441" customFormat="false" ht="15" hidden="false" customHeight="false" outlineLevel="0" collapsed="false">
      <c r="A441" s="189" t="n">
        <v>37371</v>
      </c>
      <c r="B441" s="190" t="s">
        <v>887</v>
      </c>
      <c r="C441" s="191" t="s">
        <v>67</v>
      </c>
      <c r="D441" s="191" t="s">
        <v>876</v>
      </c>
      <c r="E441" s="189" t="n">
        <v>2.453986629</v>
      </c>
      <c r="F441" s="189" t="n">
        <v>0.64</v>
      </c>
      <c r="G441" s="189" t="n">
        <v>0</v>
      </c>
    </row>
    <row r="442" customFormat="false" ht="15" hidden="false" customHeight="false" outlineLevel="0" collapsed="false">
      <c r="A442" s="189" t="n">
        <v>37372</v>
      </c>
      <c r="B442" s="190" t="s">
        <v>877</v>
      </c>
      <c r="C442" s="191" t="s">
        <v>67</v>
      </c>
      <c r="D442" s="191" t="s">
        <v>876</v>
      </c>
      <c r="E442" s="189" t="n">
        <v>2.453986629</v>
      </c>
      <c r="F442" s="189" t="n">
        <v>0.37</v>
      </c>
      <c r="G442" s="189" t="n">
        <v>0</v>
      </c>
    </row>
    <row r="443" customFormat="false" ht="15" hidden="false" customHeight="false" outlineLevel="0" collapsed="false">
      <c r="A443" s="189" t="n">
        <v>37373</v>
      </c>
      <c r="B443" s="190" t="s">
        <v>878</v>
      </c>
      <c r="C443" s="191" t="s">
        <v>67</v>
      </c>
      <c r="D443" s="191" t="s">
        <v>876</v>
      </c>
      <c r="E443" s="189" t="n">
        <v>2.453986629</v>
      </c>
      <c r="F443" s="189" t="n">
        <v>0.02</v>
      </c>
      <c r="G443" s="189" t="n">
        <v>0</v>
      </c>
    </row>
    <row r="444" customFormat="false" ht="15" hidden="false" customHeight="false" outlineLevel="0" collapsed="false">
      <c r="A444" s="189" t="n">
        <v>37623</v>
      </c>
      <c r="B444" s="190" t="s">
        <v>896</v>
      </c>
      <c r="C444" s="191" t="s">
        <v>867</v>
      </c>
      <c r="D444" s="191" t="s">
        <v>876</v>
      </c>
      <c r="E444" s="189" t="n">
        <v>0.040481775</v>
      </c>
      <c r="F444" s="189" t="n">
        <v>0</v>
      </c>
      <c r="G444" s="189" t="n">
        <v>9.8</v>
      </c>
    </row>
    <row r="445" customFormat="false" ht="15" hidden="false" customHeight="false" outlineLevel="0" collapsed="false">
      <c r="A445" s="189" t="n">
        <v>38403</v>
      </c>
      <c r="B445" s="190" t="s">
        <v>888</v>
      </c>
      <c r="C445" s="191" t="s">
        <v>67</v>
      </c>
      <c r="D445" s="191" t="s">
        <v>28</v>
      </c>
      <c r="E445" s="189" t="n">
        <v>0.008807621</v>
      </c>
      <c r="F445" s="189" t="n">
        <v>24.94</v>
      </c>
      <c r="G445" s="189" t="n">
        <v>0</v>
      </c>
    </row>
    <row r="446" customFormat="false" ht="15" hidden="false" customHeight="false" outlineLevel="0" collapsed="false">
      <c r="A446" s="189" t="n">
        <v>4721</v>
      </c>
      <c r="B446" s="190" t="s">
        <v>899</v>
      </c>
      <c r="C446" s="191" t="s">
        <v>67</v>
      </c>
      <c r="D446" s="191" t="s">
        <v>124</v>
      </c>
      <c r="E446" s="189" t="n">
        <v>0.018252638</v>
      </c>
      <c r="F446" s="189" t="n">
        <v>43.74</v>
      </c>
      <c r="G446" s="189" t="n">
        <v>0</v>
      </c>
    </row>
    <row r="447" customFormat="false" ht="15" hidden="false" customHeight="false" outlineLevel="0" collapsed="false">
      <c r="A447" s="189" t="n">
        <v>4750</v>
      </c>
      <c r="B447" s="190" t="s">
        <v>933</v>
      </c>
      <c r="C447" s="191" t="s">
        <v>867</v>
      </c>
      <c r="D447" s="191" t="s">
        <v>876</v>
      </c>
      <c r="E447" s="189" t="n">
        <v>0.254275</v>
      </c>
      <c r="F447" s="189" t="n">
        <v>0</v>
      </c>
      <c r="G447" s="189" t="n">
        <v>12.75</v>
      </c>
    </row>
    <row r="448" customFormat="false" ht="15" hidden="false" customHeight="false" outlineLevel="0" collapsed="false">
      <c r="A448" s="189" t="n">
        <v>6111</v>
      </c>
      <c r="B448" s="190" t="s">
        <v>891</v>
      </c>
      <c r="C448" s="191" t="s">
        <v>867</v>
      </c>
      <c r="D448" s="191" t="s">
        <v>876</v>
      </c>
      <c r="E448" s="189" t="n">
        <v>2.200774817</v>
      </c>
      <c r="F448" s="189" t="n">
        <v>0</v>
      </c>
      <c r="G448" s="189" t="n">
        <v>8.04</v>
      </c>
    </row>
    <row r="449" customFormat="false" ht="15" hidden="false" customHeight="false" outlineLevel="0" collapsed="false">
      <c r="A449" s="178"/>
      <c r="B449" s="179"/>
      <c r="C449" s="180"/>
      <c r="D449" s="180"/>
      <c r="E449" s="180"/>
      <c r="F449" s="180"/>
      <c r="G449" s="180"/>
    </row>
    <row r="450" customFormat="false" ht="31.5" hidden="false" customHeight="false" outlineLevel="0" collapsed="false">
      <c r="A450" s="184" t="s">
        <v>133</v>
      </c>
      <c r="B450" s="185" t="s">
        <v>134</v>
      </c>
      <c r="C450" s="186" t="s">
        <v>53</v>
      </c>
      <c r="D450" s="186" t="s">
        <v>72</v>
      </c>
      <c r="E450" s="187"/>
      <c r="F450" s="187" t="n">
        <v>41.35818790226</v>
      </c>
      <c r="G450" s="187" t="n">
        <v>12.65191775319</v>
      </c>
    </row>
    <row r="451" customFormat="false" ht="15" hidden="false" customHeight="false" outlineLevel="0" collapsed="false">
      <c r="A451" s="189" t="n">
        <v>10</v>
      </c>
      <c r="B451" s="190" t="s">
        <v>882</v>
      </c>
      <c r="C451" s="191" t="s">
        <v>67</v>
      </c>
      <c r="D451" s="191" t="s">
        <v>28</v>
      </c>
      <c r="E451" s="189" t="n">
        <v>0.004220755</v>
      </c>
      <c r="F451" s="189" t="n">
        <v>6.64</v>
      </c>
      <c r="G451" s="189" t="n">
        <v>0</v>
      </c>
    </row>
    <row r="452" customFormat="false" ht="15" hidden="false" customHeight="false" outlineLevel="0" collapsed="false">
      <c r="A452" s="189" t="n">
        <v>12</v>
      </c>
      <c r="B452" s="190" t="s">
        <v>883</v>
      </c>
      <c r="C452" s="191" t="s">
        <v>67</v>
      </c>
      <c r="D452" s="191" t="s">
        <v>28</v>
      </c>
      <c r="E452" s="189" t="n">
        <v>0.004220755</v>
      </c>
      <c r="F452" s="189" t="n">
        <v>6.5</v>
      </c>
      <c r="G452" s="189" t="n">
        <v>0</v>
      </c>
    </row>
    <row r="453" customFormat="false" ht="15" hidden="false" customHeight="false" outlineLevel="0" collapsed="false">
      <c r="A453" s="189" t="n">
        <v>1213</v>
      </c>
      <c r="B453" s="190" t="s">
        <v>884</v>
      </c>
      <c r="C453" s="191" t="s">
        <v>867</v>
      </c>
      <c r="D453" s="191" t="s">
        <v>876</v>
      </c>
      <c r="E453" s="189" t="n">
        <v>0.168116073</v>
      </c>
      <c r="F453" s="189" t="n">
        <v>0</v>
      </c>
      <c r="G453" s="189" t="n">
        <v>12.75</v>
      </c>
    </row>
    <row r="454" customFormat="false" ht="15" hidden="false" customHeight="false" outlineLevel="0" collapsed="false">
      <c r="A454" s="189" t="n">
        <v>12892</v>
      </c>
      <c r="B454" s="190" t="s">
        <v>859</v>
      </c>
      <c r="C454" s="191" t="s">
        <v>67</v>
      </c>
      <c r="D454" s="191" t="s">
        <v>333</v>
      </c>
      <c r="E454" s="189" t="n">
        <v>0.007673425</v>
      </c>
      <c r="F454" s="189" t="n">
        <v>9</v>
      </c>
      <c r="G454" s="189" t="n">
        <v>0</v>
      </c>
    </row>
    <row r="455" customFormat="false" ht="15" hidden="false" customHeight="false" outlineLevel="0" collapsed="false">
      <c r="A455" s="189" t="n">
        <v>12893</v>
      </c>
      <c r="B455" s="190" t="s">
        <v>860</v>
      </c>
      <c r="C455" s="191" t="s">
        <v>67</v>
      </c>
      <c r="D455" s="191" t="s">
        <v>333</v>
      </c>
      <c r="E455" s="189" t="n">
        <v>0.007673425</v>
      </c>
      <c r="F455" s="189" t="n">
        <v>48</v>
      </c>
      <c r="G455" s="189" t="n">
        <v>0</v>
      </c>
    </row>
    <row r="456" customFormat="false" ht="15" hidden="false" customHeight="false" outlineLevel="0" collapsed="false">
      <c r="A456" s="189" t="n">
        <v>12894</v>
      </c>
      <c r="B456" s="190" t="s">
        <v>861</v>
      </c>
      <c r="C456" s="191" t="s">
        <v>67</v>
      </c>
      <c r="D456" s="191" t="s">
        <v>28</v>
      </c>
      <c r="E456" s="189" t="n">
        <v>0.007673425</v>
      </c>
      <c r="F456" s="189" t="n">
        <v>13</v>
      </c>
      <c r="G456" s="189" t="n">
        <v>0</v>
      </c>
    </row>
    <row r="457" customFormat="false" ht="21" hidden="false" customHeight="false" outlineLevel="0" collapsed="false">
      <c r="A457" s="189" t="n">
        <v>12895</v>
      </c>
      <c r="B457" s="190" t="s">
        <v>862</v>
      </c>
      <c r="C457" s="191" t="s">
        <v>67</v>
      </c>
      <c r="D457" s="191" t="s">
        <v>28</v>
      </c>
      <c r="E457" s="189" t="n">
        <v>0.007673425</v>
      </c>
      <c r="F457" s="189" t="n">
        <v>10</v>
      </c>
      <c r="G457" s="189" t="n">
        <v>0</v>
      </c>
    </row>
    <row r="458" customFormat="false" ht="15" hidden="false" customHeight="false" outlineLevel="0" collapsed="false">
      <c r="A458" s="189" t="n">
        <v>1379</v>
      </c>
      <c r="B458" s="190" t="s">
        <v>893</v>
      </c>
      <c r="C458" s="191" t="s">
        <v>67</v>
      </c>
      <c r="D458" s="191" t="s">
        <v>153</v>
      </c>
      <c r="E458" s="189" t="n">
        <v>10.69728</v>
      </c>
      <c r="F458" s="189" t="n">
        <v>0.41</v>
      </c>
      <c r="G458" s="189" t="n">
        <v>0</v>
      </c>
    </row>
    <row r="459" customFormat="false" ht="21" hidden="false" customHeight="false" outlineLevel="0" collapsed="false">
      <c r="A459" s="189" t="n">
        <v>13896</v>
      </c>
      <c r="B459" s="190" t="s">
        <v>910</v>
      </c>
      <c r="C459" s="191" t="s">
        <v>67</v>
      </c>
      <c r="D459" s="191" t="s">
        <v>28</v>
      </c>
      <c r="E459" s="189" t="n">
        <v>1.052E-006</v>
      </c>
      <c r="F459" s="189" t="n">
        <v>1453.28</v>
      </c>
      <c r="G459" s="189" t="n">
        <v>0</v>
      </c>
    </row>
    <row r="460" customFormat="false" ht="15" hidden="false" customHeight="false" outlineLevel="0" collapsed="false">
      <c r="A460" s="189" t="n">
        <v>2705</v>
      </c>
      <c r="B460" s="190" t="s">
        <v>894</v>
      </c>
      <c r="C460" s="191" t="s">
        <v>67</v>
      </c>
      <c r="D460" s="191" t="s">
        <v>68</v>
      </c>
      <c r="E460" s="189" t="n">
        <v>0.06303</v>
      </c>
      <c r="F460" s="189" t="n">
        <v>0.63</v>
      </c>
      <c r="G460" s="189" t="n">
        <v>0</v>
      </c>
    </row>
    <row r="461" customFormat="false" ht="15" hidden="false" customHeight="false" outlineLevel="0" collapsed="false">
      <c r="A461" s="189" t="n">
        <v>2711</v>
      </c>
      <c r="B461" s="190" t="s">
        <v>885</v>
      </c>
      <c r="C461" s="191" t="s">
        <v>67</v>
      </c>
      <c r="D461" s="191" t="s">
        <v>28</v>
      </c>
      <c r="E461" s="189" t="n">
        <v>0.004220755</v>
      </c>
      <c r="F461" s="189" t="n">
        <v>100.68</v>
      </c>
      <c r="G461" s="189" t="n">
        <v>0</v>
      </c>
    </row>
    <row r="462" customFormat="false" ht="21" hidden="false" customHeight="false" outlineLevel="0" collapsed="false">
      <c r="A462" s="189" t="n">
        <v>36148</v>
      </c>
      <c r="B462" s="190" t="s">
        <v>864</v>
      </c>
      <c r="C462" s="191" t="s">
        <v>67</v>
      </c>
      <c r="D462" s="191" t="s">
        <v>28</v>
      </c>
      <c r="E462" s="189" t="n">
        <v>0.007673425</v>
      </c>
      <c r="F462" s="189" t="n">
        <v>48</v>
      </c>
      <c r="G462" s="189" t="n">
        <v>0</v>
      </c>
    </row>
    <row r="463" customFormat="false" ht="21" hidden="false" customHeight="false" outlineLevel="0" collapsed="false">
      <c r="A463" s="189" t="n">
        <v>36152</v>
      </c>
      <c r="B463" s="190" t="s">
        <v>865</v>
      </c>
      <c r="C463" s="191" t="s">
        <v>67</v>
      </c>
      <c r="D463" s="191" t="s">
        <v>28</v>
      </c>
      <c r="E463" s="189" t="n">
        <v>0.007673425</v>
      </c>
      <c r="F463" s="189" t="n">
        <v>3.9</v>
      </c>
      <c r="G463" s="189" t="n">
        <v>0</v>
      </c>
    </row>
    <row r="464" customFormat="false" ht="21" hidden="false" customHeight="false" outlineLevel="0" collapsed="false">
      <c r="A464" s="189" t="n">
        <v>36397</v>
      </c>
      <c r="B464" s="190" t="s">
        <v>950</v>
      </c>
      <c r="C464" s="191" t="s">
        <v>67</v>
      </c>
      <c r="D464" s="191" t="s">
        <v>28</v>
      </c>
      <c r="E464" s="189" t="n">
        <v>5.34E-006</v>
      </c>
      <c r="F464" s="189" t="n">
        <v>12979.56</v>
      </c>
      <c r="G464" s="189" t="n">
        <v>0</v>
      </c>
    </row>
    <row r="465" customFormat="false" ht="15" hidden="false" customHeight="false" outlineLevel="0" collapsed="false">
      <c r="A465" s="189" t="n">
        <v>370</v>
      </c>
      <c r="B465" s="190" t="s">
        <v>895</v>
      </c>
      <c r="C465" s="191" t="s">
        <v>67</v>
      </c>
      <c r="D465" s="191" t="s">
        <v>124</v>
      </c>
      <c r="E465" s="189" t="n">
        <v>0.026004</v>
      </c>
      <c r="F465" s="189" t="n">
        <v>75</v>
      </c>
      <c r="G465" s="189" t="n">
        <v>0</v>
      </c>
    </row>
    <row r="466" customFormat="false" ht="21" hidden="false" customHeight="false" outlineLevel="0" collapsed="false">
      <c r="A466" s="189" t="n">
        <v>3736</v>
      </c>
      <c r="B466" s="190" t="s">
        <v>951</v>
      </c>
      <c r="C466" s="191" t="s">
        <v>67</v>
      </c>
      <c r="D466" s="191" t="s">
        <v>72</v>
      </c>
      <c r="E466" s="189" t="n">
        <v>1</v>
      </c>
      <c r="F466" s="189" t="n">
        <v>23</v>
      </c>
      <c r="G466" s="189" t="n">
        <v>0</v>
      </c>
    </row>
    <row r="467" customFormat="false" ht="15" hidden="false" customHeight="false" outlineLevel="0" collapsed="false">
      <c r="A467" s="189" t="n">
        <v>37370</v>
      </c>
      <c r="B467" s="190" t="s">
        <v>886</v>
      </c>
      <c r="C467" s="191" t="s">
        <v>67</v>
      </c>
      <c r="D467" s="191" t="s">
        <v>876</v>
      </c>
      <c r="E467" s="189" t="n">
        <v>1.20358</v>
      </c>
      <c r="F467" s="189" t="n">
        <v>1.7</v>
      </c>
      <c r="G467" s="189" t="n">
        <v>0</v>
      </c>
    </row>
    <row r="468" customFormat="false" ht="15" hidden="false" customHeight="false" outlineLevel="0" collapsed="false">
      <c r="A468" s="189" t="n">
        <v>37371</v>
      </c>
      <c r="B468" s="190" t="s">
        <v>887</v>
      </c>
      <c r="C468" s="191" t="s">
        <v>67</v>
      </c>
      <c r="D468" s="191" t="s">
        <v>876</v>
      </c>
      <c r="E468" s="189" t="n">
        <v>1.20358</v>
      </c>
      <c r="F468" s="189" t="n">
        <v>0.64</v>
      </c>
      <c r="G468" s="189" t="n">
        <v>0</v>
      </c>
    </row>
    <row r="469" customFormat="false" ht="15" hidden="false" customHeight="false" outlineLevel="0" collapsed="false">
      <c r="A469" s="189" t="n">
        <v>37372</v>
      </c>
      <c r="B469" s="190" t="s">
        <v>877</v>
      </c>
      <c r="C469" s="191" t="s">
        <v>67</v>
      </c>
      <c r="D469" s="191" t="s">
        <v>876</v>
      </c>
      <c r="E469" s="189" t="n">
        <v>1.20358</v>
      </c>
      <c r="F469" s="189" t="n">
        <v>0.37</v>
      </c>
      <c r="G469" s="189" t="n">
        <v>0</v>
      </c>
    </row>
    <row r="470" customFormat="false" ht="15" hidden="false" customHeight="false" outlineLevel="0" collapsed="false">
      <c r="A470" s="189" t="n">
        <v>37373</v>
      </c>
      <c r="B470" s="190" t="s">
        <v>878</v>
      </c>
      <c r="C470" s="191" t="s">
        <v>67</v>
      </c>
      <c r="D470" s="191" t="s">
        <v>876</v>
      </c>
      <c r="E470" s="189" t="n">
        <v>1.20358</v>
      </c>
      <c r="F470" s="189" t="n">
        <v>0.02</v>
      </c>
      <c r="G470" s="189" t="n">
        <v>0</v>
      </c>
    </row>
    <row r="471" customFormat="false" ht="15" hidden="false" customHeight="false" outlineLevel="0" collapsed="false">
      <c r="A471" s="189" t="n">
        <v>37623</v>
      </c>
      <c r="B471" s="190" t="s">
        <v>896</v>
      </c>
      <c r="C471" s="191" t="s">
        <v>867</v>
      </c>
      <c r="D471" s="191" t="s">
        <v>876</v>
      </c>
      <c r="E471" s="189" t="n">
        <v>0.047173962</v>
      </c>
      <c r="F471" s="189" t="n">
        <v>0</v>
      </c>
      <c r="G471" s="189" t="n">
        <v>9.8</v>
      </c>
    </row>
    <row r="472" customFormat="false" ht="15" hidden="false" customHeight="false" outlineLevel="0" collapsed="false">
      <c r="A472" s="189" t="n">
        <v>38403</v>
      </c>
      <c r="B472" s="190" t="s">
        <v>888</v>
      </c>
      <c r="C472" s="191" t="s">
        <v>67</v>
      </c>
      <c r="D472" s="191" t="s">
        <v>28</v>
      </c>
      <c r="E472" s="189" t="n">
        <v>0.004220755</v>
      </c>
      <c r="F472" s="189" t="n">
        <v>24.94</v>
      </c>
      <c r="G472" s="189" t="n">
        <v>0</v>
      </c>
    </row>
    <row r="473" customFormat="false" ht="15" hidden="false" customHeight="false" outlineLevel="0" collapsed="false">
      <c r="A473" s="189" t="n">
        <v>39</v>
      </c>
      <c r="B473" s="190" t="s">
        <v>952</v>
      </c>
      <c r="C473" s="191" t="s">
        <v>67</v>
      </c>
      <c r="D473" s="191" t="s">
        <v>153</v>
      </c>
      <c r="E473" s="189" t="n">
        <v>0.471</v>
      </c>
      <c r="F473" s="189" t="n">
        <v>4.41</v>
      </c>
      <c r="G473" s="189" t="n">
        <v>0</v>
      </c>
    </row>
    <row r="474" customFormat="false" ht="15" hidden="false" customHeight="false" outlineLevel="0" collapsed="false">
      <c r="A474" s="189" t="n">
        <v>4491</v>
      </c>
      <c r="B474" s="190" t="s">
        <v>898</v>
      </c>
      <c r="C474" s="191" t="s">
        <v>67</v>
      </c>
      <c r="D474" s="191" t="s">
        <v>131</v>
      </c>
      <c r="E474" s="189" t="n">
        <v>0.29</v>
      </c>
      <c r="F474" s="189" t="n">
        <v>4.57</v>
      </c>
      <c r="G474" s="189" t="n">
        <v>0</v>
      </c>
    </row>
    <row r="475" customFormat="false" ht="15" hidden="false" customHeight="false" outlineLevel="0" collapsed="false">
      <c r="A475" s="189" t="n">
        <v>4721</v>
      </c>
      <c r="B475" s="190" t="s">
        <v>899</v>
      </c>
      <c r="C475" s="191" t="s">
        <v>67</v>
      </c>
      <c r="D475" s="191" t="s">
        <v>124</v>
      </c>
      <c r="E475" s="189" t="n">
        <v>0.019437</v>
      </c>
      <c r="F475" s="189" t="n">
        <v>43.74</v>
      </c>
      <c r="G475" s="189" t="n">
        <v>0</v>
      </c>
    </row>
    <row r="476" customFormat="false" ht="15" hidden="false" customHeight="false" outlineLevel="0" collapsed="false">
      <c r="A476" s="189" t="n">
        <v>4750</v>
      </c>
      <c r="B476" s="190" t="s">
        <v>933</v>
      </c>
      <c r="C476" s="191" t="s">
        <v>867</v>
      </c>
      <c r="D476" s="191" t="s">
        <v>876</v>
      </c>
      <c r="E476" s="189" t="n">
        <v>0.362664296</v>
      </c>
      <c r="F476" s="189" t="n">
        <v>0</v>
      </c>
      <c r="G476" s="189" t="n">
        <v>12.75</v>
      </c>
    </row>
    <row r="477" customFormat="false" ht="15" hidden="false" customHeight="false" outlineLevel="0" collapsed="false">
      <c r="A477" s="189" t="n">
        <v>5061</v>
      </c>
      <c r="B477" s="190" t="s">
        <v>935</v>
      </c>
      <c r="C477" s="191" t="s">
        <v>67</v>
      </c>
      <c r="D477" s="191" t="s">
        <v>153</v>
      </c>
      <c r="E477" s="189" t="n">
        <v>0.03</v>
      </c>
      <c r="F477" s="189" t="n">
        <v>8.7</v>
      </c>
      <c r="G477" s="189" t="n">
        <v>0</v>
      </c>
    </row>
    <row r="478" customFormat="false" ht="15" hidden="false" customHeight="false" outlineLevel="0" collapsed="false">
      <c r="A478" s="189" t="n">
        <v>6111</v>
      </c>
      <c r="B478" s="190" t="s">
        <v>891</v>
      </c>
      <c r="C478" s="191" t="s">
        <v>867</v>
      </c>
      <c r="D478" s="191" t="s">
        <v>876</v>
      </c>
      <c r="E478" s="189" t="n">
        <v>0.481684321</v>
      </c>
      <c r="F478" s="189" t="n">
        <v>0</v>
      </c>
      <c r="G478" s="189" t="n">
        <v>8.04</v>
      </c>
    </row>
    <row r="479" customFormat="false" ht="15" hidden="false" customHeight="false" outlineLevel="0" collapsed="false">
      <c r="A479" s="189" t="n">
        <v>6117</v>
      </c>
      <c r="B479" s="190" t="s">
        <v>936</v>
      </c>
      <c r="C479" s="191" t="s">
        <v>867</v>
      </c>
      <c r="D479" s="191" t="s">
        <v>876</v>
      </c>
      <c r="E479" s="189" t="n">
        <v>0.161904</v>
      </c>
      <c r="F479" s="189" t="n">
        <v>0</v>
      </c>
      <c r="G479" s="189" t="n">
        <v>9.57</v>
      </c>
    </row>
    <row r="480" customFormat="false" ht="15" hidden="false" customHeight="false" outlineLevel="0" collapsed="false">
      <c r="A480" s="189" t="n">
        <v>6189</v>
      </c>
      <c r="B480" s="190" t="s">
        <v>902</v>
      </c>
      <c r="C480" s="191" t="s">
        <v>67</v>
      </c>
      <c r="D480" s="191" t="s">
        <v>131</v>
      </c>
      <c r="E480" s="189" t="n">
        <v>0.17</v>
      </c>
      <c r="F480" s="189" t="n">
        <v>14.79</v>
      </c>
      <c r="G480" s="189" t="n">
        <v>0</v>
      </c>
    </row>
    <row r="481" customFormat="false" ht="15" hidden="false" customHeight="false" outlineLevel="0" collapsed="false">
      <c r="A481" s="178"/>
      <c r="B481" s="179"/>
      <c r="C481" s="180"/>
      <c r="D481" s="180"/>
      <c r="E481" s="180"/>
      <c r="F481" s="180"/>
      <c r="G481" s="180"/>
    </row>
    <row r="482" customFormat="false" ht="15" hidden="false" customHeight="false" outlineLevel="0" collapsed="false">
      <c r="A482" s="184" t="s">
        <v>136</v>
      </c>
      <c r="B482" s="185" t="s">
        <v>137</v>
      </c>
      <c r="C482" s="186" t="s">
        <v>53</v>
      </c>
      <c r="D482" s="186" t="s">
        <v>124</v>
      </c>
      <c r="E482" s="187"/>
      <c r="F482" s="187" t="n">
        <v>210.52044697664</v>
      </c>
      <c r="G482" s="187" t="n">
        <v>83.1555044292</v>
      </c>
    </row>
    <row r="483" customFormat="false" ht="15" hidden="false" customHeight="false" outlineLevel="0" collapsed="false">
      <c r="A483" s="189" t="n">
        <v>10</v>
      </c>
      <c r="B483" s="190" t="s">
        <v>882</v>
      </c>
      <c r="C483" s="191" t="s">
        <v>67</v>
      </c>
      <c r="D483" s="191" t="s">
        <v>28</v>
      </c>
      <c r="E483" s="189" t="n">
        <v>0.029195944</v>
      </c>
      <c r="F483" s="189" t="n">
        <v>6.64</v>
      </c>
      <c r="G483" s="189" t="n">
        <v>0</v>
      </c>
    </row>
    <row r="484" customFormat="false" ht="15" hidden="false" customHeight="false" outlineLevel="0" collapsed="false">
      <c r="A484" s="189" t="n">
        <v>12</v>
      </c>
      <c r="B484" s="190" t="s">
        <v>883</v>
      </c>
      <c r="C484" s="191" t="s">
        <v>67</v>
      </c>
      <c r="D484" s="191" t="s">
        <v>28</v>
      </c>
      <c r="E484" s="189" t="n">
        <v>0.029195944</v>
      </c>
      <c r="F484" s="189" t="n">
        <v>6.5</v>
      </c>
      <c r="G484" s="189" t="n">
        <v>0</v>
      </c>
    </row>
    <row r="485" customFormat="false" ht="15" hidden="false" customHeight="false" outlineLevel="0" collapsed="false">
      <c r="A485" s="189" t="n">
        <v>12892</v>
      </c>
      <c r="B485" s="190" t="s">
        <v>859</v>
      </c>
      <c r="C485" s="191" t="s">
        <v>67</v>
      </c>
      <c r="D485" s="191" t="s">
        <v>333</v>
      </c>
      <c r="E485" s="189" t="n">
        <v>0.051012288</v>
      </c>
      <c r="F485" s="189" t="n">
        <v>9</v>
      </c>
      <c r="G485" s="189" t="n">
        <v>0</v>
      </c>
    </row>
    <row r="486" customFormat="false" ht="15" hidden="false" customHeight="false" outlineLevel="0" collapsed="false">
      <c r="A486" s="189" t="n">
        <v>12893</v>
      </c>
      <c r="B486" s="190" t="s">
        <v>860</v>
      </c>
      <c r="C486" s="191" t="s">
        <v>67</v>
      </c>
      <c r="D486" s="191" t="s">
        <v>333</v>
      </c>
      <c r="E486" s="189" t="n">
        <v>0.051012288</v>
      </c>
      <c r="F486" s="189" t="n">
        <v>48</v>
      </c>
      <c r="G486" s="189" t="n">
        <v>0</v>
      </c>
    </row>
    <row r="487" customFormat="false" ht="15" hidden="false" customHeight="false" outlineLevel="0" collapsed="false">
      <c r="A487" s="189" t="n">
        <v>12894</v>
      </c>
      <c r="B487" s="190" t="s">
        <v>861</v>
      </c>
      <c r="C487" s="191" t="s">
        <v>67</v>
      </c>
      <c r="D487" s="191" t="s">
        <v>28</v>
      </c>
      <c r="E487" s="189" t="n">
        <v>0.051012288</v>
      </c>
      <c r="F487" s="189" t="n">
        <v>13</v>
      </c>
      <c r="G487" s="189" t="n">
        <v>0</v>
      </c>
    </row>
    <row r="488" customFormat="false" ht="21" hidden="false" customHeight="false" outlineLevel="0" collapsed="false">
      <c r="A488" s="189" t="n">
        <v>12895</v>
      </c>
      <c r="B488" s="190" t="s">
        <v>862</v>
      </c>
      <c r="C488" s="191" t="s">
        <v>67</v>
      </c>
      <c r="D488" s="191" t="s">
        <v>28</v>
      </c>
      <c r="E488" s="189" t="n">
        <v>0.051012288</v>
      </c>
      <c r="F488" s="189" t="n">
        <v>10</v>
      </c>
      <c r="G488" s="189" t="n">
        <v>0</v>
      </c>
    </row>
    <row r="489" customFormat="false" ht="15" hidden="false" customHeight="false" outlineLevel="0" collapsed="false">
      <c r="A489" s="189" t="n">
        <v>1379</v>
      </c>
      <c r="B489" s="190" t="s">
        <v>893</v>
      </c>
      <c r="C489" s="191" t="s">
        <v>67</v>
      </c>
      <c r="D489" s="191" t="s">
        <v>153</v>
      </c>
      <c r="E489" s="189" t="n">
        <v>24.8528</v>
      </c>
      <c r="F489" s="189" t="n">
        <v>0.41</v>
      </c>
      <c r="G489" s="189" t="n">
        <v>0</v>
      </c>
    </row>
    <row r="490" customFormat="false" ht="15" hidden="false" customHeight="false" outlineLevel="0" collapsed="false">
      <c r="A490" s="189" t="n">
        <v>2711</v>
      </c>
      <c r="B490" s="190" t="s">
        <v>885</v>
      </c>
      <c r="C490" s="191" t="s">
        <v>67</v>
      </c>
      <c r="D490" s="191" t="s">
        <v>28</v>
      </c>
      <c r="E490" s="189" t="n">
        <v>0.029195944</v>
      </c>
      <c r="F490" s="189" t="n">
        <v>100.68</v>
      </c>
      <c r="G490" s="189" t="n">
        <v>0</v>
      </c>
    </row>
    <row r="491" customFormat="false" ht="21" hidden="false" customHeight="false" outlineLevel="0" collapsed="false">
      <c r="A491" s="189" t="n">
        <v>36148</v>
      </c>
      <c r="B491" s="190" t="s">
        <v>864</v>
      </c>
      <c r="C491" s="191" t="s">
        <v>67</v>
      </c>
      <c r="D491" s="191" t="s">
        <v>28</v>
      </c>
      <c r="E491" s="189" t="n">
        <v>0.051012288</v>
      </c>
      <c r="F491" s="189" t="n">
        <v>48</v>
      </c>
      <c r="G491" s="189" t="n">
        <v>0</v>
      </c>
    </row>
    <row r="492" customFormat="false" ht="21" hidden="false" customHeight="false" outlineLevel="0" collapsed="false">
      <c r="A492" s="189" t="n">
        <v>36152</v>
      </c>
      <c r="B492" s="190" t="s">
        <v>865</v>
      </c>
      <c r="C492" s="191" t="s">
        <v>67</v>
      </c>
      <c r="D492" s="191" t="s">
        <v>28</v>
      </c>
      <c r="E492" s="189" t="n">
        <v>0.051012288</v>
      </c>
      <c r="F492" s="189" t="n">
        <v>3.9</v>
      </c>
      <c r="G492" s="189" t="n">
        <v>0</v>
      </c>
    </row>
    <row r="493" customFormat="false" ht="15" hidden="false" customHeight="false" outlineLevel="0" collapsed="false">
      <c r="A493" s="189" t="n">
        <v>370</v>
      </c>
      <c r="B493" s="190" t="s">
        <v>895</v>
      </c>
      <c r="C493" s="191" t="s">
        <v>67</v>
      </c>
      <c r="D493" s="191" t="s">
        <v>124</v>
      </c>
      <c r="E493" s="189" t="n">
        <v>0.0861</v>
      </c>
      <c r="F493" s="189" t="n">
        <v>75</v>
      </c>
      <c r="G493" s="189" t="n">
        <v>0</v>
      </c>
    </row>
    <row r="494" customFormat="false" ht="15" hidden="false" customHeight="false" outlineLevel="0" collapsed="false">
      <c r="A494" s="189" t="n">
        <v>37370</v>
      </c>
      <c r="B494" s="190" t="s">
        <v>886</v>
      </c>
      <c r="C494" s="191" t="s">
        <v>67</v>
      </c>
      <c r="D494" s="191" t="s">
        <v>876</v>
      </c>
      <c r="E494" s="189" t="n">
        <v>8.0013</v>
      </c>
      <c r="F494" s="189" t="n">
        <v>1.7</v>
      </c>
      <c r="G494" s="189" t="n">
        <v>0</v>
      </c>
    </row>
    <row r="495" customFormat="false" ht="15" hidden="false" customHeight="false" outlineLevel="0" collapsed="false">
      <c r="A495" s="189" t="n">
        <v>37371</v>
      </c>
      <c r="B495" s="190" t="s">
        <v>887</v>
      </c>
      <c r="C495" s="191" t="s">
        <v>67</v>
      </c>
      <c r="D495" s="191" t="s">
        <v>876</v>
      </c>
      <c r="E495" s="189" t="n">
        <v>8.0013</v>
      </c>
      <c r="F495" s="189" t="n">
        <v>0.64</v>
      </c>
      <c r="G495" s="189" t="n">
        <v>0</v>
      </c>
    </row>
    <row r="496" customFormat="false" ht="15" hidden="false" customHeight="false" outlineLevel="0" collapsed="false">
      <c r="A496" s="189" t="n">
        <v>37372</v>
      </c>
      <c r="B496" s="190" t="s">
        <v>877</v>
      </c>
      <c r="C496" s="191" t="s">
        <v>67</v>
      </c>
      <c r="D496" s="191" t="s">
        <v>876</v>
      </c>
      <c r="E496" s="189" t="n">
        <v>8.0013</v>
      </c>
      <c r="F496" s="189" t="n">
        <v>0.37</v>
      </c>
      <c r="G496" s="189" t="n">
        <v>0</v>
      </c>
    </row>
    <row r="497" customFormat="false" ht="15" hidden="false" customHeight="false" outlineLevel="0" collapsed="false">
      <c r="A497" s="189" t="n">
        <v>37373</v>
      </c>
      <c r="B497" s="190" t="s">
        <v>878</v>
      </c>
      <c r="C497" s="191" t="s">
        <v>67</v>
      </c>
      <c r="D497" s="191" t="s">
        <v>876</v>
      </c>
      <c r="E497" s="189" t="n">
        <v>8.0013</v>
      </c>
      <c r="F497" s="189" t="n">
        <v>0.02</v>
      </c>
      <c r="G497" s="189" t="n">
        <v>0</v>
      </c>
    </row>
    <row r="498" customFormat="false" ht="15" hidden="false" customHeight="false" outlineLevel="0" collapsed="false">
      <c r="A498" s="189" t="n">
        <v>38403</v>
      </c>
      <c r="B498" s="190" t="s">
        <v>888</v>
      </c>
      <c r="C498" s="191" t="s">
        <v>67</v>
      </c>
      <c r="D498" s="191" t="s">
        <v>28</v>
      </c>
      <c r="E498" s="189" t="n">
        <v>0.029195944</v>
      </c>
      <c r="F498" s="189" t="n">
        <v>24.94</v>
      </c>
      <c r="G498" s="189" t="n">
        <v>0</v>
      </c>
    </row>
    <row r="499" customFormat="false" ht="15" hidden="false" customHeight="false" outlineLevel="0" collapsed="false">
      <c r="A499" s="189" t="n">
        <v>4750</v>
      </c>
      <c r="B499" s="190" t="s">
        <v>933</v>
      </c>
      <c r="C499" s="191" t="s">
        <v>867</v>
      </c>
      <c r="D499" s="191" t="s">
        <v>876</v>
      </c>
      <c r="E499" s="189" t="n">
        <v>3.76327</v>
      </c>
      <c r="F499" s="189" t="n">
        <v>0</v>
      </c>
      <c r="G499" s="189" t="n">
        <v>12.75</v>
      </c>
    </row>
    <row r="500" customFormat="false" ht="15" hidden="false" customHeight="false" outlineLevel="0" collapsed="false">
      <c r="A500" s="189" t="n">
        <v>6111</v>
      </c>
      <c r="B500" s="190" t="s">
        <v>891</v>
      </c>
      <c r="C500" s="191" t="s">
        <v>867</v>
      </c>
      <c r="D500" s="191" t="s">
        <v>876</v>
      </c>
      <c r="E500" s="189" t="n">
        <v>4.37485223</v>
      </c>
      <c r="F500" s="189" t="n">
        <v>0</v>
      </c>
      <c r="G500" s="189" t="n">
        <v>8.04</v>
      </c>
    </row>
    <row r="501" customFormat="false" ht="15" hidden="false" customHeight="false" outlineLevel="0" collapsed="false">
      <c r="A501" s="189" t="n">
        <v>654</v>
      </c>
      <c r="B501" s="190" t="s">
        <v>937</v>
      </c>
      <c r="C501" s="191" t="s">
        <v>67</v>
      </c>
      <c r="D501" s="191" t="s">
        <v>28</v>
      </c>
      <c r="E501" s="189" t="n">
        <v>62.5</v>
      </c>
      <c r="F501" s="189" t="n">
        <v>2.58</v>
      </c>
      <c r="G501" s="189" t="n">
        <v>0</v>
      </c>
    </row>
    <row r="502" customFormat="false" ht="15" hidden="false" customHeight="false" outlineLevel="0" collapsed="false">
      <c r="A502" s="178"/>
      <c r="B502" s="179"/>
      <c r="C502" s="180"/>
      <c r="D502" s="180"/>
      <c r="E502" s="180"/>
      <c r="F502" s="180"/>
      <c r="G502" s="180"/>
    </row>
    <row r="503" customFormat="false" ht="31.5" hidden="false" customHeight="false" outlineLevel="0" collapsed="false">
      <c r="A503" s="184" t="s">
        <v>139</v>
      </c>
      <c r="B503" s="185" t="s">
        <v>140</v>
      </c>
      <c r="C503" s="186" t="s">
        <v>53</v>
      </c>
      <c r="D503" s="186" t="s">
        <v>72</v>
      </c>
      <c r="E503" s="187"/>
      <c r="F503" s="187" t="n">
        <v>38.29999363384</v>
      </c>
      <c r="G503" s="187" t="n">
        <v>17.3688767504</v>
      </c>
    </row>
    <row r="504" customFormat="false" ht="15" hidden="false" customHeight="false" outlineLevel="0" collapsed="false">
      <c r="A504" s="189" t="n">
        <v>10</v>
      </c>
      <c r="B504" s="190" t="s">
        <v>882</v>
      </c>
      <c r="C504" s="191" t="s">
        <v>67</v>
      </c>
      <c r="D504" s="191" t="s">
        <v>28</v>
      </c>
      <c r="E504" s="189" t="n">
        <v>0.005418617</v>
      </c>
      <c r="F504" s="189" t="n">
        <v>6.64</v>
      </c>
      <c r="G504" s="189" t="n">
        <v>0</v>
      </c>
    </row>
    <row r="505" customFormat="false" ht="21" hidden="false" customHeight="false" outlineLevel="0" collapsed="false">
      <c r="A505" s="189" t="n">
        <v>10535</v>
      </c>
      <c r="B505" s="190" t="s">
        <v>892</v>
      </c>
      <c r="C505" s="191" t="s">
        <v>67</v>
      </c>
      <c r="D505" s="191" t="s">
        <v>28</v>
      </c>
      <c r="E505" s="189" t="n">
        <v>4.792E-006</v>
      </c>
      <c r="F505" s="189" t="n">
        <v>3190.81</v>
      </c>
      <c r="G505" s="189" t="n">
        <v>0</v>
      </c>
    </row>
    <row r="506" customFormat="false" ht="15" hidden="false" customHeight="false" outlineLevel="0" collapsed="false">
      <c r="A506" s="189" t="n">
        <v>1106</v>
      </c>
      <c r="B506" s="190" t="s">
        <v>903</v>
      </c>
      <c r="C506" s="191" t="s">
        <v>67</v>
      </c>
      <c r="D506" s="191" t="s">
        <v>153</v>
      </c>
      <c r="E506" s="189" t="n">
        <v>1.99511</v>
      </c>
      <c r="F506" s="189" t="n">
        <v>0.55</v>
      </c>
      <c r="G506" s="189" t="n">
        <v>0</v>
      </c>
    </row>
    <row r="507" customFormat="false" ht="15" hidden="false" customHeight="false" outlineLevel="0" collapsed="false">
      <c r="A507" s="189" t="n">
        <v>12</v>
      </c>
      <c r="B507" s="190" t="s">
        <v>883</v>
      </c>
      <c r="C507" s="191" t="s">
        <v>67</v>
      </c>
      <c r="D507" s="191" t="s">
        <v>28</v>
      </c>
      <c r="E507" s="189" t="n">
        <v>0.005418617</v>
      </c>
      <c r="F507" s="189" t="n">
        <v>6.5</v>
      </c>
      <c r="G507" s="189" t="n">
        <v>0</v>
      </c>
    </row>
    <row r="508" customFormat="false" ht="15" hidden="false" customHeight="false" outlineLevel="0" collapsed="false">
      <c r="A508" s="189" t="n">
        <v>12892</v>
      </c>
      <c r="B508" s="190" t="s">
        <v>859</v>
      </c>
      <c r="C508" s="191" t="s">
        <v>67</v>
      </c>
      <c r="D508" s="191" t="s">
        <v>333</v>
      </c>
      <c r="E508" s="189" t="n">
        <v>0.009779539</v>
      </c>
      <c r="F508" s="189" t="n">
        <v>9</v>
      </c>
      <c r="G508" s="189" t="n">
        <v>0</v>
      </c>
    </row>
    <row r="509" customFormat="false" ht="15" hidden="false" customHeight="false" outlineLevel="0" collapsed="false">
      <c r="A509" s="189" t="n">
        <v>12893</v>
      </c>
      <c r="B509" s="190" t="s">
        <v>860</v>
      </c>
      <c r="C509" s="191" t="s">
        <v>67</v>
      </c>
      <c r="D509" s="191" t="s">
        <v>333</v>
      </c>
      <c r="E509" s="189" t="n">
        <v>0.009779539</v>
      </c>
      <c r="F509" s="189" t="n">
        <v>48</v>
      </c>
      <c r="G509" s="189" t="n">
        <v>0</v>
      </c>
    </row>
    <row r="510" customFormat="false" ht="15" hidden="false" customHeight="false" outlineLevel="0" collapsed="false">
      <c r="A510" s="189" t="n">
        <v>12894</v>
      </c>
      <c r="B510" s="190" t="s">
        <v>861</v>
      </c>
      <c r="C510" s="191" t="s">
        <v>67</v>
      </c>
      <c r="D510" s="191" t="s">
        <v>28</v>
      </c>
      <c r="E510" s="189" t="n">
        <v>0.009779539</v>
      </c>
      <c r="F510" s="189" t="n">
        <v>13</v>
      </c>
      <c r="G510" s="189" t="n">
        <v>0</v>
      </c>
    </row>
    <row r="511" customFormat="false" ht="21" hidden="false" customHeight="false" outlineLevel="0" collapsed="false">
      <c r="A511" s="189" t="n">
        <v>12895</v>
      </c>
      <c r="B511" s="190" t="s">
        <v>862</v>
      </c>
      <c r="C511" s="191" t="s">
        <v>67</v>
      </c>
      <c r="D511" s="191" t="s">
        <v>28</v>
      </c>
      <c r="E511" s="189" t="n">
        <v>0.009779539</v>
      </c>
      <c r="F511" s="189" t="n">
        <v>10</v>
      </c>
      <c r="G511" s="189" t="n">
        <v>0</v>
      </c>
    </row>
    <row r="512" customFormat="false" ht="15" hidden="false" customHeight="false" outlineLevel="0" collapsed="false">
      <c r="A512" s="189" t="n">
        <v>1379</v>
      </c>
      <c r="B512" s="190" t="s">
        <v>893</v>
      </c>
      <c r="C512" s="191" t="s">
        <v>67</v>
      </c>
      <c r="D512" s="191" t="s">
        <v>153</v>
      </c>
      <c r="E512" s="189" t="n">
        <v>1.911989</v>
      </c>
      <c r="F512" s="189" t="n">
        <v>0.41</v>
      </c>
      <c r="G512" s="189" t="n">
        <v>0</v>
      </c>
    </row>
    <row r="513" customFormat="false" ht="15" hidden="false" customHeight="false" outlineLevel="0" collapsed="false">
      <c r="A513" s="189" t="n">
        <v>2705</v>
      </c>
      <c r="B513" s="190" t="s">
        <v>894</v>
      </c>
      <c r="C513" s="191" t="s">
        <v>67</v>
      </c>
      <c r="D513" s="191" t="s">
        <v>68</v>
      </c>
      <c r="E513" s="189" t="n">
        <v>0.01451991</v>
      </c>
      <c r="F513" s="189" t="n">
        <v>0.63</v>
      </c>
      <c r="G513" s="189" t="n">
        <v>0</v>
      </c>
    </row>
    <row r="514" customFormat="false" ht="15" hidden="false" customHeight="false" outlineLevel="0" collapsed="false">
      <c r="A514" s="189" t="n">
        <v>2711</v>
      </c>
      <c r="B514" s="190" t="s">
        <v>885</v>
      </c>
      <c r="C514" s="191" t="s">
        <v>67</v>
      </c>
      <c r="D514" s="191" t="s">
        <v>28</v>
      </c>
      <c r="E514" s="189" t="n">
        <v>0.005418617</v>
      </c>
      <c r="F514" s="189" t="n">
        <v>100.68</v>
      </c>
      <c r="G514" s="189" t="n">
        <v>0</v>
      </c>
    </row>
    <row r="515" customFormat="false" ht="21" hidden="false" customHeight="false" outlineLevel="0" collapsed="false">
      <c r="A515" s="189" t="n">
        <v>34547</v>
      </c>
      <c r="B515" s="190" t="s">
        <v>953</v>
      </c>
      <c r="C515" s="191" t="s">
        <v>67</v>
      </c>
      <c r="D515" s="191" t="s">
        <v>131</v>
      </c>
      <c r="E515" s="189" t="n">
        <v>0.785</v>
      </c>
      <c r="F515" s="189" t="n">
        <v>1.72</v>
      </c>
      <c r="G515" s="189" t="n">
        <v>0</v>
      </c>
    </row>
    <row r="516" customFormat="false" ht="21" hidden="false" customHeight="false" outlineLevel="0" collapsed="false">
      <c r="A516" s="189" t="n">
        <v>36148</v>
      </c>
      <c r="B516" s="190" t="s">
        <v>864</v>
      </c>
      <c r="C516" s="191" t="s">
        <v>67</v>
      </c>
      <c r="D516" s="191" t="s">
        <v>28</v>
      </c>
      <c r="E516" s="189" t="n">
        <v>0.009779539</v>
      </c>
      <c r="F516" s="189" t="n">
        <v>48</v>
      </c>
      <c r="G516" s="189" t="n">
        <v>0</v>
      </c>
    </row>
    <row r="517" customFormat="false" ht="21" hidden="false" customHeight="false" outlineLevel="0" collapsed="false">
      <c r="A517" s="189" t="n">
        <v>36152</v>
      </c>
      <c r="B517" s="190" t="s">
        <v>865</v>
      </c>
      <c r="C517" s="191" t="s">
        <v>67</v>
      </c>
      <c r="D517" s="191" t="s">
        <v>28</v>
      </c>
      <c r="E517" s="189" t="n">
        <v>0.009779539</v>
      </c>
      <c r="F517" s="189" t="n">
        <v>3.9</v>
      </c>
      <c r="G517" s="189" t="n">
        <v>0</v>
      </c>
    </row>
    <row r="518" customFormat="false" ht="15" hidden="false" customHeight="false" outlineLevel="0" collapsed="false">
      <c r="A518" s="189" t="n">
        <v>370</v>
      </c>
      <c r="B518" s="190" t="s">
        <v>895</v>
      </c>
      <c r="C518" s="191" t="s">
        <v>67</v>
      </c>
      <c r="D518" s="191" t="s">
        <v>124</v>
      </c>
      <c r="E518" s="189" t="n">
        <v>0.013287</v>
      </c>
      <c r="F518" s="189" t="n">
        <v>75</v>
      </c>
      <c r="G518" s="189" t="n">
        <v>0</v>
      </c>
    </row>
    <row r="519" customFormat="false" ht="15" hidden="false" customHeight="false" outlineLevel="0" collapsed="false">
      <c r="A519" s="189" t="n">
        <v>37370</v>
      </c>
      <c r="B519" s="190" t="s">
        <v>886</v>
      </c>
      <c r="C519" s="191" t="s">
        <v>67</v>
      </c>
      <c r="D519" s="191" t="s">
        <v>876</v>
      </c>
      <c r="E519" s="189" t="n">
        <v>1.533925</v>
      </c>
      <c r="F519" s="189" t="n">
        <v>1.7</v>
      </c>
      <c r="G519" s="189" t="n">
        <v>0</v>
      </c>
    </row>
    <row r="520" customFormat="false" ht="15" hidden="false" customHeight="false" outlineLevel="0" collapsed="false">
      <c r="A520" s="189" t="n">
        <v>37371</v>
      </c>
      <c r="B520" s="190" t="s">
        <v>887</v>
      </c>
      <c r="C520" s="191" t="s">
        <v>67</v>
      </c>
      <c r="D520" s="191" t="s">
        <v>876</v>
      </c>
      <c r="E520" s="189" t="n">
        <v>1.533925</v>
      </c>
      <c r="F520" s="189" t="n">
        <v>0.64</v>
      </c>
      <c r="G520" s="189" t="n">
        <v>0</v>
      </c>
    </row>
    <row r="521" customFormat="false" ht="15" hidden="false" customHeight="false" outlineLevel="0" collapsed="false">
      <c r="A521" s="189" t="n">
        <v>37372</v>
      </c>
      <c r="B521" s="190" t="s">
        <v>877</v>
      </c>
      <c r="C521" s="191" t="s">
        <v>67</v>
      </c>
      <c r="D521" s="191" t="s">
        <v>876</v>
      </c>
      <c r="E521" s="189" t="n">
        <v>1.533925</v>
      </c>
      <c r="F521" s="189" t="n">
        <v>0.37</v>
      </c>
      <c r="G521" s="189" t="n">
        <v>0</v>
      </c>
    </row>
    <row r="522" customFormat="false" ht="15" hidden="false" customHeight="false" outlineLevel="0" collapsed="false">
      <c r="A522" s="189" t="n">
        <v>37373</v>
      </c>
      <c r="B522" s="190" t="s">
        <v>878</v>
      </c>
      <c r="C522" s="191" t="s">
        <v>67</v>
      </c>
      <c r="D522" s="191" t="s">
        <v>876</v>
      </c>
      <c r="E522" s="189" t="n">
        <v>1.533925</v>
      </c>
      <c r="F522" s="189" t="n">
        <v>0.02</v>
      </c>
      <c r="G522" s="189" t="n">
        <v>0</v>
      </c>
    </row>
    <row r="523" customFormat="false" ht="15" hidden="false" customHeight="false" outlineLevel="0" collapsed="false">
      <c r="A523" s="189" t="n">
        <v>37395</v>
      </c>
      <c r="B523" s="190" t="s">
        <v>954</v>
      </c>
      <c r="C523" s="191" t="s">
        <v>67</v>
      </c>
      <c r="D523" s="191" t="s">
        <v>955</v>
      </c>
      <c r="E523" s="189" t="n">
        <v>0.0189</v>
      </c>
      <c r="F523" s="189" t="n">
        <v>43.29</v>
      </c>
      <c r="G523" s="189" t="n">
        <v>0</v>
      </c>
    </row>
    <row r="524" customFormat="false" ht="15" hidden="false" customHeight="false" outlineLevel="0" collapsed="false">
      <c r="A524" s="189" t="n">
        <v>37623</v>
      </c>
      <c r="B524" s="190" t="s">
        <v>896</v>
      </c>
      <c r="C524" s="191" t="s">
        <v>867</v>
      </c>
      <c r="D524" s="191" t="s">
        <v>876</v>
      </c>
      <c r="E524" s="189" t="n">
        <v>0.049252798</v>
      </c>
      <c r="F524" s="189" t="n">
        <v>0</v>
      </c>
      <c r="G524" s="189" t="n">
        <v>9.8</v>
      </c>
    </row>
    <row r="525" customFormat="false" ht="15" hidden="false" customHeight="false" outlineLevel="0" collapsed="false">
      <c r="A525" s="189" t="n">
        <v>38403</v>
      </c>
      <c r="B525" s="190" t="s">
        <v>888</v>
      </c>
      <c r="C525" s="191" t="s">
        <v>67</v>
      </c>
      <c r="D525" s="191" t="s">
        <v>28</v>
      </c>
      <c r="E525" s="189" t="n">
        <v>0.005418617</v>
      </c>
      <c r="F525" s="189" t="n">
        <v>24.94</v>
      </c>
      <c r="G525" s="189" t="n">
        <v>0</v>
      </c>
    </row>
    <row r="526" customFormat="false" ht="15" hidden="false" customHeight="false" outlineLevel="0" collapsed="false">
      <c r="A526" s="189" t="n">
        <v>4750</v>
      </c>
      <c r="B526" s="190" t="s">
        <v>933</v>
      </c>
      <c r="C526" s="191" t="s">
        <v>867</v>
      </c>
      <c r="D526" s="191" t="s">
        <v>876</v>
      </c>
      <c r="E526" s="189" t="n">
        <v>1.006929</v>
      </c>
      <c r="F526" s="189" t="n">
        <v>0</v>
      </c>
      <c r="G526" s="189" t="n">
        <v>12.75</v>
      </c>
    </row>
    <row r="527" customFormat="false" ht="15" hidden="false" customHeight="false" outlineLevel="0" collapsed="false">
      <c r="A527" s="189" t="n">
        <v>6111</v>
      </c>
      <c r="B527" s="190" t="s">
        <v>891</v>
      </c>
      <c r="C527" s="191" t="s">
        <v>867</v>
      </c>
      <c r="D527" s="191" t="s">
        <v>876</v>
      </c>
      <c r="E527" s="189" t="n">
        <v>0.5034645</v>
      </c>
      <c r="F527" s="189" t="n">
        <v>0</v>
      </c>
      <c r="G527" s="189" t="n">
        <v>8.04</v>
      </c>
    </row>
    <row r="528" customFormat="false" ht="15" hidden="false" customHeight="false" outlineLevel="0" collapsed="false">
      <c r="A528" s="189" t="n">
        <v>651</v>
      </c>
      <c r="B528" s="190" t="s">
        <v>956</v>
      </c>
      <c r="C528" s="191" t="s">
        <v>67</v>
      </c>
      <c r="D528" s="191" t="s">
        <v>28</v>
      </c>
      <c r="E528" s="189" t="n">
        <v>13.5</v>
      </c>
      <c r="F528" s="189" t="n">
        <v>2</v>
      </c>
      <c r="G528" s="189" t="n">
        <v>0</v>
      </c>
    </row>
    <row r="529" customFormat="false" ht="15" hidden="false" customHeight="false" outlineLevel="0" collapsed="false">
      <c r="A529" s="178"/>
      <c r="B529" s="179"/>
      <c r="C529" s="180"/>
      <c r="D529" s="180"/>
      <c r="E529" s="180"/>
      <c r="F529" s="180"/>
      <c r="G529" s="180"/>
    </row>
    <row r="530" customFormat="false" ht="21" hidden="false" customHeight="false" outlineLevel="0" collapsed="false">
      <c r="A530" s="184" t="s">
        <v>142</v>
      </c>
      <c r="B530" s="185" t="s">
        <v>143</v>
      </c>
      <c r="C530" s="186" t="s">
        <v>53</v>
      </c>
      <c r="D530" s="186" t="s">
        <v>72</v>
      </c>
      <c r="E530" s="187"/>
      <c r="F530" s="187" t="n">
        <v>34.6431875463</v>
      </c>
      <c r="G530" s="187" t="n">
        <v>22.12092187</v>
      </c>
    </row>
    <row r="531" customFormat="false" ht="15" hidden="false" customHeight="false" outlineLevel="0" collapsed="false">
      <c r="A531" s="189" t="n">
        <v>10</v>
      </c>
      <c r="B531" s="190" t="s">
        <v>882</v>
      </c>
      <c r="C531" s="191" t="s">
        <v>67</v>
      </c>
      <c r="D531" s="191" t="s">
        <v>28</v>
      </c>
      <c r="E531" s="189" t="n">
        <v>0.004863984</v>
      </c>
      <c r="F531" s="189" t="n">
        <v>6.64</v>
      </c>
      <c r="G531" s="189" t="n">
        <v>0</v>
      </c>
    </row>
    <row r="532" customFormat="false" ht="15" hidden="false" customHeight="false" outlineLevel="0" collapsed="false">
      <c r="A532" s="189" t="n">
        <v>12</v>
      </c>
      <c r="B532" s="190" t="s">
        <v>883</v>
      </c>
      <c r="C532" s="191" t="s">
        <v>67</v>
      </c>
      <c r="D532" s="191" t="s">
        <v>28</v>
      </c>
      <c r="E532" s="189" t="n">
        <v>0.004863984</v>
      </c>
      <c r="F532" s="189" t="n">
        <v>6.5</v>
      </c>
      <c r="G532" s="189" t="n">
        <v>0</v>
      </c>
    </row>
    <row r="533" customFormat="false" ht="15" hidden="false" customHeight="false" outlineLevel="0" collapsed="false">
      <c r="A533" s="189" t="n">
        <v>1213</v>
      </c>
      <c r="B533" s="190" t="s">
        <v>884</v>
      </c>
      <c r="C533" s="191" t="s">
        <v>867</v>
      </c>
      <c r="D533" s="191" t="s">
        <v>876</v>
      </c>
      <c r="E533" s="189" t="n">
        <v>1.1213323</v>
      </c>
      <c r="F533" s="189" t="n">
        <v>0</v>
      </c>
      <c r="G533" s="189" t="n">
        <v>12.75</v>
      </c>
    </row>
    <row r="534" customFormat="false" ht="15" hidden="false" customHeight="false" outlineLevel="0" collapsed="false">
      <c r="A534" s="189" t="n">
        <v>12892</v>
      </c>
      <c r="B534" s="190" t="s">
        <v>859</v>
      </c>
      <c r="C534" s="191" t="s">
        <v>67</v>
      </c>
      <c r="D534" s="191" t="s">
        <v>333</v>
      </c>
      <c r="E534" s="189" t="n">
        <v>0.009920279</v>
      </c>
      <c r="F534" s="189" t="n">
        <v>9</v>
      </c>
      <c r="G534" s="189" t="n">
        <v>0</v>
      </c>
    </row>
    <row r="535" customFormat="false" ht="15" hidden="false" customHeight="false" outlineLevel="0" collapsed="false">
      <c r="A535" s="189" t="n">
        <v>12893</v>
      </c>
      <c r="B535" s="190" t="s">
        <v>860</v>
      </c>
      <c r="C535" s="191" t="s">
        <v>67</v>
      </c>
      <c r="D535" s="191" t="s">
        <v>333</v>
      </c>
      <c r="E535" s="189" t="n">
        <v>0.009920279</v>
      </c>
      <c r="F535" s="189" t="n">
        <v>48</v>
      </c>
      <c r="G535" s="189" t="n">
        <v>0</v>
      </c>
    </row>
    <row r="536" customFormat="false" ht="15" hidden="false" customHeight="false" outlineLevel="0" collapsed="false">
      <c r="A536" s="189" t="n">
        <v>12894</v>
      </c>
      <c r="B536" s="190" t="s">
        <v>861</v>
      </c>
      <c r="C536" s="191" t="s">
        <v>67</v>
      </c>
      <c r="D536" s="191" t="s">
        <v>28</v>
      </c>
      <c r="E536" s="189" t="n">
        <v>0.009920279</v>
      </c>
      <c r="F536" s="189" t="n">
        <v>13</v>
      </c>
      <c r="G536" s="189" t="n">
        <v>0</v>
      </c>
    </row>
    <row r="537" customFormat="false" ht="21" hidden="false" customHeight="false" outlineLevel="0" collapsed="false">
      <c r="A537" s="189" t="n">
        <v>12895</v>
      </c>
      <c r="B537" s="190" t="s">
        <v>862</v>
      </c>
      <c r="C537" s="191" t="s">
        <v>67</v>
      </c>
      <c r="D537" s="191" t="s">
        <v>28</v>
      </c>
      <c r="E537" s="189" t="n">
        <v>0.009920279</v>
      </c>
      <c r="F537" s="189" t="n">
        <v>10</v>
      </c>
      <c r="G537" s="189" t="n">
        <v>0</v>
      </c>
    </row>
    <row r="538" customFormat="false" ht="21" hidden="false" customHeight="false" outlineLevel="0" collapsed="false">
      <c r="A538" s="189" t="n">
        <v>1358</v>
      </c>
      <c r="B538" s="190" t="s">
        <v>957</v>
      </c>
      <c r="C538" s="191" t="s">
        <v>67</v>
      </c>
      <c r="D538" s="191" t="s">
        <v>72</v>
      </c>
      <c r="E538" s="189" t="n">
        <v>1.19</v>
      </c>
      <c r="F538" s="189" t="n">
        <v>17.32</v>
      </c>
      <c r="G538" s="189" t="n">
        <v>0</v>
      </c>
    </row>
    <row r="539" customFormat="false" ht="21" hidden="false" customHeight="false" outlineLevel="0" collapsed="false">
      <c r="A539" s="189" t="n">
        <v>14618</v>
      </c>
      <c r="B539" s="190" t="s">
        <v>958</v>
      </c>
      <c r="C539" s="191" t="s">
        <v>67</v>
      </c>
      <c r="D539" s="191" t="s">
        <v>28</v>
      </c>
      <c r="E539" s="189" t="n">
        <v>1.5294E-005</v>
      </c>
      <c r="F539" s="189" t="n">
        <v>827.94</v>
      </c>
      <c r="G539" s="189" t="n">
        <v>0</v>
      </c>
    </row>
    <row r="540" customFormat="false" ht="15" hidden="false" customHeight="false" outlineLevel="0" collapsed="false">
      <c r="A540" s="189" t="n">
        <v>2705</v>
      </c>
      <c r="B540" s="190" t="s">
        <v>894</v>
      </c>
      <c r="C540" s="191" t="s">
        <v>67</v>
      </c>
      <c r="D540" s="191" t="s">
        <v>68</v>
      </c>
      <c r="E540" s="189" t="n">
        <v>0.1712124</v>
      </c>
      <c r="F540" s="189" t="n">
        <v>0.63</v>
      </c>
      <c r="G540" s="189" t="n">
        <v>0</v>
      </c>
    </row>
    <row r="541" customFormat="false" ht="15" hidden="false" customHeight="false" outlineLevel="0" collapsed="false">
      <c r="A541" s="189" t="n">
        <v>2711</v>
      </c>
      <c r="B541" s="190" t="s">
        <v>885</v>
      </c>
      <c r="C541" s="191" t="s">
        <v>67</v>
      </c>
      <c r="D541" s="191" t="s">
        <v>28</v>
      </c>
      <c r="E541" s="189" t="n">
        <v>0.004863984</v>
      </c>
      <c r="F541" s="189" t="n">
        <v>100.68</v>
      </c>
      <c r="G541" s="189" t="n">
        <v>0</v>
      </c>
    </row>
    <row r="542" customFormat="false" ht="21" hidden="false" customHeight="false" outlineLevel="0" collapsed="false">
      <c r="A542" s="189" t="n">
        <v>36148</v>
      </c>
      <c r="B542" s="190" t="s">
        <v>864</v>
      </c>
      <c r="C542" s="191" t="s">
        <v>67</v>
      </c>
      <c r="D542" s="191" t="s">
        <v>28</v>
      </c>
      <c r="E542" s="189" t="n">
        <v>0.009920279</v>
      </c>
      <c r="F542" s="189" t="n">
        <v>48</v>
      </c>
      <c r="G542" s="189" t="n">
        <v>0</v>
      </c>
    </row>
    <row r="543" customFormat="false" ht="21" hidden="false" customHeight="false" outlineLevel="0" collapsed="false">
      <c r="A543" s="189" t="n">
        <v>36152</v>
      </c>
      <c r="B543" s="190" t="s">
        <v>865</v>
      </c>
      <c r="C543" s="191" t="s">
        <v>67</v>
      </c>
      <c r="D543" s="191" t="s">
        <v>28</v>
      </c>
      <c r="E543" s="189" t="n">
        <v>0.009920279</v>
      </c>
      <c r="F543" s="189" t="n">
        <v>3.9</v>
      </c>
      <c r="G543" s="189" t="n">
        <v>0</v>
      </c>
    </row>
    <row r="544" customFormat="false" ht="15" hidden="false" customHeight="false" outlineLevel="0" collapsed="false">
      <c r="A544" s="189" t="n">
        <v>37370</v>
      </c>
      <c r="B544" s="190" t="s">
        <v>886</v>
      </c>
      <c r="C544" s="191" t="s">
        <v>67</v>
      </c>
      <c r="D544" s="191" t="s">
        <v>876</v>
      </c>
      <c r="E544" s="189" t="n">
        <v>1.556</v>
      </c>
      <c r="F544" s="189" t="n">
        <v>1.7</v>
      </c>
      <c r="G544" s="189" t="n">
        <v>0</v>
      </c>
    </row>
    <row r="545" customFormat="false" ht="15" hidden="false" customHeight="false" outlineLevel="0" collapsed="false">
      <c r="A545" s="189" t="n">
        <v>37371</v>
      </c>
      <c r="B545" s="190" t="s">
        <v>887</v>
      </c>
      <c r="C545" s="191" t="s">
        <v>67</v>
      </c>
      <c r="D545" s="191" t="s">
        <v>876</v>
      </c>
      <c r="E545" s="189" t="n">
        <v>1.556</v>
      </c>
      <c r="F545" s="189" t="n">
        <v>0.64</v>
      </c>
      <c r="G545" s="189" t="n">
        <v>0</v>
      </c>
    </row>
    <row r="546" customFormat="false" ht="15" hidden="false" customHeight="false" outlineLevel="0" collapsed="false">
      <c r="A546" s="189" t="n">
        <v>37372</v>
      </c>
      <c r="B546" s="190" t="s">
        <v>877</v>
      </c>
      <c r="C546" s="191" t="s">
        <v>67</v>
      </c>
      <c r="D546" s="191" t="s">
        <v>876</v>
      </c>
      <c r="E546" s="189" t="n">
        <v>1.556</v>
      </c>
      <c r="F546" s="189" t="n">
        <v>0.37</v>
      </c>
      <c r="G546" s="189" t="n">
        <v>0</v>
      </c>
    </row>
    <row r="547" customFormat="false" ht="15" hidden="false" customHeight="false" outlineLevel="0" collapsed="false">
      <c r="A547" s="189" t="n">
        <v>37373</v>
      </c>
      <c r="B547" s="190" t="s">
        <v>878</v>
      </c>
      <c r="C547" s="191" t="s">
        <v>67</v>
      </c>
      <c r="D547" s="191" t="s">
        <v>876</v>
      </c>
      <c r="E547" s="189" t="n">
        <v>1.556</v>
      </c>
      <c r="F547" s="189" t="n">
        <v>0.02</v>
      </c>
      <c r="G547" s="189" t="n">
        <v>0</v>
      </c>
    </row>
    <row r="548" customFormat="false" ht="15" hidden="false" customHeight="false" outlineLevel="0" collapsed="false">
      <c r="A548" s="189" t="n">
        <v>38403</v>
      </c>
      <c r="B548" s="190" t="s">
        <v>888</v>
      </c>
      <c r="C548" s="191" t="s">
        <v>67</v>
      </c>
      <c r="D548" s="191" t="s">
        <v>28</v>
      </c>
      <c r="E548" s="189" t="n">
        <v>0.004863984</v>
      </c>
      <c r="F548" s="189" t="n">
        <v>24.94</v>
      </c>
      <c r="G548" s="189" t="n">
        <v>0</v>
      </c>
    </row>
    <row r="549" customFormat="false" ht="15" hidden="false" customHeight="false" outlineLevel="0" collapsed="false">
      <c r="A549" s="189" t="n">
        <v>4230</v>
      </c>
      <c r="B549" s="190" t="s">
        <v>959</v>
      </c>
      <c r="C549" s="191" t="s">
        <v>867</v>
      </c>
      <c r="D549" s="191" t="s">
        <v>876</v>
      </c>
      <c r="E549" s="189" t="n">
        <v>0.2250739</v>
      </c>
      <c r="F549" s="189" t="n">
        <v>0</v>
      </c>
      <c r="G549" s="189" t="n">
        <v>25.21</v>
      </c>
    </row>
    <row r="550" customFormat="false" ht="15" hidden="false" customHeight="false" outlineLevel="0" collapsed="false">
      <c r="A550" s="189" t="n">
        <v>4491</v>
      </c>
      <c r="B550" s="190" t="s">
        <v>898</v>
      </c>
      <c r="C550" s="191" t="s">
        <v>67</v>
      </c>
      <c r="D550" s="191" t="s">
        <v>131</v>
      </c>
      <c r="E550" s="189" t="n">
        <v>0.162</v>
      </c>
      <c r="F550" s="189" t="n">
        <v>4.57</v>
      </c>
      <c r="G550" s="189" t="n">
        <v>0</v>
      </c>
    </row>
    <row r="551" customFormat="false" ht="15" hidden="false" customHeight="false" outlineLevel="0" collapsed="false">
      <c r="A551" s="189" t="n">
        <v>4517</v>
      </c>
      <c r="B551" s="190" t="s">
        <v>960</v>
      </c>
      <c r="C551" s="191" t="s">
        <v>67</v>
      </c>
      <c r="D551" s="191" t="s">
        <v>131</v>
      </c>
      <c r="E551" s="189" t="n">
        <v>7.734</v>
      </c>
      <c r="F551" s="189" t="n">
        <v>0.72</v>
      </c>
      <c r="G551" s="189" t="n">
        <v>0</v>
      </c>
    </row>
    <row r="552" customFormat="false" ht="15" hidden="false" customHeight="false" outlineLevel="0" collapsed="false">
      <c r="A552" s="189" t="n">
        <v>5068</v>
      </c>
      <c r="B552" s="190" t="s">
        <v>961</v>
      </c>
      <c r="C552" s="191" t="s">
        <v>67</v>
      </c>
      <c r="D552" s="191" t="s">
        <v>153</v>
      </c>
      <c r="E552" s="189" t="n">
        <v>0.155</v>
      </c>
      <c r="F552" s="189" t="n">
        <v>8.85</v>
      </c>
      <c r="G552" s="189" t="n">
        <v>0</v>
      </c>
    </row>
    <row r="553" customFormat="false" ht="15" hidden="false" customHeight="false" outlineLevel="0" collapsed="false">
      <c r="A553" s="189" t="n">
        <v>6117</v>
      </c>
      <c r="B553" s="190" t="s">
        <v>936</v>
      </c>
      <c r="C553" s="191" t="s">
        <v>867</v>
      </c>
      <c r="D553" s="191" t="s">
        <v>876</v>
      </c>
      <c r="E553" s="189" t="n">
        <v>0.2246418</v>
      </c>
      <c r="F553" s="189" t="n">
        <v>0</v>
      </c>
      <c r="G553" s="189" t="n">
        <v>9.57</v>
      </c>
    </row>
    <row r="554" customFormat="false" ht="15" hidden="false" customHeight="false" outlineLevel="0" collapsed="false">
      <c r="A554" s="178"/>
      <c r="B554" s="179"/>
      <c r="C554" s="180"/>
      <c r="D554" s="180"/>
      <c r="E554" s="180"/>
      <c r="F554" s="180"/>
      <c r="G554" s="180"/>
    </row>
    <row r="555" customFormat="false" ht="31.5" hidden="false" customHeight="false" outlineLevel="0" collapsed="false">
      <c r="A555" s="184" t="s">
        <v>145</v>
      </c>
      <c r="B555" s="185" t="s">
        <v>146</v>
      </c>
      <c r="C555" s="186" t="s">
        <v>53</v>
      </c>
      <c r="D555" s="186" t="s">
        <v>124</v>
      </c>
      <c r="E555" s="187"/>
      <c r="F555" s="187" t="n">
        <v>294.68031013582</v>
      </c>
      <c r="G555" s="187" t="n">
        <v>92.981269992</v>
      </c>
    </row>
    <row r="556" customFormat="false" ht="15" hidden="false" customHeight="false" outlineLevel="0" collapsed="false">
      <c r="A556" s="189" t="n">
        <v>10</v>
      </c>
      <c r="B556" s="190" t="s">
        <v>882</v>
      </c>
      <c r="C556" s="191" t="s">
        <v>67</v>
      </c>
      <c r="D556" s="191" t="s">
        <v>28</v>
      </c>
      <c r="E556" s="189" t="n">
        <v>0.033679346</v>
      </c>
      <c r="F556" s="189" t="n">
        <v>6.64</v>
      </c>
      <c r="G556" s="189" t="n">
        <v>0</v>
      </c>
    </row>
    <row r="557" customFormat="false" ht="15" hidden="false" customHeight="false" outlineLevel="0" collapsed="false">
      <c r="A557" s="189" t="n">
        <v>12</v>
      </c>
      <c r="B557" s="190" t="s">
        <v>883</v>
      </c>
      <c r="C557" s="191" t="s">
        <v>67</v>
      </c>
      <c r="D557" s="191" t="s">
        <v>28</v>
      </c>
      <c r="E557" s="189" t="n">
        <v>0.033679346</v>
      </c>
      <c r="F557" s="189" t="n">
        <v>6.5</v>
      </c>
      <c r="G557" s="189" t="n">
        <v>0</v>
      </c>
    </row>
    <row r="558" customFormat="false" ht="15" hidden="false" customHeight="false" outlineLevel="0" collapsed="false">
      <c r="A558" s="189" t="n">
        <v>1213</v>
      </c>
      <c r="B558" s="190" t="s">
        <v>884</v>
      </c>
      <c r="C558" s="191" t="s">
        <v>867</v>
      </c>
      <c r="D558" s="191" t="s">
        <v>876</v>
      </c>
      <c r="E558" s="189" t="n">
        <v>1.8631678</v>
      </c>
      <c r="F558" s="189" t="n">
        <v>0</v>
      </c>
      <c r="G558" s="189" t="n">
        <v>12.75</v>
      </c>
    </row>
    <row r="559" customFormat="false" ht="15" hidden="false" customHeight="false" outlineLevel="0" collapsed="false">
      <c r="A559" s="189" t="n">
        <v>12892</v>
      </c>
      <c r="B559" s="190" t="s">
        <v>859</v>
      </c>
      <c r="C559" s="191" t="s">
        <v>67</v>
      </c>
      <c r="D559" s="191" t="s">
        <v>333</v>
      </c>
      <c r="E559" s="189" t="n">
        <v>0.058845865</v>
      </c>
      <c r="F559" s="189" t="n">
        <v>9</v>
      </c>
      <c r="G559" s="189" t="n">
        <v>0</v>
      </c>
    </row>
    <row r="560" customFormat="false" ht="15" hidden="false" customHeight="false" outlineLevel="0" collapsed="false">
      <c r="A560" s="189" t="n">
        <v>12893</v>
      </c>
      <c r="B560" s="190" t="s">
        <v>860</v>
      </c>
      <c r="C560" s="191" t="s">
        <v>67</v>
      </c>
      <c r="D560" s="191" t="s">
        <v>333</v>
      </c>
      <c r="E560" s="189" t="n">
        <v>0.058845865</v>
      </c>
      <c r="F560" s="189" t="n">
        <v>48</v>
      </c>
      <c r="G560" s="189" t="n">
        <v>0</v>
      </c>
    </row>
    <row r="561" customFormat="false" ht="15" hidden="false" customHeight="false" outlineLevel="0" collapsed="false">
      <c r="A561" s="189" t="n">
        <v>12894</v>
      </c>
      <c r="B561" s="190" t="s">
        <v>861</v>
      </c>
      <c r="C561" s="191" t="s">
        <v>67</v>
      </c>
      <c r="D561" s="191" t="s">
        <v>28</v>
      </c>
      <c r="E561" s="189" t="n">
        <v>0.058845865</v>
      </c>
      <c r="F561" s="189" t="n">
        <v>13</v>
      </c>
      <c r="G561" s="189" t="n">
        <v>0</v>
      </c>
    </row>
    <row r="562" customFormat="false" ht="21" hidden="false" customHeight="false" outlineLevel="0" collapsed="false">
      <c r="A562" s="189" t="n">
        <v>12895</v>
      </c>
      <c r="B562" s="190" t="s">
        <v>862</v>
      </c>
      <c r="C562" s="191" t="s">
        <v>67</v>
      </c>
      <c r="D562" s="191" t="s">
        <v>28</v>
      </c>
      <c r="E562" s="189" t="n">
        <v>0.058845865</v>
      </c>
      <c r="F562" s="189" t="n">
        <v>10</v>
      </c>
      <c r="G562" s="189" t="n">
        <v>0</v>
      </c>
    </row>
    <row r="563" customFormat="false" ht="21" hidden="false" customHeight="false" outlineLevel="0" collapsed="false">
      <c r="A563" s="189" t="n">
        <v>13896</v>
      </c>
      <c r="B563" s="190" t="s">
        <v>910</v>
      </c>
      <c r="C563" s="191" t="s">
        <v>67</v>
      </c>
      <c r="D563" s="191" t="s">
        <v>28</v>
      </c>
      <c r="E563" s="189" t="n">
        <v>0.000299037</v>
      </c>
      <c r="F563" s="189" t="n">
        <v>1453.28</v>
      </c>
      <c r="G563" s="189" t="n">
        <v>0</v>
      </c>
    </row>
    <row r="564" customFormat="false" ht="15" hidden="false" customHeight="false" outlineLevel="0" collapsed="false">
      <c r="A564" s="189" t="n">
        <v>2705</v>
      </c>
      <c r="B564" s="190" t="s">
        <v>894</v>
      </c>
      <c r="C564" s="191" t="s">
        <v>67</v>
      </c>
      <c r="D564" s="191" t="s">
        <v>68</v>
      </c>
      <c r="E564" s="189" t="n">
        <v>0.84</v>
      </c>
      <c r="F564" s="189" t="n">
        <v>0.63</v>
      </c>
      <c r="G564" s="189" t="n">
        <v>0</v>
      </c>
    </row>
    <row r="565" customFormat="false" ht="15" hidden="false" customHeight="false" outlineLevel="0" collapsed="false">
      <c r="A565" s="189" t="n">
        <v>2711</v>
      </c>
      <c r="B565" s="190" t="s">
        <v>885</v>
      </c>
      <c r="C565" s="191" t="s">
        <v>67</v>
      </c>
      <c r="D565" s="191" t="s">
        <v>28</v>
      </c>
      <c r="E565" s="189" t="n">
        <v>0.033679346</v>
      </c>
      <c r="F565" s="189" t="n">
        <v>100.68</v>
      </c>
      <c r="G565" s="189" t="n">
        <v>0</v>
      </c>
    </row>
    <row r="566" customFormat="false" ht="21" hidden="false" customHeight="false" outlineLevel="0" collapsed="false">
      <c r="A566" s="189" t="n">
        <v>34493</v>
      </c>
      <c r="B566" s="190" t="s">
        <v>962</v>
      </c>
      <c r="C566" s="191" t="s">
        <v>67</v>
      </c>
      <c r="D566" s="191" t="s">
        <v>124</v>
      </c>
      <c r="E566" s="189" t="n">
        <v>1.103</v>
      </c>
      <c r="F566" s="189" t="n">
        <v>232.17</v>
      </c>
      <c r="G566" s="189" t="n">
        <v>0</v>
      </c>
    </row>
    <row r="567" customFormat="false" ht="21" hidden="false" customHeight="false" outlineLevel="0" collapsed="false">
      <c r="A567" s="189" t="n">
        <v>36148</v>
      </c>
      <c r="B567" s="190" t="s">
        <v>864</v>
      </c>
      <c r="C567" s="191" t="s">
        <v>67</v>
      </c>
      <c r="D567" s="191" t="s">
        <v>28</v>
      </c>
      <c r="E567" s="189" t="n">
        <v>0.058845865</v>
      </c>
      <c r="F567" s="189" t="n">
        <v>48</v>
      </c>
      <c r="G567" s="189" t="n">
        <v>0</v>
      </c>
    </row>
    <row r="568" customFormat="false" ht="21" hidden="false" customHeight="false" outlineLevel="0" collapsed="false">
      <c r="A568" s="189" t="n">
        <v>36152</v>
      </c>
      <c r="B568" s="190" t="s">
        <v>865</v>
      </c>
      <c r="C568" s="191" t="s">
        <v>67</v>
      </c>
      <c r="D568" s="191" t="s">
        <v>28</v>
      </c>
      <c r="E568" s="189" t="n">
        <v>0.058845865</v>
      </c>
      <c r="F568" s="189" t="n">
        <v>3.9</v>
      </c>
      <c r="G568" s="189" t="n">
        <v>0</v>
      </c>
    </row>
    <row r="569" customFormat="false" ht="15" hidden="false" customHeight="false" outlineLevel="0" collapsed="false">
      <c r="A569" s="189" t="n">
        <v>37370</v>
      </c>
      <c r="B569" s="190" t="s">
        <v>886</v>
      </c>
      <c r="C569" s="191" t="s">
        <v>67</v>
      </c>
      <c r="D569" s="191" t="s">
        <v>876</v>
      </c>
      <c r="E569" s="189" t="n">
        <v>9.23</v>
      </c>
      <c r="F569" s="189" t="n">
        <v>1.7</v>
      </c>
      <c r="G569" s="189" t="n">
        <v>0</v>
      </c>
    </row>
    <row r="570" customFormat="false" ht="15" hidden="false" customHeight="false" outlineLevel="0" collapsed="false">
      <c r="A570" s="189" t="n">
        <v>37371</v>
      </c>
      <c r="B570" s="190" t="s">
        <v>887</v>
      </c>
      <c r="C570" s="191" t="s">
        <v>67</v>
      </c>
      <c r="D570" s="191" t="s">
        <v>876</v>
      </c>
      <c r="E570" s="189" t="n">
        <v>9.23</v>
      </c>
      <c r="F570" s="189" t="n">
        <v>0.64</v>
      </c>
      <c r="G570" s="189" t="n">
        <v>0</v>
      </c>
    </row>
    <row r="571" customFormat="false" ht="15" hidden="false" customHeight="false" outlineLevel="0" collapsed="false">
      <c r="A571" s="189" t="n">
        <v>37372</v>
      </c>
      <c r="B571" s="190" t="s">
        <v>877</v>
      </c>
      <c r="C571" s="191" t="s">
        <v>67</v>
      </c>
      <c r="D571" s="191" t="s">
        <v>876</v>
      </c>
      <c r="E571" s="189" t="n">
        <v>9.23</v>
      </c>
      <c r="F571" s="189" t="n">
        <v>0.37</v>
      </c>
      <c r="G571" s="189" t="n">
        <v>0</v>
      </c>
    </row>
    <row r="572" customFormat="false" ht="15" hidden="false" customHeight="false" outlineLevel="0" collapsed="false">
      <c r="A572" s="189" t="n">
        <v>37373</v>
      </c>
      <c r="B572" s="190" t="s">
        <v>878</v>
      </c>
      <c r="C572" s="191" t="s">
        <v>67</v>
      </c>
      <c r="D572" s="191" t="s">
        <v>876</v>
      </c>
      <c r="E572" s="189" t="n">
        <v>9.23</v>
      </c>
      <c r="F572" s="189" t="n">
        <v>0.02</v>
      </c>
      <c r="G572" s="189" t="n">
        <v>0</v>
      </c>
    </row>
    <row r="573" customFormat="false" ht="15" hidden="false" customHeight="false" outlineLevel="0" collapsed="false">
      <c r="A573" s="189" t="n">
        <v>38403</v>
      </c>
      <c r="B573" s="190" t="s">
        <v>888</v>
      </c>
      <c r="C573" s="191" t="s">
        <v>67</v>
      </c>
      <c r="D573" s="191" t="s">
        <v>28</v>
      </c>
      <c r="E573" s="189" t="n">
        <v>0.033679346</v>
      </c>
      <c r="F573" s="189" t="n">
        <v>24.94</v>
      </c>
      <c r="G573" s="189" t="n">
        <v>0</v>
      </c>
    </row>
    <row r="574" customFormat="false" ht="15" hidden="false" customHeight="false" outlineLevel="0" collapsed="false">
      <c r="A574" s="189" t="n">
        <v>4750</v>
      </c>
      <c r="B574" s="190" t="s">
        <v>933</v>
      </c>
      <c r="C574" s="191" t="s">
        <v>867</v>
      </c>
      <c r="D574" s="191" t="s">
        <v>876</v>
      </c>
      <c r="E574" s="189" t="n">
        <v>1.8775666</v>
      </c>
      <c r="F574" s="189" t="n">
        <v>0</v>
      </c>
      <c r="G574" s="189" t="n">
        <v>12.75</v>
      </c>
    </row>
    <row r="575" customFormat="false" ht="15" hidden="false" customHeight="false" outlineLevel="0" collapsed="false">
      <c r="A575" s="189" t="n">
        <v>6111</v>
      </c>
      <c r="B575" s="190" t="s">
        <v>891</v>
      </c>
      <c r="C575" s="191" t="s">
        <v>867</v>
      </c>
      <c r="D575" s="191" t="s">
        <v>876</v>
      </c>
      <c r="E575" s="189" t="n">
        <v>5.6326998</v>
      </c>
      <c r="F575" s="189" t="n">
        <v>0</v>
      </c>
      <c r="G575" s="189" t="n">
        <v>8.04</v>
      </c>
    </row>
    <row r="576" customFormat="false" ht="15" hidden="false" customHeight="false" outlineLevel="0" collapsed="false">
      <c r="A576" s="178"/>
      <c r="B576" s="179"/>
      <c r="C576" s="180"/>
      <c r="D576" s="180"/>
      <c r="E576" s="180"/>
      <c r="F576" s="180"/>
      <c r="G576" s="180"/>
    </row>
    <row r="577" customFormat="false" ht="31.5" hidden="false" customHeight="false" outlineLevel="0" collapsed="false">
      <c r="A577" s="184" t="s">
        <v>148</v>
      </c>
      <c r="B577" s="185" t="s">
        <v>149</v>
      </c>
      <c r="C577" s="186" t="s">
        <v>53</v>
      </c>
      <c r="D577" s="186" t="s">
        <v>124</v>
      </c>
      <c r="E577" s="187"/>
      <c r="F577" s="187" t="n">
        <v>300.99305196818</v>
      </c>
      <c r="G577" s="187" t="n">
        <v>130.370529513</v>
      </c>
    </row>
    <row r="578" customFormat="false" ht="15" hidden="false" customHeight="false" outlineLevel="0" collapsed="false">
      <c r="A578" s="189" t="n">
        <v>10</v>
      </c>
      <c r="B578" s="190" t="s">
        <v>882</v>
      </c>
      <c r="C578" s="191" t="s">
        <v>67</v>
      </c>
      <c r="D578" s="191" t="s">
        <v>28</v>
      </c>
      <c r="E578" s="189" t="n">
        <v>0.048048715</v>
      </c>
      <c r="F578" s="189" t="n">
        <v>6.64</v>
      </c>
      <c r="G578" s="189" t="n">
        <v>0</v>
      </c>
    </row>
    <row r="579" customFormat="false" ht="15" hidden="false" customHeight="false" outlineLevel="0" collapsed="false">
      <c r="A579" s="189" t="n">
        <v>12</v>
      </c>
      <c r="B579" s="190" t="s">
        <v>883</v>
      </c>
      <c r="C579" s="191" t="s">
        <v>67</v>
      </c>
      <c r="D579" s="191" t="s">
        <v>28</v>
      </c>
      <c r="E579" s="189" t="n">
        <v>0.048048715</v>
      </c>
      <c r="F579" s="189" t="n">
        <v>6.5</v>
      </c>
      <c r="G579" s="189" t="n">
        <v>0</v>
      </c>
    </row>
    <row r="580" customFormat="false" ht="15" hidden="false" customHeight="false" outlineLevel="0" collapsed="false">
      <c r="A580" s="189" t="n">
        <v>1213</v>
      </c>
      <c r="B580" s="190" t="s">
        <v>884</v>
      </c>
      <c r="C580" s="191" t="s">
        <v>867</v>
      </c>
      <c r="D580" s="191" t="s">
        <v>876</v>
      </c>
      <c r="E580" s="189" t="n">
        <v>1.201067</v>
      </c>
      <c r="F580" s="189" t="n">
        <v>0</v>
      </c>
      <c r="G580" s="189" t="n">
        <v>12.75</v>
      </c>
    </row>
    <row r="581" customFormat="false" ht="15" hidden="false" customHeight="false" outlineLevel="0" collapsed="false">
      <c r="A581" s="189" t="n">
        <v>12892</v>
      </c>
      <c r="B581" s="190" t="s">
        <v>859</v>
      </c>
      <c r="C581" s="191" t="s">
        <v>67</v>
      </c>
      <c r="D581" s="191" t="s">
        <v>333</v>
      </c>
      <c r="E581" s="189" t="n">
        <v>0.083952585</v>
      </c>
      <c r="F581" s="189" t="n">
        <v>9</v>
      </c>
      <c r="G581" s="189" t="n">
        <v>0</v>
      </c>
    </row>
    <row r="582" customFormat="false" ht="15" hidden="false" customHeight="false" outlineLevel="0" collapsed="false">
      <c r="A582" s="189" t="n">
        <v>12893</v>
      </c>
      <c r="B582" s="190" t="s">
        <v>860</v>
      </c>
      <c r="C582" s="191" t="s">
        <v>67</v>
      </c>
      <c r="D582" s="191" t="s">
        <v>333</v>
      </c>
      <c r="E582" s="189" t="n">
        <v>0.083952585</v>
      </c>
      <c r="F582" s="189" t="n">
        <v>48</v>
      </c>
      <c r="G582" s="189" t="n">
        <v>0</v>
      </c>
    </row>
    <row r="583" customFormat="false" ht="15" hidden="false" customHeight="false" outlineLevel="0" collapsed="false">
      <c r="A583" s="189" t="n">
        <v>12894</v>
      </c>
      <c r="B583" s="190" t="s">
        <v>861</v>
      </c>
      <c r="C583" s="191" t="s">
        <v>67</v>
      </c>
      <c r="D583" s="191" t="s">
        <v>28</v>
      </c>
      <c r="E583" s="189" t="n">
        <v>0.083952585</v>
      </c>
      <c r="F583" s="189" t="n">
        <v>13</v>
      </c>
      <c r="G583" s="189" t="n">
        <v>0</v>
      </c>
    </row>
    <row r="584" customFormat="false" ht="21" hidden="false" customHeight="false" outlineLevel="0" collapsed="false">
      <c r="A584" s="189" t="n">
        <v>12895</v>
      </c>
      <c r="B584" s="190" t="s">
        <v>862</v>
      </c>
      <c r="C584" s="191" t="s">
        <v>67</v>
      </c>
      <c r="D584" s="191" t="s">
        <v>28</v>
      </c>
      <c r="E584" s="189" t="n">
        <v>0.083952585</v>
      </c>
      <c r="F584" s="189" t="n">
        <v>10</v>
      </c>
      <c r="G584" s="189" t="n">
        <v>0</v>
      </c>
    </row>
    <row r="585" customFormat="false" ht="21" hidden="false" customHeight="false" outlineLevel="0" collapsed="false">
      <c r="A585" s="189" t="n">
        <v>13896</v>
      </c>
      <c r="B585" s="190" t="s">
        <v>910</v>
      </c>
      <c r="C585" s="191" t="s">
        <v>67</v>
      </c>
      <c r="D585" s="191" t="s">
        <v>28</v>
      </c>
      <c r="E585" s="189" t="n">
        <v>0.000205751</v>
      </c>
      <c r="F585" s="189" t="n">
        <v>1453.28</v>
      </c>
      <c r="G585" s="189" t="n">
        <v>0</v>
      </c>
    </row>
    <row r="586" customFormat="false" ht="15" hidden="false" customHeight="false" outlineLevel="0" collapsed="false">
      <c r="A586" s="189" t="n">
        <v>2705</v>
      </c>
      <c r="B586" s="190" t="s">
        <v>894</v>
      </c>
      <c r="C586" s="191" t="s">
        <v>67</v>
      </c>
      <c r="D586" s="191" t="s">
        <v>68</v>
      </c>
      <c r="E586" s="189" t="n">
        <v>0.76875</v>
      </c>
      <c r="F586" s="189" t="n">
        <v>0.63</v>
      </c>
      <c r="G586" s="189" t="n">
        <v>0</v>
      </c>
    </row>
    <row r="587" customFormat="false" ht="15" hidden="false" customHeight="false" outlineLevel="0" collapsed="false">
      <c r="A587" s="189" t="n">
        <v>2711</v>
      </c>
      <c r="B587" s="190" t="s">
        <v>885</v>
      </c>
      <c r="C587" s="191" t="s">
        <v>67</v>
      </c>
      <c r="D587" s="191" t="s">
        <v>28</v>
      </c>
      <c r="E587" s="189" t="n">
        <v>0.048048715</v>
      </c>
      <c r="F587" s="189" t="n">
        <v>100.68</v>
      </c>
      <c r="G587" s="189" t="n">
        <v>0</v>
      </c>
    </row>
    <row r="588" customFormat="false" ht="21" hidden="false" customHeight="false" outlineLevel="0" collapsed="false">
      <c r="A588" s="189" t="n">
        <v>34492</v>
      </c>
      <c r="B588" s="190" t="s">
        <v>963</v>
      </c>
      <c r="C588" s="191" t="s">
        <v>67</v>
      </c>
      <c r="D588" s="191" t="s">
        <v>124</v>
      </c>
      <c r="E588" s="189" t="n">
        <v>1.103</v>
      </c>
      <c r="F588" s="189" t="n">
        <v>223.5</v>
      </c>
      <c r="G588" s="189" t="n">
        <v>0</v>
      </c>
    </row>
    <row r="589" customFormat="false" ht="21" hidden="false" customHeight="false" outlineLevel="0" collapsed="false">
      <c r="A589" s="189" t="n">
        <v>36148</v>
      </c>
      <c r="B589" s="190" t="s">
        <v>864</v>
      </c>
      <c r="C589" s="191" t="s">
        <v>67</v>
      </c>
      <c r="D589" s="191" t="s">
        <v>28</v>
      </c>
      <c r="E589" s="189" t="n">
        <v>0.083952585</v>
      </c>
      <c r="F589" s="189" t="n">
        <v>48</v>
      </c>
      <c r="G589" s="189" t="n">
        <v>0</v>
      </c>
    </row>
    <row r="590" customFormat="false" ht="21" hidden="false" customHeight="false" outlineLevel="0" collapsed="false">
      <c r="A590" s="189" t="n">
        <v>36152</v>
      </c>
      <c r="B590" s="190" t="s">
        <v>865</v>
      </c>
      <c r="C590" s="191" t="s">
        <v>67</v>
      </c>
      <c r="D590" s="191" t="s">
        <v>28</v>
      </c>
      <c r="E590" s="189" t="n">
        <v>0.083952585</v>
      </c>
      <c r="F590" s="189" t="n">
        <v>3.9</v>
      </c>
      <c r="G590" s="189" t="n">
        <v>0</v>
      </c>
    </row>
    <row r="591" customFormat="false" ht="15" hidden="false" customHeight="false" outlineLevel="0" collapsed="false">
      <c r="A591" s="189" t="n">
        <v>37370</v>
      </c>
      <c r="B591" s="190" t="s">
        <v>886</v>
      </c>
      <c r="C591" s="191" t="s">
        <v>67</v>
      </c>
      <c r="D591" s="191" t="s">
        <v>876</v>
      </c>
      <c r="E591" s="189" t="n">
        <v>13.168</v>
      </c>
      <c r="F591" s="189" t="n">
        <v>1.7</v>
      </c>
      <c r="G591" s="189" t="n">
        <v>0</v>
      </c>
    </row>
    <row r="592" customFormat="false" ht="15" hidden="false" customHeight="false" outlineLevel="0" collapsed="false">
      <c r="A592" s="189" t="n">
        <v>37371</v>
      </c>
      <c r="B592" s="190" t="s">
        <v>887</v>
      </c>
      <c r="C592" s="191" t="s">
        <v>67</v>
      </c>
      <c r="D592" s="191" t="s">
        <v>876</v>
      </c>
      <c r="E592" s="189" t="n">
        <v>13.168</v>
      </c>
      <c r="F592" s="189" t="n">
        <v>0.64</v>
      </c>
      <c r="G592" s="189" t="n">
        <v>0</v>
      </c>
    </row>
    <row r="593" customFormat="false" ht="15" hidden="false" customHeight="false" outlineLevel="0" collapsed="false">
      <c r="A593" s="189" t="n">
        <v>37372</v>
      </c>
      <c r="B593" s="190" t="s">
        <v>877</v>
      </c>
      <c r="C593" s="191" t="s">
        <v>67</v>
      </c>
      <c r="D593" s="191" t="s">
        <v>876</v>
      </c>
      <c r="E593" s="189" t="n">
        <v>13.168</v>
      </c>
      <c r="F593" s="189" t="n">
        <v>0.37</v>
      </c>
      <c r="G593" s="189" t="n">
        <v>0</v>
      </c>
    </row>
    <row r="594" customFormat="false" ht="15" hidden="false" customHeight="false" outlineLevel="0" collapsed="false">
      <c r="A594" s="189" t="n">
        <v>37373</v>
      </c>
      <c r="B594" s="190" t="s">
        <v>878</v>
      </c>
      <c r="C594" s="191" t="s">
        <v>67</v>
      </c>
      <c r="D594" s="191" t="s">
        <v>876</v>
      </c>
      <c r="E594" s="189" t="n">
        <v>13.168</v>
      </c>
      <c r="F594" s="189" t="n">
        <v>0.02</v>
      </c>
      <c r="G594" s="189" t="n">
        <v>0</v>
      </c>
    </row>
    <row r="595" customFormat="false" ht="15" hidden="false" customHeight="false" outlineLevel="0" collapsed="false">
      <c r="A595" s="189" t="n">
        <v>38403</v>
      </c>
      <c r="B595" s="190" t="s">
        <v>888</v>
      </c>
      <c r="C595" s="191" t="s">
        <v>67</v>
      </c>
      <c r="D595" s="191" t="s">
        <v>28</v>
      </c>
      <c r="E595" s="189" t="n">
        <v>0.048048715</v>
      </c>
      <c r="F595" s="189" t="n">
        <v>24.94</v>
      </c>
      <c r="G595" s="189" t="n">
        <v>0</v>
      </c>
    </row>
    <row r="596" customFormat="false" ht="15" hidden="false" customHeight="false" outlineLevel="0" collapsed="false">
      <c r="A596" s="189" t="n">
        <v>4750</v>
      </c>
      <c r="B596" s="190" t="s">
        <v>933</v>
      </c>
      <c r="C596" s="191" t="s">
        <v>867</v>
      </c>
      <c r="D596" s="191" t="s">
        <v>876</v>
      </c>
      <c r="E596" s="189" t="n">
        <v>3.6320641</v>
      </c>
      <c r="F596" s="189" t="n">
        <v>0</v>
      </c>
      <c r="G596" s="189" t="n">
        <v>12.75</v>
      </c>
    </row>
    <row r="597" customFormat="false" ht="15" hidden="false" customHeight="false" outlineLevel="0" collapsed="false">
      <c r="A597" s="189" t="n">
        <v>6111</v>
      </c>
      <c r="B597" s="190" t="s">
        <v>891</v>
      </c>
      <c r="C597" s="191" t="s">
        <v>867</v>
      </c>
      <c r="D597" s="191" t="s">
        <v>876</v>
      </c>
      <c r="E597" s="189" t="n">
        <v>8.5507597</v>
      </c>
      <c r="F597" s="189" t="n">
        <v>0</v>
      </c>
      <c r="G597" s="189" t="n">
        <v>8.04</v>
      </c>
    </row>
    <row r="598" customFormat="false" ht="15" hidden="false" customHeight="false" outlineLevel="0" collapsed="false">
      <c r="A598" s="178"/>
      <c r="B598" s="179"/>
      <c r="C598" s="180"/>
      <c r="D598" s="180"/>
      <c r="E598" s="180"/>
      <c r="F598" s="180"/>
      <c r="G598" s="180"/>
    </row>
    <row r="599" customFormat="false" ht="31.5" hidden="false" customHeight="false" outlineLevel="0" collapsed="false">
      <c r="A599" s="184" t="s">
        <v>151</v>
      </c>
      <c r="B599" s="185" t="s">
        <v>152</v>
      </c>
      <c r="C599" s="186" t="s">
        <v>53</v>
      </c>
      <c r="D599" s="186" t="s">
        <v>153</v>
      </c>
      <c r="E599" s="187"/>
      <c r="F599" s="187" t="n">
        <v>6.17108337698</v>
      </c>
      <c r="G599" s="187" t="n">
        <v>2.9088520557</v>
      </c>
    </row>
    <row r="600" customFormat="false" ht="15" hidden="false" customHeight="false" outlineLevel="0" collapsed="false">
      <c r="A600" s="189" t="n">
        <v>10</v>
      </c>
      <c r="B600" s="190" t="s">
        <v>882</v>
      </c>
      <c r="C600" s="191" t="s">
        <v>67</v>
      </c>
      <c r="D600" s="191" t="s">
        <v>28</v>
      </c>
      <c r="E600" s="189" t="n">
        <v>0.000852748</v>
      </c>
      <c r="F600" s="189" t="n">
        <v>6.64</v>
      </c>
      <c r="G600" s="189" t="n">
        <v>0</v>
      </c>
    </row>
    <row r="601" customFormat="false" ht="15" hidden="false" customHeight="false" outlineLevel="0" collapsed="false">
      <c r="A601" s="189" t="n">
        <v>12</v>
      </c>
      <c r="B601" s="190" t="s">
        <v>883</v>
      </c>
      <c r="C601" s="191" t="s">
        <v>67</v>
      </c>
      <c r="D601" s="191" t="s">
        <v>28</v>
      </c>
      <c r="E601" s="189" t="n">
        <v>0.000852748</v>
      </c>
      <c r="F601" s="189" t="n">
        <v>6.5</v>
      </c>
      <c r="G601" s="189" t="n">
        <v>0</v>
      </c>
    </row>
    <row r="602" customFormat="false" ht="15" hidden="false" customHeight="false" outlineLevel="0" collapsed="false">
      <c r="A602" s="189" t="n">
        <v>12892</v>
      </c>
      <c r="B602" s="190" t="s">
        <v>859</v>
      </c>
      <c r="C602" s="191" t="s">
        <v>67</v>
      </c>
      <c r="D602" s="191" t="s">
        <v>333</v>
      </c>
      <c r="E602" s="189" t="n">
        <v>0.001489955</v>
      </c>
      <c r="F602" s="189" t="n">
        <v>9</v>
      </c>
      <c r="G602" s="189" t="n">
        <v>0</v>
      </c>
    </row>
    <row r="603" customFormat="false" ht="15" hidden="false" customHeight="false" outlineLevel="0" collapsed="false">
      <c r="A603" s="189" t="n">
        <v>12893</v>
      </c>
      <c r="B603" s="190" t="s">
        <v>860</v>
      </c>
      <c r="C603" s="191" t="s">
        <v>67</v>
      </c>
      <c r="D603" s="191" t="s">
        <v>333</v>
      </c>
      <c r="E603" s="189" t="n">
        <v>0.001489955</v>
      </c>
      <c r="F603" s="189" t="n">
        <v>48</v>
      </c>
      <c r="G603" s="189" t="n">
        <v>0</v>
      </c>
    </row>
    <row r="604" customFormat="false" ht="15" hidden="false" customHeight="false" outlineLevel="0" collapsed="false">
      <c r="A604" s="189" t="n">
        <v>12894</v>
      </c>
      <c r="B604" s="190" t="s">
        <v>861</v>
      </c>
      <c r="C604" s="191" t="s">
        <v>67</v>
      </c>
      <c r="D604" s="191" t="s">
        <v>28</v>
      </c>
      <c r="E604" s="189" t="n">
        <v>0.001489955</v>
      </c>
      <c r="F604" s="189" t="n">
        <v>13</v>
      </c>
      <c r="G604" s="189" t="n">
        <v>0</v>
      </c>
    </row>
    <row r="605" customFormat="false" ht="21" hidden="false" customHeight="false" outlineLevel="0" collapsed="false">
      <c r="A605" s="189" t="n">
        <v>12895</v>
      </c>
      <c r="B605" s="190" t="s">
        <v>862</v>
      </c>
      <c r="C605" s="191" t="s">
        <v>67</v>
      </c>
      <c r="D605" s="191" t="s">
        <v>28</v>
      </c>
      <c r="E605" s="189" t="n">
        <v>0.001489955</v>
      </c>
      <c r="F605" s="189" t="n">
        <v>10</v>
      </c>
      <c r="G605" s="189" t="n">
        <v>0</v>
      </c>
    </row>
    <row r="606" customFormat="false" ht="15" hidden="false" customHeight="false" outlineLevel="0" collapsed="false">
      <c r="A606" s="189" t="n">
        <v>2711</v>
      </c>
      <c r="B606" s="190" t="s">
        <v>885</v>
      </c>
      <c r="C606" s="191" t="s">
        <v>67</v>
      </c>
      <c r="D606" s="191" t="s">
        <v>28</v>
      </c>
      <c r="E606" s="189" t="n">
        <v>0.000852748</v>
      </c>
      <c r="F606" s="189" t="n">
        <v>100.68</v>
      </c>
      <c r="G606" s="189" t="n">
        <v>0</v>
      </c>
    </row>
    <row r="607" customFormat="false" ht="15" hidden="false" customHeight="false" outlineLevel="0" collapsed="false">
      <c r="A607" s="189" t="n">
        <v>337</v>
      </c>
      <c r="B607" s="190" t="s">
        <v>964</v>
      </c>
      <c r="C607" s="191" t="s">
        <v>67</v>
      </c>
      <c r="D607" s="191" t="s">
        <v>153</v>
      </c>
      <c r="E607" s="189" t="n">
        <v>0.025</v>
      </c>
      <c r="F607" s="189" t="n">
        <v>8.76</v>
      </c>
      <c r="G607" s="189" t="n">
        <v>0</v>
      </c>
    </row>
    <row r="608" customFormat="false" ht="15" hidden="false" customHeight="false" outlineLevel="0" collapsed="false">
      <c r="A608" s="189" t="n">
        <v>34</v>
      </c>
      <c r="B608" s="190" t="s">
        <v>965</v>
      </c>
      <c r="C608" s="191" t="s">
        <v>67</v>
      </c>
      <c r="D608" s="191" t="s">
        <v>153</v>
      </c>
      <c r="E608" s="189" t="n">
        <v>1.11</v>
      </c>
      <c r="F608" s="189" t="n">
        <v>4.45</v>
      </c>
      <c r="G608" s="189" t="n">
        <v>0</v>
      </c>
    </row>
    <row r="609" customFormat="false" ht="21" hidden="false" customHeight="false" outlineLevel="0" collapsed="false">
      <c r="A609" s="189" t="n">
        <v>36148</v>
      </c>
      <c r="B609" s="190" t="s">
        <v>864</v>
      </c>
      <c r="C609" s="191" t="s">
        <v>67</v>
      </c>
      <c r="D609" s="191" t="s">
        <v>28</v>
      </c>
      <c r="E609" s="189" t="n">
        <v>0.001489955</v>
      </c>
      <c r="F609" s="189" t="n">
        <v>48</v>
      </c>
      <c r="G609" s="189" t="n">
        <v>0</v>
      </c>
    </row>
    <row r="610" customFormat="false" ht="21" hidden="false" customHeight="false" outlineLevel="0" collapsed="false">
      <c r="A610" s="189" t="n">
        <v>36152</v>
      </c>
      <c r="B610" s="190" t="s">
        <v>865</v>
      </c>
      <c r="C610" s="191" t="s">
        <v>67</v>
      </c>
      <c r="D610" s="191" t="s">
        <v>28</v>
      </c>
      <c r="E610" s="189" t="n">
        <v>0.001489955</v>
      </c>
      <c r="F610" s="189" t="n">
        <v>3.9</v>
      </c>
      <c r="G610" s="189" t="n">
        <v>0</v>
      </c>
    </row>
    <row r="611" customFormat="false" ht="15" hidden="false" customHeight="false" outlineLevel="0" collapsed="false">
      <c r="A611" s="189" t="n">
        <v>37370</v>
      </c>
      <c r="B611" s="190" t="s">
        <v>886</v>
      </c>
      <c r="C611" s="191" t="s">
        <v>67</v>
      </c>
      <c r="D611" s="191" t="s">
        <v>876</v>
      </c>
      <c r="E611" s="189" t="n">
        <v>0.2337</v>
      </c>
      <c r="F611" s="189" t="n">
        <v>1.7</v>
      </c>
      <c r="G611" s="189" t="n">
        <v>0</v>
      </c>
    </row>
    <row r="612" customFormat="false" ht="15" hidden="false" customHeight="false" outlineLevel="0" collapsed="false">
      <c r="A612" s="189" t="n">
        <v>37371</v>
      </c>
      <c r="B612" s="190" t="s">
        <v>887</v>
      </c>
      <c r="C612" s="191" t="s">
        <v>67</v>
      </c>
      <c r="D612" s="191" t="s">
        <v>876</v>
      </c>
      <c r="E612" s="189" t="n">
        <v>0.2337</v>
      </c>
      <c r="F612" s="189" t="n">
        <v>0.64</v>
      </c>
      <c r="G612" s="189" t="n">
        <v>0</v>
      </c>
    </row>
    <row r="613" customFormat="false" ht="15" hidden="false" customHeight="false" outlineLevel="0" collapsed="false">
      <c r="A613" s="189" t="n">
        <v>37372</v>
      </c>
      <c r="B613" s="190" t="s">
        <v>877</v>
      </c>
      <c r="C613" s="191" t="s">
        <v>67</v>
      </c>
      <c r="D613" s="191" t="s">
        <v>876</v>
      </c>
      <c r="E613" s="189" t="n">
        <v>0.2337</v>
      </c>
      <c r="F613" s="189" t="n">
        <v>0.37</v>
      </c>
      <c r="G613" s="189" t="n">
        <v>0</v>
      </c>
    </row>
    <row r="614" customFormat="false" ht="15" hidden="false" customHeight="false" outlineLevel="0" collapsed="false">
      <c r="A614" s="189" t="n">
        <v>37373</v>
      </c>
      <c r="B614" s="190" t="s">
        <v>878</v>
      </c>
      <c r="C614" s="191" t="s">
        <v>67</v>
      </c>
      <c r="D614" s="191" t="s">
        <v>876</v>
      </c>
      <c r="E614" s="189" t="n">
        <v>0.2337</v>
      </c>
      <c r="F614" s="189" t="n">
        <v>0.02</v>
      </c>
      <c r="G614" s="189" t="n">
        <v>0</v>
      </c>
    </row>
    <row r="615" customFormat="false" ht="15" hidden="false" customHeight="false" outlineLevel="0" collapsed="false">
      <c r="A615" s="189" t="n">
        <v>378</v>
      </c>
      <c r="B615" s="190" t="s">
        <v>966</v>
      </c>
      <c r="C615" s="191" t="s">
        <v>867</v>
      </c>
      <c r="D615" s="191" t="s">
        <v>876</v>
      </c>
      <c r="E615" s="189" t="n">
        <v>0.2048879</v>
      </c>
      <c r="F615" s="189" t="n">
        <v>0</v>
      </c>
      <c r="G615" s="189" t="n">
        <v>12.75</v>
      </c>
    </row>
    <row r="616" customFormat="false" ht="15" hidden="false" customHeight="false" outlineLevel="0" collapsed="false">
      <c r="A616" s="189" t="n">
        <v>38403</v>
      </c>
      <c r="B616" s="190" t="s">
        <v>888</v>
      </c>
      <c r="C616" s="191" t="s">
        <v>67</v>
      </c>
      <c r="D616" s="191" t="s">
        <v>28</v>
      </c>
      <c r="E616" s="189" t="n">
        <v>0.000852748</v>
      </c>
      <c r="F616" s="189" t="n">
        <v>24.94</v>
      </c>
      <c r="G616" s="189" t="n">
        <v>0</v>
      </c>
    </row>
    <row r="617" customFormat="false" ht="21" hidden="false" customHeight="false" outlineLevel="0" collapsed="false">
      <c r="A617" s="189" t="n">
        <v>39017</v>
      </c>
      <c r="B617" s="190" t="s">
        <v>967</v>
      </c>
      <c r="C617" s="191" t="s">
        <v>67</v>
      </c>
      <c r="D617" s="191" t="s">
        <v>28</v>
      </c>
      <c r="E617" s="189" t="n">
        <v>0.543</v>
      </c>
      <c r="F617" s="189" t="n">
        <v>0.11</v>
      </c>
      <c r="G617" s="189" t="n">
        <v>0</v>
      </c>
    </row>
    <row r="618" customFormat="false" ht="15" hidden="false" customHeight="false" outlineLevel="0" collapsed="false">
      <c r="A618" s="189" t="n">
        <v>6114</v>
      </c>
      <c r="B618" s="190" t="s">
        <v>968</v>
      </c>
      <c r="C618" s="191" t="s">
        <v>867</v>
      </c>
      <c r="D618" s="191" t="s">
        <v>876</v>
      </c>
      <c r="E618" s="189" t="n">
        <v>0.03098551</v>
      </c>
      <c r="F618" s="189" t="n">
        <v>0</v>
      </c>
      <c r="G618" s="189" t="n">
        <v>9.57</v>
      </c>
    </row>
    <row r="619" customFormat="false" ht="15" hidden="false" customHeight="false" outlineLevel="0" collapsed="false">
      <c r="A619" s="178"/>
      <c r="B619" s="179"/>
      <c r="C619" s="180"/>
      <c r="D619" s="180"/>
      <c r="E619" s="180"/>
      <c r="F619" s="180"/>
      <c r="G619" s="180"/>
    </row>
    <row r="620" customFormat="false" ht="21" hidden="false" customHeight="false" outlineLevel="0" collapsed="false">
      <c r="A620" s="184" t="s">
        <v>155</v>
      </c>
      <c r="B620" s="185" t="s">
        <v>156</v>
      </c>
      <c r="C620" s="186" t="s">
        <v>53</v>
      </c>
      <c r="D620" s="186" t="s">
        <v>131</v>
      </c>
      <c r="E620" s="187"/>
      <c r="F620" s="187" t="n">
        <v>31.36936090662</v>
      </c>
      <c r="G620" s="187" t="n">
        <v>10.41253578243</v>
      </c>
    </row>
    <row r="621" customFormat="false" ht="15" hidden="false" customHeight="false" outlineLevel="0" collapsed="false">
      <c r="A621" s="189" t="n">
        <v>10</v>
      </c>
      <c r="B621" s="190" t="s">
        <v>882</v>
      </c>
      <c r="C621" s="191" t="s">
        <v>67</v>
      </c>
      <c r="D621" s="191" t="s">
        <v>28</v>
      </c>
      <c r="E621" s="189" t="n">
        <v>0.003027311</v>
      </c>
      <c r="F621" s="189" t="n">
        <v>6.64</v>
      </c>
      <c r="G621" s="189" t="n">
        <v>0</v>
      </c>
    </row>
    <row r="622" customFormat="false" ht="15" hidden="false" customHeight="false" outlineLevel="0" collapsed="false">
      <c r="A622" s="189" t="n">
        <v>12</v>
      </c>
      <c r="B622" s="190" t="s">
        <v>883</v>
      </c>
      <c r="C622" s="191" t="s">
        <v>67</v>
      </c>
      <c r="D622" s="191" t="s">
        <v>28</v>
      </c>
      <c r="E622" s="189" t="n">
        <v>0.003027311</v>
      </c>
      <c r="F622" s="189" t="n">
        <v>6.5</v>
      </c>
      <c r="G622" s="189" t="n">
        <v>0</v>
      </c>
    </row>
    <row r="623" customFormat="false" ht="15" hidden="false" customHeight="false" outlineLevel="0" collapsed="false">
      <c r="A623" s="189" t="n">
        <v>1213</v>
      </c>
      <c r="B623" s="190" t="s">
        <v>884</v>
      </c>
      <c r="C623" s="191" t="s">
        <v>867</v>
      </c>
      <c r="D623" s="191" t="s">
        <v>876</v>
      </c>
      <c r="E623" s="189" t="n">
        <v>0.13262202</v>
      </c>
      <c r="F623" s="189" t="n">
        <v>0</v>
      </c>
      <c r="G623" s="189" t="n">
        <v>12.75</v>
      </c>
    </row>
    <row r="624" customFormat="false" ht="15" hidden="false" customHeight="false" outlineLevel="0" collapsed="false">
      <c r="A624" s="189" t="n">
        <v>12892</v>
      </c>
      <c r="B624" s="190" t="s">
        <v>859</v>
      </c>
      <c r="C624" s="191" t="s">
        <v>67</v>
      </c>
      <c r="D624" s="191" t="s">
        <v>333</v>
      </c>
      <c r="E624" s="189" t="n">
        <v>0.005566389</v>
      </c>
      <c r="F624" s="189" t="n">
        <v>9</v>
      </c>
      <c r="G624" s="189" t="n">
        <v>0</v>
      </c>
    </row>
    <row r="625" customFormat="false" ht="15" hidden="false" customHeight="false" outlineLevel="0" collapsed="false">
      <c r="A625" s="189" t="n">
        <v>12893</v>
      </c>
      <c r="B625" s="190" t="s">
        <v>860</v>
      </c>
      <c r="C625" s="191" t="s">
        <v>67</v>
      </c>
      <c r="D625" s="191" t="s">
        <v>333</v>
      </c>
      <c r="E625" s="189" t="n">
        <v>0.005566389</v>
      </c>
      <c r="F625" s="189" t="n">
        <v>48</v>
      </c>
      <c r="G625" s="189" t="n">
        <v>0</v>
      </c>
    </row>
    <row r="626" customFormat="false" ht="15" hidden="false" customHeight="false" outlineLevel="0" collapsed="false">
      <c r="A626" s="189" t="n">
        <v>12894</v>
      </c>
      <c r="B626" s="190" t="s">
        <v>861</v>
      </c>
      <c r="C626" s="191" t="s">
        <v>67</v>
      </c>
      <c r="D626" s="191" t="s">
        <v>28</v>
      </c>
      <c r="E626" s="189" t="n">
        <v>0.005566389</v>
      </c>
      <c r="F626" s="189" t="n">
        <v>13</v>
      </c>
      <c r="G626" s="189" t="n">
        <v>0</v>
      </c>
    </row>
    <row r="627" customFormat="false" ht="21" hidden="false" customHeight="false" outlineLevel="0" collapsed="false">
      <c r="A627" s="189" t="n">
        <v>12895</v>
      </c>
      <c r="B627" s="190" t="s">
        <v>862</v>
      </c>
      <c r="C627" s="191" t="s">
        <v>67</v>
      </c>
      <c r="D627" s="191" t="s">
        <v>28</v>
      </c>
      <c r="E627" s="189" t="n">
        <v>0.005566389</v>
      </c>
      <c r="F627" s="189" t="n">
        <v>10</v>
      </c>
      <c r="G627" s="189" t="n">
        <v>0</v>
      </c>
    </row>
    <row r="628" customFormat="false" ht="15" hidden="false" customHeight="false" outlineLevel="0" collapsed="false">
      <c r="A628" s="189" t="n">
        <v>1379</v>
      </c>
      <c r="B628" s="190" t="s">
        <v>893</v>
      </c>
      <c r="C628" s="191" t="s">
        <v>67</v>
      </c>
      <c r="D628" s="191" t="s">
        <v>153</v>
      </c>
      <c r="E628" s="189" t="n">
        <v>3.88992</v>
      </c>
      <c r="F628" s="189" t="n">
        <v>0.41</v>
      </c>
      <c r="G628" s="189" t="n">
        <v>0</v>
      </c>
    </row>
    <row r="629" customFormat="false" ht="21" hidden="false" customHeight="false" outlineLevel="0" collapsed="false">
      <c r="A629" s="189" t="n">
        <v>14618</v>
      </c>
      <c r="B629" s="190" t="s">
        <v>958</v>
      </c>
      <c r="C629" s="191" t="s">
        <v>67</v>
      </c>
      <c r="D629" s="191" t="s">
        <v>28</v>
      </c>
      <c r="E629" s="189" t="n">
        <v>2.08E-006</v>
      </c>
      <c r="F629" s="189" t="n">
        <v>827.94</v>
      </c>
      <c r="G629" s="189" t="n">
        <v>0</v>
      </c>
    </row>
    <row r="630" customFormat="false" ht="21" hidden="false" customHeight="false" outlineLevel="0" collapsed="false">
      <c r="A630" s="189" t="n">
        <v>2692</v>
      </c>
      <c r="B630" s="190" t="s">
        <v>969</v>
      </c>
      <c r="C630" s="191" t="s">
        <v>67</v>
      </c>
      <c r="D630" s="191" t="s">
        <v>940</v>
      </c>
      <c r="E630" s="189" t="n">
        <v>0.005</v>
      </c>
      <c r="F630" s="189" t="n">
        <v>6</v>
      </c>
      <c r="G630" s="189" t="n">
        <v>0</v>
      </c>
    </row>
    <row r="631" customFormat="false" ht="15" hidden="false" customHeight="false" outlineLevel="0" collapsed="false">
      <c r="A631" s="189" t="n">
        <v>2705</v>
      </c>
      <c r="B631" s="190" t="s">
        <v>894</v>
      </c>
      <c r="C631" s="191" t="s">
        <v>67</v>
      </c>
      <c r="D631" s="191" t="s">
        <v>68</v>
      </c>
      <c r="E631" s="189" t="n">
        <v>0.069459</v>
      </c>
      <c r="F631" s="189" t="n">
        <v>0.63</v>
      </c>
      <c r="G631" s="189" t="n">
        <v>0</v>
      </c>
    </row>
    <row r="632" customFormat="false" ht="15" hidden="false" customHeight="false" outlineLevel="0" collapsed="false">
      <c r="A632" s="189" t="n">
        <v>2711</v>
      </c>
      <c r="B632" s="190" t="s">
        <v>885</v>
      </c>
      <c r="C632" s="191" t="s">
        <v>67</v>
      </c>
      <c r="D632" s="191" t="s">
        <v>28</v>
      </c>
      <c r="E632" s="189" t="n">
        <v>0.003027311</v>
      </c>
      <c r="F632" s="189" t="n">
        <v>100.68</v>
      </c>
      <c r="G632" s="189" t="n">
        <v>0</v>
      </c>
    </row>
    <row r="633" customFormat="false" ht="21" hidden="false" customHeight="false" outlineLevel="0" collapsed="false">
      <c r="A633" s="189" t="n">
        <v>36148</v>
      </c>
      <c r="B633" s="190" t="s">
        <v>864</v>
      </c>
      <c r="C633" s="191" t="s">
        <v>67</v>
      </c>
      <c r="D633" s="191" t="s">
        <v>28</v>
      </c>
      <c r="E633" s="189" t="n">
        <v>0.005566389</v>
      </c>
      <c r="F633" s="189" t="n">
        <v>48</v>
      </c>
      <c r="G633" s="189" t="n">
        <v>0</v>
      </c>
    </row>
    <row r="634" customFormat="false" ht="21" hidden="false" customHeight="false" outlineLevel="0" collapsed="false">
      <c r="A634" s="189" t="n">
        <v>36152</v>
      </c>
      <c r="B634" s="190" t="s">
        <v>865</v>
      </c>
      <c r="C634" s="191" t="s">
        <v>67</v>
      </c>
      <c r="D634" s="191" t="s">
        <v>28</v>
      </c>
      <c r="E634" s="189" t="n">
        <v>0.005566389</v>
      </c>
      <c r="F634" s="189" t="n">
        <v>3.9</v>
      </c>
      <c r="G634" s="189" t="n">
        <v>0</v>
      </c>
    </row>
    <row r="635" customFormat="false" ht="21" hidden="false" customHeight="false" outlineLevel="0" collapsed="false">
      <c r="A635" s="189" t="n">
        <v>36397</v>
      </c>
      <c r="B635" s="190" t="s">
        <v>950</v>
      </c>
      <c r="C635" s="191" t="s">
        <v>67</v>
      </c>
      <c r="D635" s="191" t="s">
        <v>28</v>
      </c>
      <c r="E635" s="189" t="n">
        <v>1.941E-006</v>
      </c>
      <c r="F635" s="189" t="n">
        <v>12979.56</v>
      </c>
      <c r="G635" s="189" t="n">
        <v>0</v>
      </c>
    </row>
    <row r="636" customFormat="false" ht="15" hidden="false" customHeight="false" outlineLevel="0" collapsed="false">
      <c r="A636" s="189" t="n">
        <v>370</v>
      </c>
      <c r="B636" s="190" t="s">
        <v>895</v>
      </c>
      <c r="C636" s="191" t="s">
        <v>67</v>
      </c>
      <c r="D636" s="191" t="s">
        <v>124</v>
      </c>
      <c r="E636" s="189" t="n">
        <v>0.009456</v>
      </c>
      <c r="F636" s="189" t="n">
        <v>75</v>
      </c>
      <c r="G636" s="189" t="n">
        <v>0</v>
      </c>
    </row>
    <row r="637" customFormat="false" ht="15" hidden="false" customHeight="false" outlineLevel="0" collapsed="false">
      <c r="A637" s="189" t="n">
        <v>37370</v>
      </c>
      <c r="B637" s="190" t="s">
        <v>886</v>
      </c>
      <c r="C637" s="191" t="s">
        <v>67</v>
      </c>
      <c r="D637" s="191" t="s">
        <v>876</v>
      </c>
      <c r="E637" s="189" t="n">
        <v>0.8730904</v>
      </c>
      <c r="F637" s="189" t="n">
        <v>1.7</v>
      </c>
      <c r="G637" s="189" t="n">
        <v>0</v>
      </c>
    </row>
    <row r="638" customFormat="false" ht="15" hidden="false" customHeight="false" outlineLevel="0" collapsed="false">
      <c r="A638" s="189" t="n">
        <v>37371</v>
      </c>
      <c r="B638" s="190" t="s">
        <v>887</v>
      </c>
      <c r="C638" s="191" t="s">
        <v>67</v>
      </c>
      <c r="D638" s="191" t="s">
        <v>876</v>
      </c>
      <c r="E638" s="189" t="n">
        <v>0.8730904</v>
      </c>
      <c r="F638" s="189" t="n">
        <v>0.64</v>
      </c>
      <c r="G638" s="189" t="n">
        <v>0</v>
      </c>
    </row>
    <row r="639" customFormat="false" ht="15" hidden="false" customHeight="false" outlineLevel="0" collapsed="false">
      <c r="A639" s="189" t="n">
        <v>37372</v>
      </c>
      <c r="B639" s="190" t="s">
        <v>877</v>
      </c>
      <c r="C639" s="191" t="s">
        <v>67</v>
      </c>
      <c r="D639" s="191" t="s">
        <v>876</v>
      </c>
      <c r="E639" s="189" t="n">
        <v>0.8730904</v>
      </c>
      <c r="F639" s="189" t="n">
        <v>0.37</v>
      </c>
      <c r="G639" s="189" t="n">
        <v>0</v>
      </c>
    </row>
    <row r="640" customFormat="false" ht="15" hidden="false" customHeight="false" outlineLevel="0" collapsed="false">
      <c r="A640" s="189" t="n">
        <v>37373</v>
      </c>
      <c r="B640" s="190" t="s">
        <v>878</v>
      </c>
      <c r="C640" s="191" t="s">
        <v>67</v>
      </c>
      <c r="D640" s="191" t="s">
        <v>876</v>
      </c>
      <c r="E640" s="189" t="n">
        <v>0.8730904</v>
      </c>
      <c r="F640" s="189" t="n">
        <v>0.02</v>
      </c>
      <c r="G640" s="189" t="n">
        <v>0</v>
      </c>
    </row>
    <row r="641" customFormat="false" ht="15" hidden="false" customHeight="false" outlineLevel="0" collapsed="false">
      <c r="A641" s="189" t="n">
        <v>37623</v>
      </c>
      <c r="B641" s="190" t="s">
        <v>896</v>
      </c>
      <c r="C641" s="191" t="s">
        <v>867</v>
      </c>
      <c r="D641" s="191" t="s">
        <v>876</v>
      </c>
      <c r="E641" s="189" t="n">
        <v>0.017154168</v>
      </c>
      <c r="F641" s="189" t="n">
        <v>0</v>
      </c>
      <c r="G641" s="189" t="n">
        <v>9.8</v>
      </c>
    </row>
    <row r="642" customFormat="false" ht="15" hidden="false" customHeight="false" outlineLevel="0" collapsed="false">
      <c r="A642" s="189" t="n">
        <v>378</v>
      </c>
      <c r="B642" s="190" t="s">
        <v>966</v>
      </c>
      <c r="C642" s="191" t="s">
        <v>867</v>
      </c>
      <c r="D642" s="191" t="s">
        <v>876</v>
      </c>
      <c r="E642" s="189" t="n">
        <v>0.058287075</v>
      </c>
      <c r="F642" s="189" t="n">
        <v>0</v>
      </c>
      <c r="G642" s="189" t="n">
        <v>12.75</v>
      </c>
    </row>
    <row r="643" customFormat="false" ht="15" hidden="false" customHeight="false" outlineLevel="0" collapsed="false">
      <c r="A643" s="189" t="n">
        <v>38403</v>
      </c>
      <c r="B643" s="190" t="s">
        <v>888</v>
      </c>
      <c r="C643" s="191" t="s">
        <v>67</v>
      </c>
      <c r="D643" s="191" t="s">
        <v>28</v>
      </c>
      <c r="E643" s="189" t="n">
        <v>0.003027311</v>
      </c>
      <c r="F643" s="189" t="n">
        <v>24.94</v>
      </c>
      <c r="G643" s="189" t="n">
        <v>0</v>
      </c>
    </row>
    <row r="644" customFormat="false" ht="15" hidden="false" customHeight="false" outlineLevel="0" collapsed="false">
      <c r="A644" s="189" t="n">
        <v>39</v>
      </c>
      <c r="B644" s="190" t="s">
        <v>952</v>
      </c>
      <c r="C644" s="191" t="s">
        <v>67</v>
      </c>
      <c r="D644" s="191" t="s">
        <v>153</v>
      </c>
      <c r="E644" s="189" t="n">
        <v>0.32956</v>
      </c>
      <c r="F644" s="189" t="n">
        <v>4.41</v>
      </c>
      <c r="G644" s="189" t="n">
        <v>0</v>
      </c>
    </row>
    <row r="645" customFormat="false" ht="21" hidden="false" customHeight="false" outlineLevel="0" collapsed="false">
      <c r="A645" s="189" t="n">
        <v>39017</v>
      </c>
      <c r="B645" s="190" t="s">
        <v>967</v>
      </c>
      <c r="C645" s="191" t="s">
        <v>67</v>
      </c>
      <c r="D645" s="191" t="s">
        <v>28</v>
      </c>
      <c r="E645" s="189" t="n">
        <v>6</v>
      </c>
      <c r="F645" s="189" t="n">
        <v>0.11</v>
      </c>
      <c r="G645" s="189" t="n">
        <v>0</v>
      </c>
    </row>
    <row r="646" customFormat="false" ht="15" hidden="false" customHeight="false" outlineLevel="0" collapsed="false">
      <c r="A646" s="189" t="n">
        <v>4230</v>
      </c>
      <c r="B646" s="190" t="s">
        <v>959</v>
      </c>
      <c r="C646" s="191" t="s">
        <v>867</v>
      </c>
      <c r="D646" s="191" t="s">
        <v>876</v>
      </c>
      <c r="E646" s="189" t="n">
        <v>0.02664552</v>
      </c>
      <c r="F646" s="189" t="n">
        <v>0</v>
      </c>
      <c r="G646" s="189" t="n">
        <v>25.21</v>
      </c>
    </row>
    <row r="647" customFormat="false" ht="15" hidden="false" customHeight="false" outlineLevel="0" collapsed="false">
      <c r="A647" s="189" t="n">
        <v>4491</v>
      </c>
      <c r="B647" s="190" t="s">
        <v>898</v>
      </c>
      <c r="C647" s="191" t="s">
        <v>67</v>
      </c>
      <c r="D647" s="191" t="s">
        <v>131</v>
      </c>
      <c r="E647" s="189" t="n">
        <v>1.222</v>
      </c>
      <c r="F647" s="189" t="n">
        <v>4.57</v>
      </c>
      <c r="G647" s="189" t="n">
        <v>0</v>
      </c>
    </row>
    <row r="648" customFormat="false" ht="15" hidden="false" customHeight="false" outlineLevel="0" collapsed="false">
      <c r="A648" s="189" t="n">
        <v>4517</v>
      </c>
      <c r="B648" s="190" t="s">
        <v>960</v>
      </c>
      <c r="C648" s="191" t="s">
        <v>67</v>
      </c>
      <c r="D648" s="191" t="s">
        <v>131</v>
      </c>
      <c r="E648" s="189" t="n">
        <v>1.2354</v>
      </c>
      <c r="F648" s="189" t="n">
        <v>0.72</v>
      </c>
      <c r="G648" s="189" t="n">
        <v>0</v>
      </c>
    </row>
    <row r="649" customFormat="false" ht="15" hidden="false" customHeight="false" outlineLevel="0" collapsed="false">
      <c r="A649" s="189" t="n">
        <v>4721</v>
      </c>
      <c r="B649" s="190" t="s">
        <v>899</v>
      </c>
      <c r="C649" s="191" t="s">
        <v>67</v>
      </c>
      <c r="D649" s="191" t="s">
        <v>124</v>
      </c>
      <c r="E649" s="189" t="n">
        <v>0.007068</v>
      </c>
      <c r="F649" s="189" t="n">
        <v>43.74</v>
      </c>
      <c r="G649" s="189" t="n">
        <v>0</v>
      </c>
    </row>
    <row r="650" customFormat="false" ht="15" hidden="false" customHeight="false" outlineLevel="0" collapsed="false">
      <c r="A650" s="189" t="n">
        <v>4750</v>
      </c>
      <c r="B650" s="190" t="s">
        <v>933</v>
      </c>
      <c r="C650" s="191" t="s">
        <v>867</v>
      </c>
      <c r="D650" s="191" t="s">
        <v>876</v>
      </c>
      <c r="E650" s="189" t="n">
        <v>0.3926006</v>
      </c>
      <c r="F650" s="189" t="n">
        <v>0</v>
      </c>
      <c r="G650" s="189" t="n">
        <v>12.75</v>
      </c>
    </row>
    <row r="651" customFormat="false" ht="15" hidden="false" customHeight="false" outlineLevel="0" collapsed="false">
      <c r="A651" s="189" t="n">
        <v>5068</v>
      </c>
      <c r="B651" s="190" t="s">
        <v>961</v>
      </c>
      <c r="C651" s="191" t="s">
        <v>67</v>
      </c>
      <c r="D651" s="191" t="s">
        <v>153</v>
      </c>
      <c r="E651" s="189" t="n">
        <v>0.0093</v>
      </c>
      <c r="F651" s="189" t="n">
        <v>8.85</v>
      </c>
      <c r="G651" s="189" t="n">
        <v>0</v>
      </c>
    </row>
    <row r="652" customFormat="false" ht="15" hidden="false" customHeight="false" outlineLevel="0" collapsed="false">
      <c r="A652" s="189" t="n">
        <v>6111</v>
      </c>
      <c r="B652" s="190" t="s">
        <v>891</v>
      </c>
      <c r="C652" s="191" t="s">
        <v>867</v>
      </c>
      <c r="D652" s="191" t="s">
        <v>876</v>
      </c>
      <c r="E652" s="189" t="n">
        <v>0.223762</v>
      </c>
      <c r="F652" s="189" t="n">
        <v>0</v>
      </c>
      <c r="G652" s="189" t="n">
        <v>8.04</v>
      </c>
    </row>
    <row r="653" customFormat="false" ht="15" hidden="false" customHeight="false" outlineLevel="0" collapsed="false">
      <c r="A653" s="189" t="n">
        <v>6114</v>
      </c>
      <c r="B653" s="190" t="s">
        <v>968</v>
      </c>
      <c r="C653" s="191" t="s">
        <v>867</v>
      </c>
      <c r="D653" s="191" t="s">
        <v>876</v>
      </c>
      <c r="E653" s="189" t="n">
        <v>0.008175734</v>
      </c>
      <c r="F653" s="189" t="n">
        <v>0</v>
      </c>
      <c r="G653" s="189" t="n">
        <v>9.57</v>
      </c>
    </row>
    <row r="654" customFormat="false" ht="15" hidden="false" customHeight="false" outlineLevel="0" collapsed="false">
      <c r="A654" s="189" t="n">
        <v>6117</v>
      </c>
      <c r="B654" s="190" t="s">
        <v>936</v>
      </c>
      <c r="C654" s="191" t="s">
        <v>867</v>
      </c>
      <c r="D654" s="191" t="s">
        <v>876</v>
      </c>
      <c r="E654" s="189" t="n">
        <v>0.02671416</v>
      </c>
      <c r="F654" s="189" t="n">
        <v>0</v>
      </c>
      <c r="G654" s="189" t="n">
        <v>9.57</v>
      </c>
    </row>
    <row r="655" customFormat="false" ht="15" hidden="false" customHeight="false" outlineLevel="0" collapsed="false">
      <c r="A655" s="189" t="n">
        <v>6189</v>
      </c>
      <c r="B655" s="190" t="s">
        <v>902</v>
      </c>
      <c r="C655" s="191" t="s">
        <v>67</v>
      </c>
      <c r="D655" s="191" t="s">
        <v>131</v>
      </c>
      <c r="E655" s="189" t="n">
        <v>1.1121</v>
      </c>
      <c r="F655" s="189" t="n">
        <v>14.79</v>
      </c>
      <c r="G655" s="189" t="n">
        <v>0</v>
      </c>
    </row>
    <row r="656" customFormat="false" ht="15" hidden="false" customHeight="false" outlineLevel="0" collapsed="false">
      <c r="A656" s="178"/>
      <c r="B656" s="179"/>
      <c r="C656" s="180"/>
      <c r="D656" s="180"/>
      <c r="E656" s="180"/>
      <c r="F656" s="180"/>
      <c r="G656" s="180"/>
    </row>
    <row r="657" customFormat="false" ht="15" hidden="false" customHeight="false" outlineLevel="0" collapsed="false">
      <c r="A657" s="184" t="s">
        <v>158</v>
      </c>
      <c r="B657" s="185" t="s">
        <v>159</v>
      </c>
      <c r="C657" s="186" t="s">
        <v>53</v>
      </c>
      <c r="D657" s="186" t="s">
        <v>124</v>
      </c>
      <c r="E657" s="187"/>
      <c r="F657" s="187" t="n">
        <v>16.12960020868</v>
      </c>
      <c r="G657" s="187" t="n">
        <v>32.350126704</v>
      </c>
    </row>
    <row r="658" customFormat="false" ht="15" hidden="false" customHeight="false" outlineLevel="0" collapsed="false">
      <c r="A658" s="189" t="n">
        <v>10</v>
      </c>
      <c r="B658" s="190" t="s">
        <v>882</v>
      </c>
      <c r="C658" s="191" t="s">
        <v>67</v>
      </c>
      <c r="D658" s="191" t="s">
        <v>28</v>
      </c>
      <c r="E658" s="189" t="n">
        <v>0.014435048</v>
      </c>
      <c r="F658" s="189" t="n">
        <v>6.64</v>
      </c>
      <c r="G658" s="189" t="n">
        <v>0</v>
      </c>
    </row>
    <row r="659" customFormat="false" ht="15" hidden="false" customHeight="false" outlineLevel="0" collapsed="false">
      <c r="A659" s="189" t="n">
        <v>12</v>
      </c>
      <c r="B659" s="190" t="s">
        <v>883</v>
      </c>
      <c r="C659" s="191" t="s">
        <v>67</v>
      </c>
      <c r="D659" s="191" t="s">
        <v>28</v>
      </c>
      <c r="E659" s="189" t="n">
        <v>0.014435048</v>
      </c>
      <c r="F659" s="189" t="n">
        <v>6.5</v>
      </c>
      <c r="G659" s="189" t="n">
        <v>0</v>
      </c>
    </row>
    <row r="660" customFormat="false" ht="15" hidden="false" customHeight="false" outlineLevel="0" collapsed="false">
      <c r="A660" s="189" t="n">
        <v>12892</v>
      </c>
      <c r="B660" s="190" t="s">
        <v>859</v>
      </c>
      <c r="C660" s="191" t="s">
        <v>67</v>
      </c>
      <c r="D660" s="191" t="s">
        <v>333</v>
      </c>
      <c r="E660" s="189" t="n">
        <v>0.025221478</v>
      </c>
      <c r="F660" s="189" t="n">
        <v>9</v>
      </c>
      <c r="G660" s="189" t="n">
        <v>0</v>
      </c>
    </row>
    <row r="661" customFormat="false" ht="15" hidden="false" customHeight="false" outlineLevel="0" collapsed="false">
      <c r="A661" s="189" t="n">
        <v>12893</v>
      </c>
      <c r="B661" s="190" t="s">
        <v>860</v>
      </c>
      <c r="C661" s="191" t="s">
        <v>67</v>
      </c>
      <c r="D661" s="191" t="s">
        <v>333</v>
      </c>
      <c r="E661" s="189" t="n">
        <v>0.025221478</v>
      </c>
      <c r="F661" s="189" t="n">
        <v>48</v>
      </c>
      <c r="G661" s="189" t="n">
        <v>0</v>
      </c>
    </row>
    <row r="662" customFormat="false" ht="15" hidden="false" customHeight="false" outlineLevel="0" collapsed="false">
      <c r="A662" s="189" t="n">
        <v>12894</v>
      </c>
      <c r="B662" s="190" t="s">
        <v>861</v>
      </c>
      <c r="C662" s="191" t="s">
        <v>67</v>
      </c>
      <c r="D662" s="191" t="s">
        <v>28</v>
      </c>
      <c r="E662" s="189" t="n">
        <v>0.025221478</v>
      </c>
      <c r="F662" s="189" t="n">
        <v>13</v>
      </c>
      <c r="G662" s="189" t="n">
        <v>0</v>
      </c>
    </row>
    <row r="663" customFormat="false" ht="21" hidden="false" customHeight="false" outlineLevel="0" collapsed="false">
      <c r="A663" s="189" t="n">
        <v>12895</v>
      </c>
      <c r="B663" s="190" t="s">
        <v>862</v>
      </c>
      <c r="C663" s="191" t="s">
        <v>67</v>
      </c>
      <c r="D663" s="191" t="s">
        <v>28</v>
      </c>
      <c r="E663" s="189" t="n">
        <v>0.025221478</v>
      </c>
      <c r="F663" s="189" t="n">
        <v>10</v>
      </c>
      <c r="G663" s="189" t="n">
        <v>0</v>
      </c>
    </row>
    <row r="664" customFormat="false" ht="15" hidden="false" customHeight="false" outlineLevel="0" collapsed="false">
      <c r="A664" s="189" t="n">
        <v>2711</v>
      </c>
      <c r="B664" s="190" t="s">
        <v>885</v>
      </c>
      <c r="C664" s="191" t="s">
        <v>67</v>
      </c>
      <c r="D664" s="191" t="s">
        <v>28</v>
      </c>
      <c r="E664" s="189" t="n">
        <v>0.014435048</v>
      </c>
      <c r="F664" s="189" t="n">
        <v>100.68</v>
      </c>
      <c r="G664" s="189" t="n">
        <v>0</v>
      </c>
    </row>
    <row r="665" customFormat="false" ht="21" hidden="false" customHeight="false" outlineLevel="0" collapsed="false">
      <c r="A665" s="189" t="n">
        <v>36148</v>
      </c>
      <c r="B665" s="190" t="s">
        <v>864</v>
      </c>
      <c r="C665" s="191" t="s">
        <v>67</v>
      </c>
      <c r="D665" s="191" t="s">
        <v>28</v>
      </c>
      <c r="E665" s="189" t="n">
        <v>0.025221478</v>
      </c>
      <c r="F665" s="189" t="n">
        <v>48</v>
      </c>
      <c r="G665" s="189" t="n">
        <v>0</v>
      </c>
    </row>
    <row r="666" customFormat="false" ht="21" hidden="false" customHeight="false" outlineLevel="0" collapsed="false">
      <c r="A666" s="189" t="n">
        <v>36152</v>
      </c>
      <c r="B666" s="190" t="s">
        <v>865</v>
      </c>
      <c r="C666" s="191" t="s">
        <v>67</v>
      </c>
      <c r="D666" s="191" t="s">
        <v>28</v>
      </c>
      <c r="E666" s="189" t="n">
        <v>0.025221478</v>
      </c>
      <c r="F666" s="189" t="n">
        <v>3.9</v>
      </c>
      <c r="G666" s="189" t="n">
        <v>0</v>
      </c>
    </row>
    <row r="667" customFormat="false" ht="15" hidden="false" customHeight="false" outlineLevel="0" collapsed="false">
      <c r="A667" s="189" t="n">
        <v>37370</v>
      </c>
      <c r="B667" s="190" t="s">
        <v>886</v>
      </c>
      <c r="C667" s="191" t="s">
        <v>67</v>
      </c>
      <c r="D667" s="191" t="s">
        <v>876</v>
      </c>
      <c r="E667" s="189" t="n">
        <v>3.956</v>
      </c>
      <c r="F667" s="189" t="n">
        <v>1.7</v>
      </c>
      <c r="G667" s="189" t="n">
        <v>0</v>
      </c>
    </row>
    <row r="668" customFormat="false" ht="15" hidden="false" customHeight="false" outlineLevel="0" collapsed="false">
      <c r="A668" s="189" t="n">
        <v>37371</v>
      </c>
      <c r="B668" s="190" t="s">
        <v>887</v>
      </c>
      <c r="C668" s="191" t="s">
        <v>67</v>
      </c>
      <c r="D668" s="191" t="s">
        <v>876</v>
      </c>
      <c r="E668" s="189" t="n">
        <v>3.956</v>
      </c>
      <c r="F668" s="189" t="n">
        <v>0.64</v>
      </c>
      <c r="G668" s="189" t="n">
        <v>0</v>
      </c>
    </row>
    <row r="669" customFormat="false" ht="15" hidden="false" customHeight="false" outlineLevel="0" collapsed="false">
      <c r="A669" s="189" t="n">
        <v>37372</v>
      </c>
      <c r="B669" s="190" t="s">
        <v>877</v>
      </c>
      <c r="C669" s="191" t="s">
        <v>67</v>
      </c>
      <c r="D669" s="191" t="s">
        <v>876</v>
      </c>
      <c r="E669" s="189" t="n">
        <v>3.956</v>
      </c>
      <c r="F669" s="189" t="n">
        <v>0.37</v>
      </c>
      <c r="G669" s="189" t="n">
        <v>0</v>
      </c>
    </row>
    <row r="670" customFormat="false" ht="15" hidden="false" customHeight="false" outlineLevel="0" collapsed="false">
      <c r="A670" s="189" t="n">
        <v>37373</v>
      </c>
      <c r="B670" s="190" t="s">
        <v>878</v>
      </c>
      <c r="C670" s="191" t="s">
        <v>67</v>
      </c>
      <c r="D670" s="191" t="s">
        <v>876</v>
      </c>
      <c r="E670" s="189" t="n">
        <v>3.956</v>
      </c>
      <c r="F670" s="189" t="n">
        <v>0.02</v>
      </c>
      <c r="G670" s="189" t="n">
        <v>0</v>
      </c>
    </row>
    <row r="671" customFormat="false" ht="15" hidden="false" customHeight="false" outlineLevel="0" collapsed="false">
      <c r="A671" s="189" t="n">
        <v>38403</v>
      </c>
      <c r="B671" s="190" t="s">
        <v>888</v>
      </c>
      <c r="C671" s="191" t="s">
        <v>67</v>
      </c>
      <c r="D671" s="191" t="s">
        <v>28</v>
      </c>
      <c r="E671" s="189" t="n">
        <v>0.014435048</v>
      </c>
      <c r="F671" s="189" t="n">
        <v>24.94</v>
      </c>
      <c r="G671" s="189" t="n">
        <v>0</v>
      </c>
    </row>
    <row r="672" customFormat="false" ht="15" hidden="false" customHeight="false" outlineLevel="0" collapsed="false">
      <c r="A672" s="189" t="n">
        <v>6111</v>
      </c>
      <c r="B672" s="190" t="s">
        <v>891</v>
      </c>
      <c r="C672" s="191" t="s">
        <v>867</v>
      </c>
      <c r="D672" s="191" t="s">
        <v>876</v>
      </c>
      <c r="E672" s="189" t="n">
        <v>4.0236476</v>
      </c>
      <c r="F672" s="189" t="n">
        <v>0</v>
      </c>
      <c r="G672" s="189" t="n">
        <v>8.04</v>
      </c>
    </row>
    <row r="673" customFormat="false" ht="15" hidden="false" customHeight="false" outlineLevel="0" collapsed="false">
      <c r="A673" s="178"/>
      <c r="B673" s="179"/>
      <c r="C673" s="180"/>
      <c r="D673" s="180"/>
      <c r="E673" s="180"/>
      <c r="F673" s="180"/>
      <c r="G673" s="180"/>
    </row>
    <row r="674" customFormat="false" ht="15" hidden="false" customHeight="false" outlineLevel="0" collapsed="false">
      <c r="A674" s="184" t="s">
        <v>161</v>
      </c>
      <c r="B674" s="185" t="s">
        <v>162</v>
      </c>
      <c r="C674" s="186" t="s">
        <v>53</v>
      </c>
      <c r="D674" s="186" t="s">
        <v>124</v>
      </c>
      <c r="E674" s="187"/>
      <c r="F674" s="187" t="n">
        <v>7.34942457385</v>
      </c>
      <c r="G674" s="187" t="n">
        <v>19.053893352</v>
      </c>
    </row>
    <row r="675" customFormat="false" ht="15" hidden="false" customHeight="false" outlineLevel="0" collapsed="false">
      <c r="A675" s="189" t="n">
        <v>10</v>
      </c>
      <c r="B675" s="190" t="s">
        <v>882</v>
      </c>
      <c r="C675" s="191" t="s">
        <v>67</v>
      </c>
      <c r="D675" s="191" t="s">
        <v>28</v>
      </c>
      <c r="E675" s="189" t="n">
        <v>0.002404625</v>
      </c>
      <c r="F675" s="189" t="n">
        <v>6.64</v>
      </c>
      <c r="G675" s="189" t="n">
        <v>0</v>
      </c>
    </row>
    <row r="676" customFormat="false" ht="15" hidden="false" customHeight="false" outlineLevel="0" collapsed="false">
      <c r="A676" s="189" t="n">
        <v>12</v>
      </c>
      <c r="B676" s="190" t="s">
        <v>883</v>
      </c>
      <c r="C676" s="191" t="s">
        <v>67</v>
      </c>
      <c r="D676" s="191" t="s">
        <v>28</v>
      </c>
      <c r="E676" s="189" t="n">
        <v>0.002404625</v>
      </c>
      <c r="F676" s="189" t="n">
        <v>6.5</v>
      </c>
      <c r="G676" s="189" t="n">
        <v>0</v>
      </c>
    </row>
    <row r="677" customFormat="false" ht="15" hidden="false" customHeight="false" outlineLevel="0" collapsed="false">
      <c r="A677" s="189" t="n">
        <v>12892</v>
      </c>
      <c r="B677" s="190" t="s">
        <v>859</v>
      </c>
      <c r="C677" s="191" t="s">
        <v>67</v>
      </c>
      <c r="D677" s="191" t="s">
        <v>333</v>
      </c>
      <c r="E677" s="189" t="n">
        <v>0.007567719</v>
      </c>
      <c r="F677" s="189" t="n">
        <v>9</v>
      </c>
      <c r="G677" s="189" t="n">
        <v>0</v>
      </c>
    </row>
    <row r="678" customFormat="false" ht="15" hidden="false" customHeight="false" outlineLevel="0" collapsed="false">
      <c r="A678" s="189" t="n">
        <v>12893</v>
      </c>
      <c r="B678" s="190" t="s">
        <v>860</v>
      </c>
      <c r="C678" s="191" t="s">
        <v>67</v>
      </c>
      <c r="D678" s="191" t="s">
        <v>333</v>
      </c>
      <c r="E678" s="189" t="n">
        <v>0.007567719</v>
      </c>
      <c r="F678" s="189" t="n">
        <v>48</v>
      </c>
      <c r="G678" s="189" t="n">
        <v>0</v>
      </c>
    </row>
    <row r="679" customFormat="false" ht="15" hidden="false" customHeight="false" outlineLevel="0" collapsed="false">
      <c r="A679" s="189" t="n">
        <v>12894</v>
      </c>
      <c r="B679" s="190" t="s">
        <v>861</v>
      </c>
      <c r="C679" s="191" t="s">
        <v>67</v>
      </c>
      <c r="D679" s="191" t="s">
        <v>28</v>
      </c>
      <c r="E679" s="189" t="n">
        <v>0.007567719</v>
      </c>
      <c r="F679" s="189" t="n">
        <v>13</v>
      </c>
      <c r="G679" s="189" t="n">
        <v>0</v>
      </c>
    </row>
    <row r="680" customFormat="false" ht="21" hidden="false" customHeight="false" outlineLevel="0" collapsed="false">
      <c r="A680" s="189" t="n">
        <v>12895</v>
      </c>
      <c r="B680" s="190" t="s">
        <v>862</v>
      </c>
      <c r="C680" s="191" t="s">
        <v>67</v>
      </c>
      <c r="D680" s="191" t="s">
        <v>28</v>
      </c>
      <c r="E680" s="189" t="n">
        <v>0.007567719</v>
      </c>
      <c r="F680" s="189" t="n">
        <v>10</v>
      </c>
      <c r="G680" s="189" t="n">
        <v>0</v>
      </c>
    </row>
    <row r="681" customFormat="false" ht="21" hidden="false" customHeight="false" outlineLevel="0" collapsed="false">
      <c r="A681" s="189" t="n">
        <v>13458</v>
      </c>
      <c r="B681" s="190" t="s">
        <v>970</v>
      </c>
      <c r="C681" s="191" t="s">
        <v>67</v>
      </c>
      <c r="D681" s="191" t="s">
        <v>28</v>
      </c>
      <c r="E681" s="189" t="n">
        <v>8.2939E-005</v>
      </c>
      <c r="F681" s="189" t="n">
        <v>13514.57</v>
      </c>
      <c r="G681" s="189" t="n">
        <v>0</v>
      </c>
    </row>
    <row r="682" customFormat="false" ht="15" hidden="false" customHeight="false" outlineLevel="0" collapsed="false">
      <c r="A682" s="189" t="n">
        <v>2711</v>
      </c>
      <c r="B682" s="190" t="s">
        <v>885</v>
      </c>
      <c r="C682" s="191" t="s">
        <v>67</v>
      </c>
      <c r="D682" s="191" t="s">
        <v>28</v>
      </c>
      <c r="E682" s="189" t="n">
        <v>0.002404625</v>
      </c>
      <c r="F682" s="189" t="n">
        <v>100.68</v>
      </c>
      <c r="G682" s="189" t="n">
        <v>0</v>
      </c>
    </row>
    <row r="683" customFormat="false" ht="21" hidden="false" customHeight="false" outlineLevel="0" collapsed="false">
      <c r="A683" s="189" t="n">
        <v>36148</v>
      </c>
      <c r="B683" s="190" t="s">
        <v>864</v>
      </c>
      <c r="C683" s="191" t="s">
        <v>67</v>
      </c>
      <c r="D683" s="191" t="s">
        <v>28</v>
      </c>
      <c r="E683" s="189" t="n">
        <v>0.007567719</v>
      </c>
      <c r="F683" s="189" t="n">
        <v>48</v>
      </c>
      <c r="G683" s="189" t="n">
        <v>0</v>
      </c>
    </row>
    <row r="684" customFormat="false" ht="21" hidden="false" customHeight="false" outlineLevel="0" collapsed="false">
      <c r="A684" s="189" t="n">
        <v>36152</v>
      </c>
      <c r="B684" s="190" t="s">
        <v>865</v>
      </c>
      <c r="C684" s="191" t="s">
        <v>67</v>
      </c>
      <c r="D684" s="191" t="s">
        <v>28</v>
      </c>
      <c r="E684" s="189" t="n">
        <v>0.007567719</v>
      </c>
      <c r="F684" s="189" t="n">
        <v>3.9</v>
      </c>
      <c r="G684" s="189" t="n">
        <v>0</v>
      </c>
    </row>
    <row r="685" customFormat="false" ht="15" hidden="false" customHeight="false" outlineLevel="0" collapsed="false">
      <c r="A685" s="189" t="n">
        <v>37370</v>
      </c>
      <c r="B685" s="190" t="s">
        <v>886</v>
      </c>
      <c r="C685" s="191" t="s">
        <v>67</v>
      </c>
      <c r="D685" s="191" t="s">
        <v>876</v>
      </c>
      <c r="E685" s="189" t="n">
        <v>1.196</v>
      </c>
      <c r="F685" s="189" t="n">
        <v>1.7</v>
      </c>
      <c r="G685" s="189" t="n">
        <v>0</v>
      </c>
    </row>
    <row r="686" customFormat="false" ht="15" hidden="false" customHeight="false" outlineLevel="0" collapsed="false">
      <c r="A686" s="189" t="n">
        <v>37371</v>
      </c>
      <c r="B686" s="190" t="s">
        <v>887</v>
      </c>
      <c r="C686" s="191" t="s">
        <v>67</v>
      </c>
      <c r="D686" s="191" t="s">
        <v>876</v>
      </c>
      <c r="E686" s="189" t="n">
        <v>1.196</v>
      </c>
      <c r="F686" s="189" t="n">
        <v>0.64</v>
      </c>
      <c r="G686" s="189" t="n">
        <v>0</v>
      </c>
    </row>
    <row r="687" customFormat="false" ht="15" hidden="false" customHeight="false" outlineLevel="0" collapsed="false">
      <c r="A687" s="189" t="n">
        <v>37372</v>
      </c>
      <c r="B687" s="190" t="s">
        <v>877</v>
      </c>
      <c r="C687" s="191" t="s">
        <v>67</v>
      </c>
      <c r="D687" s="191" t="s">
        <v>876</v>
      </c>
      <c r="E687" s="189" t="n">
        <v>1.196</v>
      </c>
      <c r="F687" s="189" t="n">
        <v>0.37</v>
      </c>
      <c r="G687" s="189" t="n">
        <v>0</v>
      </c>
    </row>
    <row r="688" customFormat="false" ht="15" hidden="false" customHeight="false" outlineLevel="0" collapsed="false">
      <c r="A688" s="189" t="n">
        <v>37373</v>
      </c>
      <c r="B688" s="190" t="s">
        <v>878</v>
      </c>
      <c r="C688" s="191" t="s">
        <v>67</v>
      </c>
      <c r="D688" s="191" t="s">
        <v>876</v>
      </c>
      <c r="E688" s="189" t="n">
        <v>1.196</v>
      </c>
      <c r="F688" s="189" t="n">
        <v>0.02</v>
      </c>
      <c r="G688" s="189" t="n">
        <v>0</v>
      </c>
    </row>
    <row r="689" customFormat="false" ht="31.5" hidden="false" customHeight="false" outlineLevel="0" collapsed="false">
      <c r="A689" s="189" t="n">
        <v>37736</v>
      </c>
      <c r="B689" s="190" t="s">
        <v>971</v>
      </c>
      <c r="C689" s="191" t="s">
        <v>67</v>
      </c>
      <c r="D689" s="191" t="s">
        <v>28</v>
      </c>
      <c r="E689" s="189" t="n">
        <v>1.064E-006</v>
      </c>
      <c r="F689" s="189" t="n">
        <v>23750</v>
      </c>
      <c r="G689" s="189" t="n">
        <v>0</v>
      </c>
    </row>
    <row r="690" customFormat="false" ht="31.5" hidden="false" customHeight="false" outlineLevel="0" collapsed="false">
      <c r="A690" s="189" t="n">
        <v>37747</v>
      </c>
      <c r="B690" s="190" t="s">
        <v>972</v>
      </c>
      <c r="C690" s="191" t="s">
        <v>67</v>
      </c>
      <c r="D690" s="191" t="s">
        <v>28</v>
      </c>
      <c r="E690" s="189" t="n">
        <v>1.064E-006</v>
      </c>
      <c r="F690" s="189" t="n">
        <v>233715.18</v>
      </c>
      <c r="G690" s="189" t="n">
        <v>0</v>
      </c>
    </row>
    <row r="691" customFormat="false" ht="15" hidden="false" customHeight="false" outlineLevel="0" collapsed="false">
      <c r="A691" s="189" t="n">
        <v>38403</v>
      </c>
      <c r="B691" s="190" t="s">
        <v>888</v>
      </c>
      <c r="C691" s="191" t="s">
        <v>67</v>
      </c>
      <c r="D691" s="191" t="s">
        <v>28</v>
      </c>
      <c r="E691" s="189" t="n">
        <v>0.002404625</v>
      </c>
      <c r="F691" s="189" t="n">
        <v>24.94</v>
      </c>
      <c r="G691" s="189" t="n">
        <v>0</v>
      </c>
    </row>
    <row r="692" customFormat="false" ht="15" hidden="false" customHeight="false" outlineLevel="0" collapsed="false">
      <c r="A692" s="189" t="n">
        <v>4093</v>
      </c>
      <c r="B692" s="190" t="s">
        <v>946</v>
      </c>
      <c r="C692" s="191" t="s">
        <v>867</v>
      </c>
      <c r="D692" s="191" t="s">
        <v>876</v>
      </c>
      <c r="E692" s="189" t="n">
        <v>0.0090369</v>
      </c>
      <c r="F692" s="189" t="n">
        <v>0</v>
      </c>
      <c r="G692" s="189" t="n">
        <v>25.48</v>
      </c>
    </row>
    <row r="693" customFormat="false" ht="15" hidden="false" customHeight="false" outlineLevel="0" collapsed="false">
      <c r="A693" s="189" t="n">
        <v>4221</v>
      </c>
      <c r="B693" s="190" t="s">
        <v>947</v>
      </c>
      <c r="C693" s="191" t="s">
        <v>67</v>
      </c>
      <c r="D693" s="191" t="s">
        <v>940</v>
      </c>
      <c r="E693" s="189" t="n">
        <v>0.15234</v>
      </c>
      <c r="F693" s="189" t="n">
        <v>3.04</v>
      </c>
      <c r="G693" s="189" t="n">
        <v>0</v>
      </c>
    </row>
    <row r="694" customFormat="false" ht="15" hidden="false" customHeight="false" outlineLevel="0" collapsed="false">
      <c r="A694" s="189" t="n">
        <v>4222</v>
      </c>
      <c r="B694" s="190" t="s">
        <v>973</v>
      </c>
      <c r="C694" s="191" t="s">
        <v>67</v>
      </c>
      <c r="D694" s="191" t="s">
        <v>940</v>
      </c>
      <c r="E694" s="189" t="n">
        <v>0.24112</v>
      </c>
      <c r="F694" s="189" t="n">
        <v>3.71</v>
      </c>
      <c r="G694" s="189" t="n">
        <v>0</v>
      </c>
    </row>
    <row r="695" customFormat="false" ht="15" hidden="false" customHeight="false" outlineLevel="0" collapsed="false">
      <c r="A695" s="189" t="n">
        <v>4230</v>
      </c>
      <c r="B695" s="190" t="s">
        <v>959</v>
      </c>
      <c r="C695" s="191" t="s">
        <v>867</v>
      </c>
      <c r="D695" s="191" t="s">
        <v>876</v>
      </c>
      <c r="E695" s="189" t="n">
        <v>0.5329104</v>
      </c>
      <c r="F695" s="189" t="n">
        <v>0</v>
      </c>
      <c r="G695" s="189" t="n">
        <v>25.21</v>
      </c>
    </row>
    <row r="696" customFormat="false" ht="15" hidden="false" customHeight="false" outlineLevel="0" collapsed="false">
      <c r="A696" s="189" t="n">
        <v>6111</v>
      </c>
      <c r="B696" s="190" t="s">
        <v>891</v>
      </c>
      <c r="C696" s="191" t="s">
        <v>867</v>
      </c>
      <c r="D696" s="191" t="s">
        <v>876</v>
      </c>
      <c r="E696" s="189" t="n">
        <v>0.6702689</v>
      </c>
      <c r="F696" s="189" t="n">
        <v>0</v>
      </c>
      <c r="G696" s="189" t="n">
        <v>8.04</v>
      </c>
    </row>
    <row r="697" customFormat="false" ht="15" hidden="false" customHeight="false" outlineLevel="0" collapsed="false">
      <c r="A697" s="178"/>
      <c r="B697" s="179"/>
      <c r="C697" s="180"/>
      <c r="D697" s="180"/>
      <c r="E697" s="180"/>
      <c r="F697" s="180"/>
      <c r="G697" s="180"/>
    </row>
    <row r="698" customFormat="false" ht="31.5" hidden="false" customHeight="false" outlineLevel="0" collapsed="false">
      <c r="A698" s="184" t="s">
        <v>164</v>
      </c>
      <c r="B698" s="185" t="s">
        <v>165</v>
      </c>
      <c r="C698" s="186" t="s">
        <v>53</v>
      </c>
      <c r="D698" s="186" t="s">
        <v>131</v>
      </c>
      <c r="E698" s="187"/>
      <c r="F698" s="187" t="n">
        <v>20.27917630422</v>
      </c>
      <c r="G698" s="187" t="n">
        <v>29.7858820072</v>
      </c>
    </row>
    <row r="699" customFormat="false" ht="15" hidden="false" customHeight="false" outlineLevel="0" collapsed="false">
      <c r="A699" s="189" t="n">
        <v>10</v>
      </c>
      <c r="B699" s="190" t="s">
        <v>882</v>
      </c>
      <c r="C699" s="191" t="s">
        <v>67</v>
      </c>
      <c r="D699" s="191" t="s">
        <v>28</v>
      </c>
      <c r="E699" s="189" t="n">
        <v>0.010508832</v>
      </c>
      <c r="F699" s="189" t="n">
        <v>6.64</v>
      </c>
      <c r="G699" s="189" t="n">
        <v>0</v>
      </c>
    </row>
    <row r="700" customFormat="false" ht="15" hidden="false" customHeight="false" outlineLevel="0" collapsed="false">
      <c r="A700" s="189" t="n">
        <v>12</v>
      </c>
      <c r="B700" s="190" t="s">
        <v>883</v>
      </c>
      <c r="C700" s="191" t="s">
        <v>67</v>
      </c>
      <c r="D700" s="191" t="s">
        <v>28</v>
      </c>
      <c r="E700" s="189" t="n">
        <v>0.010508832</v>
      </c>
      <c r="F700" s="189" t="n">
        <v>6.5</v>
      </c>
      <c r="G700" s="189" t="n">
        <v>0</v>
      </c>
    </row>
    <row r="701" customFormat="false" ht="15" hidden="false" customHeight="false" outlineLevel="0" collapsed="false">
      <c r="A701" s="189" t="n">
        <v>12892</v>
      </c>
      <c r="B701" s="190" t="s">
        <v>859</v>
      </c>
      <c r="C701" s="191" t="s">
        <v>67</v>
      </c>
      <c r="D701" s="191" t="s">
        <v>333</v>
      </c>
      <c r="E701" s="189" t="n">
        <v>0.018631761</v>
      </c>
      <c r="F701" s="189" t="n">
        <v>9</v>
      </c>
      <c r="G701" s="189" t="n">
        <v>0</v>
      </c>
    </row>
    <row r="702" customFormat="false" ht="15" hidden="false" customHeight="false" outlineLevel="0" collapsed="false">
      <c r="A702" s="189" t="n">
        <v>12893</v>
      </c>
      <c r="B702" s="190" t="s">
        <v>860</v>
      </c>
      <c r="C702" s="191" t="s">
        <v>67</v>
      </c>
      <c r="D702" s="191" t="s">
        <v>333</v>
      </c>
      <c r="E702" s="189" t="n">
        <v>0.018631761</v>
      </c>
      <c r="F702" s="189" t="n">
        <v>48</v>
      </c>
      <c r="G702" s="189" t="n">
        <v>0</v>
      </c>
    </row>
    <row r="703" customFormat="false" ht="15" hidden="false" customHeight="false" outlineLevel="0" collapsed="false">
      <c r="A703" s="189" t="n">
        <v>12894</v>
      </c>
      <c r="B703" s="190" t="s">
        <v>861</v>
      </c>
      <c r="C703" s="191" t="s">
        <v>67</v>
      </c>
      <c r="D703" s="191" t="s">
        <v>28</v>
      </c>
      <c r="E703" s="189" t="n">
        <v>0.018631761</v>
      </c>
      <c r="F703" s="189" t="n">
        <v>13</v>
      </c>
      <c r="G703" s="189" t="n">
        <v>0</v>
      </c>
    </row>
    <row r="704" customFormat="false" ht="21" hidden="false" customHeight="false" outlineLevel="0" collapsed="false">
      <c r="A704" s="189" t="n">
        <v>12895</v>
      </c>
      <c r="B704" s="190" t="s">
        <v>862</v>
      </c>
      <c r="C704" s="191" t="s">
        <v>67</v>
      </c>
      <c r="D704" s="191" t="s">
        <v>28</v>
      </c>
      <c r="E704" s="189" t="n">
        <v>0.018631761</v>
      </c>
      <c r="F704" s="189" t="n">
        <v>10</v>
      </c>
      <c r="G704" s="189" t="n">
        <v>0</v>
      </c>
    </row>
    <row r="705" customFormat="false" ht="15" hidden="false" customHeight="false" outlineLevel="0" collapsed="false">
      <c r="A705" s="189" t="n">
        <v>1379</v>
      </c>
      <c r="B705" s="190" t="s">
        <v>893</v>
      </c>
      <c r="C705" s="191" t="s">
        <v>67</v>
      </c>
      <c r="D705" s="191" t="s">
        <v>153</v>
      </c>
      <c r="E705" s="189" t="n">
        <v>2.20755</v>
      </c>
      <c r="F705" s="189" t="n">
        <v>0.41</v>
      </c>
      <c r="G705" s="189" t="n">
        <v>0</v>
      </c>
    </row>
    <row r="706" customFormat="false" ht="15" hidden="false" customHeight="false" outlineLevel="0" collapsed="false">
      <c r="A706" s="189" t="n">
        <v>2711</v>
      </c>
      <c r="B706" s="190" t="s">
        <v>885</v>
      </c>
      <c r="C706" s="191" t="s">
        <v>67</v>
      </c>
      <c r="D706" s="191" t="s">
        <v>28</v>
      </c>
      <c r="E706" s="189" t="n">
        <v>0.010508832</v>
      </c>
      <c r="F706" s="189" t="n">
        <v>100.68</v>
      </c>
      <c r="G706" s="189" t="n">
        <v>0</v>
      </c>
    </row>
    <row r="707" customFormat="false" ht="21" hidden="false" customHeight="false" outlineLevel="0" collapsed="false">
      <c r="A707" s="189" t="n">
        <v>36148</v>
      </c>
      <c r="B707" s="190" t="s">
        <v>864</v>
      </c>
      <c r="C707" s="191" t="s">
        <v>67</v>
      </c>
      <c r="D707" s="191" t="s">
        <v>28</v>
      </c>
      <c r="E707" s="189" t="n">
        <v>0.018631761</v>
      </c>
      <c r="F707" s="189" t="n">
        <v>48</v>
      </c>
      <c r="G707" s="189" t="n">
        <v>0</v>
      </c>
    </row>
    <row r="708" customFormat="false" ht="21" hidden="false" customHeight="false" outlineLevel="0" collapsed="false">
      <c r="A708" s="189" t="n">
        <v>36152</v>
      </c>
      <c r="B708" s="190" t="s">
        <v>865</v>
      </c>
      <c r="C708" s="191" t="s">
        <v>67</v>
      </c>
      <c r="D708" s="191" t="s">
        <v>28</v>
      </c>
      <c r="E708" s="189" t="n">
        <v>0.018631761</v>
      </c>
      <c r="F708" s="189" t="n">
        <v>3.9</v>
      </c>
      <c r="G708" s="189" t="n">
        <v>0</v>
      </c>
    </row>
    <row r="709" customFormat="false" ht="15" hidden="false" customHeight="false" outlineLevel="0" collapsed="false">
      <c r="A709" s="189" t="n">
        <v>370</v>
      </c>
      <c r="B709" s="190" t="s">
        <v>895</v>
      </c>
      <c r="C709" s="191" t="s">
        <v>67</v>
      </c>
      <c r="D709" s="191" t="s">
        <v>124</v>
      </c>
      <c r="E709" s="189" t="n">
        <v>0.00575</v>
      </c>
      <c r="F709" s="189" t="n">
        <v>75</v>
      </c>
      <c r="G709" s="189" t="n">
        <v>0</v>
      </c>
    </row>
    <row r="710" customFormat="false" ht="15" hidden="false" customHeight="false" outlineLevel="0" collapsed="false">
      <c r="A710" s="189" t="n">
        <v>37370</v>
      </c>
      <c r="B710" s="190" t="s">
        <v>886</v>
      </c>
      <c r="C710" s="191" t="s">
        <v>67</v>
      </c>
      <c r="D710" s="191" t="s">
        <v>876</v>
      </c>
      <c r="E710" s="189" t="n">
        <v>2.9224</v>
      </c>
      <c r="F710" s="189" t="n">
        <v>1.7</v>
      </c>
      <c r="G710" s="189" t="n">
        <v>0</v>
      </c>
    </row>
    <row r="711" customFormat="false" ht="15" hidden="false" customHeight="false" outlineLevel="0" collapsed="false">
      <c r="A711" s="189" t="n">
        <v>37371</v>
      </c>
      <c r="B711" s="190" t="s">
        <v>887</v>
      </c>
      <c r="C711" s="191" t="s">
        <v>67</v>
      </c>
      <c r="D711" s="191" t="s">
        <v>876</v>
      </c>
      <c r="E711" s="189" t="n">
        <v>2.9224</v>
      </c>
      <c r="F711" s="189" t="n">
        <v>0.64</v>
      </c>
      <c r="G711" s="189" t="n">
        <v>0</v>
      </c>
    </row>
    <row r="712" customFormat="false" ht="15" hidden="false" customHeight="false" outlineLevel="0" collapsed="false">
      <c r="A712" s="189" t="n">
        <v>37372</v>
      </c>
      <c r="B712" s="190" t="s">
        <v>877</v>
      </c>
      <c r="C712" s="191" t="s">
        <v>67</v>
      </c>
      <c r="D712" s="191" t="s">
        <v>876</v>
      </c>
      <c r="E712" s="189" t="n">
        <v>2.9224</v>
      </c>
      <c r="F712" s="189" t="n">
        <v>0.37</v>
      </c>
      <c r="G712" s="189" t="n">
        <v>0</v>
      </c>
    </row>
    <row r="713" customFormat="false" ht="15" hidden="false" customHeight="false" outlineLevel="0" collapsed="false">
      <c r="A713" s="189" t="n">
        <v>37373</v>
      </c>
      <c r="B713" s="190" t="s">
        <v>878</v>
      </c>
      <c r="C713" s="191" t="s">
        <v>67</v>
      </c>
      <c r="D713" s="191" t="s">
        <v>876</v>
      </c>
      <c r="E713" s="189" t="n">
        <v>2.9224</v>
      </c>
      <c r="F713" s="189" t="n">
        <v>0.02</v>
      </c>
      <c r="G713" s="189" t="n">
        <v>0</v>
      </c>
    </row>
    <row r="714" customFormat="false" ht="15" hidden="false" customHeight="false" outlineLevel="0" collapsed="false">
      <c r="A714" s="189" t="n">
        <v>378</v>
      </c>
      <c r="B714" s="190" t="s">
        <v>966</v>
      </c>
      <c r="C714" s="191" t="s">
        <v>867</v>
      </c>
      <c r="D714" s="191" t="s">
        <v>876</v>
      </c>
      <c r="E714" s="189" t="n">
        <v>0.181674</v>
      </c>
      <c r="F714" s="189" t="n">
        <v>0</v>
      </c>
      <c r="G714" s="189" t="n">
        <v>12.75</v>
      </c>
    </row>
    <row r="715" customFormat="false" ht="15" hidden="false" customHeight="false" outlineLevel="0" collapsed="false">
      <c r="A715" s="189" t="n">
        <v>38403</v>
      </c>
      <c r="B715" s="190" t="s">
        <v>888</v>
      </c>
      <c r="C715" s="191" t="s">
        <v>67</v>
      </c>
      <c r="D715" s="191" t="s">
        <v>28</v>
      </c>
      <c r="E715" s="189" t="n">
        <v>0.010508832</v>
      </c>
      <c r="F715" s="189" t="n">
        <v>24.94</v>
      </c>
      <c r="G715" s="189" t="n">
        <v>0</v>
      </c>
    </row>
    <row r="716" customFormat="false" ht="15" hidden="false" customHeight="false" outlineLevel="0" collapsed="false">
      <c r="A716" s="189" t="n">
        <v>39</v>
      </c>
      <c r="B716" s="190" t="s">
        <v>952</v>
      </c>
      <c r="C716" s="191" t="s">
        <v>67</v>
      </c>
      <c r="D716" s="191" t="s">
        <v>153</v>
      </c>
      <c r="E716" s="189" t="n">
        <v>1.5984</v>
      </c>
      <c r="F716" s="189" t="n">
        <v>4.41</v>
      </c>
      <c r="G716" s="189" t="n">
        <v>0</v>
      </c>
    </row>
    <row r="717" customFormat="false" ht="15" hidden="false" customHeight="false" outlineLevel="0" collapsed="false">
      <c r="A717" s="189" t="n">
        <v>4230</v>
      </c>
      <c r="B717" s="190" t="s">
        <v>959</v>
      </c>
      <c r="C717" s="191" t="s">
        <v>867</v>
      </c>
      <c r="D717" s="191" t="s">
        <v>876</v>
      </c>
      <c r="E717" s="189" t="n">
        <v>0.04279432</v>
      </c>
      <c r="F717" s="189" t="n">
        <v>0</v>
      </c>
      <c r="G717" s="189" t="n">
        <v>25.21</v>
      </c>
    </row>
    <row r="718" customFormat="false" ht="15" hidden="false" customHeight="false" outlineLevel="0" collapsed="false">
      <c r="A718" s="189" t="n">
        <v>4750</v>
      </c>
      <c r="B718" s="190" t="s">
        <v>933</v>
      </c>
      <c r="C718" s="191" t="s">
        <v>867</v>
      </c>
      <c r="D718" s="191" t="s">
        <v>876</v>
      </c>
      <c r="E718" s="189" t="n">
        <v>0.91539</v>
      </c>
      <c r="F718" s="189" t="n">
        <v>0</v>
      </c>
      <c r="G718" s="189" t="n">
        <v>12.75</v>
      </c>
    </row>
    <row r="719" customFormat="false" ht="15" hidden="false" customHeight="false" outlineLevel="0" collapsed="false">
      <c r="A719" s="189" t="n">
        <v>6111</v>
      </c>
      <c r="B719" s="190" t="s">
        <v>891</v>
      </c>
      <c r="C719" s="191" t="s">
        <v>867</v>
      </c>
      <c r="D719" s="191" t="s">
        <v>876</v>
      </c>
      <c r="E719" s="189" t="n">
        <v>1.83078</v>
      </c>
      <c r="F719" s="189" t="n">
        <v>0</v>
      </c>
      <c r="G719" s="189" t="n">
        <v>8.04</v>
      </c>
    </row>
    <row r="720" customFormat="false" ht="15" hidden="false" customHeight="false" outlineLevel="0" collapsed="false">
      <c r="A720" s="178"/>
      <c r="B720" s="179"/>
      <c r="C720" s="180"/>
      <c r="D720" s="180"/>
      <c r="E720" s="180"/>
      <c r="F720" s="180"/>
      <c r="G720" s="180"/>
    </row>
    <row r="721" customFormat="false" ht="31.5" hidden="false" customHeight="false" outlineLevel="0" collapsed="false">
      <c r="A721" s="184" t="s">
        <v>167</v>
      </c>
      <c r="B721" s="185" t="s">
        <v>168</v>
      </c>
      <c r="C721" s="186" t="s">
        <v>53</v>
      </c>
      <c r="D721" s="186" t="s">
        <v>72</v>
      </c>
      <c r="E721" s="187"/>
      <c r="F721" s="187" t="n">
        <v>73.82788063858</v>
      </c>
      <c r="G721" s="187" t="n">
        <v>18.9565069568</v>
      </c>
    </row>
    <row r="722" customFormat="false" ht="15" hidden="false" customHeight="false" outlineLevel="0" collapsed="false">
      <c r="A722" s="189" t="n">
        <v>10</v>
      </c>
      <c r="B722" s="190" t="s">
        <v>882</v>
      </c>
      <c r="C722" s="191" t="s">
        <v>67</v>
      </c>
      <c r="D722" s="191" t="s">
        <v>28</v>
      </c>
      <c r="E722" s="189" t="n">
        <v>0.005952086</v>
      </c>
      <c r="F722" s="189" t="n">
        <v>6.64</v>
      </c>
      <c r="G722" s="189" t="n">
        <v>0</v>
      </c>
    </row>
    <row r="723" customFormat="false" ht="15" hidden="false" customHeight="false" outlineLevel="0" collapsed="false">
      <c r="A723" s="189" t="n">
        <v>1106</v>
      </c>
      <c r="B723" s="190" t="s">
        <v>903</v>
      </c>
      <c r="C723" s="191" t="s">
        <v>67</v>
      </c>
      <c r="D723" s="191" t="s">
        <v>153</v>
      </c>
      <c r="E723" s="189" t="n">
        <v>1.8894</v>
      </c>
      <c r="F723" s="189" t="n">
        <v>0.55</v>
      </c>
      <c r="G723" s="189" t="n">
        <v>0</v>
      </c>
    </row>
    <row r="724" customFormat="false" ht="15" hidden="false" customHeight="false" outlineLevel="0" collapsed="false">
      <c r="A724" s="189" t="n">
        <v>12</v>
      </c>
      <c r="B724" s="190" t="s">
        <v>883</v>
      </c>
      <c r="C724" s="191" t="s">
        <v>67</v>
      </c>
      <c r="D724" s="191" t="s">
        <v>28</v>
      </c>
      <c r="E724" s="189" t="n">
        <v>0.005952086</v>
      </c>
      <c r="F724" s="189" t="n">
        <v>6.5</v>
      </c>
      <c r="G724" s="189" t="n">
        <v>0</v>
      </c>
    </row>
    <row r="725" customFormat="false" ht="15" hidden="false" customHeight="false" outlineLevel="0" collapsed="false">
      <c r="A725" s="189" t="n">
        <v>12892</v>
      </c>
      <c r="B725" s="190" t="s">
        <v>859</v>
      </c>
      <c r="C725" s="191" t="s">
        <v>67</v>
      </c>
      <c r="D725" s="191" t="s">
        <v>333</v>
      </c>
      <c r="E725" s="189" t="n">
        <v>0.012481953</v>
      </c>
      <c r="F725" s="189" t="n">
        <v>9</v>
      </c>
      <c r="G725" s="189" t="n">
        <v>0</v>
      </c>
    </row>
    <row r="726" customFormat="false" ht="15" hidden="false" customHeight="false" outlineLevel="0" collapsed="false">
      <c r="A726" s="189" t="n">
        <v>12893</v>
      </c>
      <c r="B726" s="190" t="s">
        <v>860</v>
      </c>
      <c r="C726" s="191" t="s">
        <v>67</v>
      </c>
      <c r="D726" s="191" t="s">
        <v>333</v>
      </c>
      <c r="E726" s="189" t="n">
        <v>0.012481953</v>
      </c>
      <c r="F726" s="189" t="n">
        <v>48</v>
      </c>
      <c r="G726" s="189" t="n">
        <v>0</v>
      </c>
    </row>
    <row r="727" customFormat="false" ht="15" hidden="false" customHeight="false" outlineLevel="0" collapsed="false">
      <c r="A727" s="189" t="n">
        <v>12894</v>
      </c>
      <c r="B727" s="190" t="s">
        <v>861</v>
      </c>
      <c r="C727" s="191" t="s">
        <v>67</v>
      </c>
      <c r="D727" s="191" t="s">
        <v>28</v>
      </c>
      <c r="E727" s="189" t="n">
        <v>0.012481953</v>
      </c>
      <c r="F727" s="189" t="n">
        <v>13</v>
      </c>
      <c r="G727" s="189" t="n">
        <v>0</v>
      </c>
    </row>
    <row r="728" customFormat="false" ht="21" hidden="false" customHeight="false" outlineLevel="0" collapsed="false">
      <c r="A728" s="189" t="n">
        <v>12895</v>
      </c>
      <c r="B728" s="190" t="s">
        <v>862</v>
      </c>
      <c r="C728" s="191" t="s">
        <v>67</v>
      </c>
      <c r="D728" s="191" t="s">
        <v>28</v>
      </c>
      <c r="E728" s="189" t="n">
        <v>0.012481953</v>
      </c>
      <c r="F728" s="189" t="n">
        <v>10</v>
      </c>
      <c r="G728" s="189" t="n">
        <v>0</v>
      </c>
    </row>
    <row r="729" customFormat="false" ht="15" hidden="false" customHeight="false" outlineLevel="0" collapsed="false">
      <c r="A729" s="189" t="n">
        <v>1379</v>
      </c>
      <c r="B729" s="190" t="s">
        <v>893</v>
      </c>
      <c r="C729" s="191" t="s">
        <v>67</v>
      </c>
      <c r="D729" s="191" t="s">
        <v>153</v>
      </c>
      <c r="E729" s="189" t="n">
        <v>76.3675</v>
      </c>
      <c r="F729" s="189" t="n">
        <v>0.41</v>
      </c>
      <c r="G729" s="189" t="n">
        <v>0</v>
      </c>
    </row>
    <row r="730" customFormat="false" ht="15" hidden="false" customHeight="false" outlineLevel="0" collapsed="false">
      <c r="A730" s="189" t="n">
        <v>2705</v>
      </c>
      <c r="B730" s="190" t="s">
        <v>894</v>
      </c>
      <c r="C730" s="191" t="s">
        <v>67</v>
      </c>
      <c r="D730" s="191" t="s">
        <v>68</v>
      </c>
      <c r="E730" s="189" t="n">
        <v>0.41975</v>
      </c>
      <c r="F730" s="189" t="n">
        <v>0.63</v>
      </c>
      <c r="G730" s="189" t="n">
        <v>0</v>
      </c>
    </row>
    <row r="731" customFormat="false" ht="15" hidden="false" customHeight="false" outlineLevel="0" collapsed="false">
      <c r="A731" s="189" t="n">
        <v>2711</v>
      </c>
      <c r="B731" s="190" t="s">
        <v>885</v>
      </c>
      <c r="C731" s="191" t="s">
        <v>67</v>
      </c>
      <c r="D731" s="191" t="s">
        <v>28</v>
      </c>
      <c r="E731" s="189" t="n">
        <v>0.005952086</v>
      </c>
      <c r="F731" s="189" t="n">
        <v>100.68</v>
      </c>
      <c r="G731" s="189" t="n">
        <v>0</v>
      </c>
    </row>
    <row r="732" customFormat="false" ht="21" hidden="false" customHeight="false" outlineLevel="0" collapsed="false">
      <c r="A732" s="189" t="n">
        <v>36148</v>
      </c>
      <c r="B732" s="190" t="s">
        <v>864</v>
      </c>
      <c r="C732" s="191" t="s">
        <v>67</v>
      </c>
      <c r="D732" s="191" t="s">
        <v>28</v>
      </c>
      <c r="E732" s="189" t="n">
        <v>0.012481953</v>
      </c>
      <c r="F732" s="189" t="n">
        <v>48</v>
      </c>
      <c r="G732" s="189" t="n">
        <v>0</v>
      </c>
    </row>
    <row r="733" customFormat="false" ht="21" hidden="false" customHeight="false" outlineLevel="0" collapsed="false">
      <c r="A733" s="189" t="n">
        <v>36152</v>
      </c>
      <c r="B733" s="190" t="s">
        <v>865</v>
      </c>
      <c r="C733" s="191" t="s">
        <v>67</v>
      </c>
      <c r="D733" s="191" t="s">
        <v>28</v>
      </c>
      <c r="E733" s="189" t="n">
        <v>0.012481953</v>
      </c>
      <c r="F733" s="189" t="n">
        <v>3.9</v>
      </c>
      <c r="G733" s="189" t="n">
        <v>0</v>
      </c>
    </row>
    <row r="734" customFormat="false" ht="21" hidden="false" customHeight="false" outlineLevel="0" collapsed="false">
      <c r="A734" s="189" t="n">
        <v>36397</v>
      </c>
      <c r="B734" s="190" t="s">
        <v>950</v>
      </c>
      <c r="C734" s="191" t="s">
        <v>67</v>
      </c>
      <c r="D734" s="191" t="s">
        <v>28</v>
      </c>
      <c r="E734" s="189" t="n">
        <v>3.7217E-005</v>
      </c>
      <c r="F734" s="189" t="n">
        <v>12979.56</v>
      </c>
      <c r="G734" s="189" t="n">
        <v>0</v>
      </c>
    </row>
    <row r="735" customFormat="false" ht="15" hidden="false" customHeight="false" outlineLevel="0" collapsed="false">
      <c r="A735" s="189" t="n">
        <v>370</v>
      </c>
      <c r="B735" s="190" t="s">
        <v>895</v>
      </c>
      <c r="C735" s="191" t="s">
        <v>67</v>
      </c>
      <c r="D735" s="191" t="s">
        <v>124</v>
      </c>
      <c r="E735" s="189" t="n">
        <v>0.19384</v>
      </c>
      <c r="F735" s="189" t="n">
        <v>75</v>
      </c>
      <c r="G735" s="189" t="n">
        <v>0</v>
      </c>
    </row>
    <row r="736" customFormat="false" ht="15" hidden="false" customHeight="false" outlineLevel="0" collapsed="false">
      <c r="A736" s="189" t="n">
        <v>37370</v>
      </c>
      <c r="B736" s="190" t="s">
        <v>886</v>
      </c>
      <c r="C736" s="191" t="s">
        <v>67</v>
      </c>
      <c r="D736" s="191" t="s">
        <v>876</v>
      </c>
      <c r="E736" s="189" t="n">
        <v>1.9578</v>
      </c>
      <c r="F736" s="189" t="n">
        <v>1.7</v>
      </c>
      <c r="G736" s="189" t="n">
        <v>0</v>
      </c>
    </row>
    <row r="737" customFormat="false" ht="15" hidden="false" customHeight="false" outlineLevel="0" collapsed="false">
      <c r="A737" s="189" t="n">
        <v>37371</v>
      </c>
      <c r="B737" s="190" t="s">
        <v>887</v>
      </c>
      <c r="C737" s="191" t="s">
        <v>67</v>
      </c>
      <c r="D737" s="191" t="s">
        <v>876</v>
      </c>
      <c r="E737" s="189" t="n">
        <v>1.9578</v>
      </c>
      <c r="F737" s="189" t="n">
        <v>0.64</v>
      </c>
      <c r="G737" s="189" t="n">
        <v>0</v>
      </c>
    </row>
    <row r="738" customFormat="false" ht="15" hidden="false" customHeight="false" outlineLevel="0" collapsed="false">
      <c r="A738" s="189" t="n">
        <v>37372</v>
      </c>
      <c r="B738" s="190" t="s">
        <v>877</v>
      </c>
      <c r="C738" s="191" t="s">
        <v>67</v>
      </c>
      <c r="D738" s="191" t="s">
        <v>876</v>
      </c>
      <c r="E738" s="189" t="n">
        <v>1.9578</v>
      </c>
      <c r="F738" s="189" t="n">
        <v>0.37</v>
      </c>
      <c r="G738" s="189" t="n">
        <v>0</v>
      </c>
    </row>
    <row r="739" customFormat="false" ht="15" hidden="false" customHeight="false" outlineLevel="0" collapsed="false">
      <c r="A739" s="189" t="n">
        <v>37373</v>
      </c>
      <c r="B739" s="190" t="s">
        <v>878</v>
      </c>
      <c r="C739" s="191" t="s">
        <v>67</v>
      </c>
      <c r="D739" s="191" t="s">
        <v>876</v>
      </c>
      <c r="E739" s="189" t="n">
        <v>1.9578</v>
      </c>
      <c r="F739" s="189" t="n">
        <v>0.02</v>
      </c>
      <c r="G739" s="189" t="n">
        <v>0</v>
      </c>
    </row>
    <row r="740" customFormat="false" ht="15" hidden="false" customHeight="false" outlineLevel="0" collapsed="false">
      <c r="A740" s="189" t="n">
        <v>37623</v>
      </c>
      <c r="B740" s="190" t="s">
        <v>896</v>
      </c>
      <c r="C740" s="191" t="s">
        <v>867</v>
      </c>
      <c r="D740" s="191" t="s">
        <v>876</v>
      </c>
      <c r="E740" s="189" t="n">
        <v>0.32878822</v>
      </c>
      <c r="F740" s="189" t="n">
        <v>0</v>
      </c>
      <c r="G740" s="189" t="n">
        <v>9.8</v>
      </c>
    </row>
    <row r="741" customFormat="false" ht="15" hidden="false" customHeight="false" outlineLevel="0" collapsed="false">
      <c r="A741" s="189" t="n">
        <v>38403</v>
      </c>
      <c r="B741" s="190" t="s">
        <v>888</v>
      </c>
      <c r="C741" s="191" t="s">
        <v>67</v>
      </c>
      <c r="D741" s="191" t="s">
        <v>28</v>
      </c>
      <c r="E741" s="189" t="n">
        <v>0.005952086</v>
      </c>
      <c r="F741" s="189" t="n">
        <v>24.94</v>
      </c>
      <c r="G741" s="189" t="n">
        <v>0</v>
      </c>
    </row>
    <row r="742" customFormat="false" ht="15" hidden="false" customHeight="false" outlineLevel="0" collapsed="false">
      <c r="A742" s="189" t="n">
        <v>4721</v>
      </c>
      <c r="B742" s="190" t="s">
        <v>899</v>
      </c>
      <c r="C742" s="191" t="s">
        <v>67</v>
      </c>
      <c r="D742" s="191" t="s">
        <v>124</v>
      </c>
      <c r="E742" s="189" t="n">
        <v>0.13547</v>
      </c>
      <c r="F742" s="189" t="n">
        <v>43.74</v>
      </c>
      <c r="G742" s="189" t="n">
        <v>0</v>
      </c>
    </row>
    <row r="743" customFormat="false" ht="15" hidden="false" customHeight="false" outlineLevel="0" collapsed="false">
      <c r="A743" s="189" t="n">
        <v>4750</v>
      </c>
      <c r="B743" s="190" t="s">
        <v>933</v>
      </c>
      <c r="C743" s="191" t="s">
        <v>867</v>
      </c>
      <c r="D743" s="191" t="s">
        <v>876</v>
      </c>
      <c r="E743" s="189" t="n">
        <v>0.50855</v>
      </c>
      <c r="F743" s="189" t="n">
        <v>0</v>
      </c>
      <c r="G743" s="189" t="n">
        <v>12.75</v>
      </c>
    </row>
    <row r="744" customFormat="false" ht="15" hidden="false" customHeight="false" outlineLevel="0" collapsed="false">
      <c r="A744" s="189" t="n">
        <v>6111</v>
      </c>
      <c r="B744" s="190" t="s">
        <v>891</v>
      </c>
      <c r="C744" s="191" t="s">
        <v>867</v>
      </c>
      <c r="D744" s="191" t="s">
        <v>876</v>
      </c>
      <c r="E744" s="189" t="n">
        <v>1.15054352</v>
      </c>
      <c r="F744" s="189" t="n">
        <v>0</v>
      </c>
      <c r="G744" s="189" t="n">
        <v>8.04</v>
      </c>
    </row>
    <row r="745" customFormat="false" ht="15" hidden="false" customHeight="false" outlineLevel="0" collapsed="false">
      <c r="A745" s="189" t="n">
        <v>7258</v>
      </c>
      <c r="B745" s="190" t="s">
        <v>974</v>
      </c>
      <c r="C745" s="191" t="s">
        <v>67</v>
      </c>
      <c r="D745" s="191" t="s">
        <v>28</v>
      </c>
      <c r="E745" s="189" t="n">
        <v>15</v>
      </c>
      <c r="F745" s="189" t="n">
        <v>0.29</v>
      </c>
      <c r="G745" s="189" t="n">
        <v>0</v>
      </c>
    </row>
    <row r="746" customFormat="false" ht="15" hidden="false" customHeight="false" outlineLevel="0" collapsed="false">
      <c r="A746" s="189" t="n">
        <v>7271</v>
      </c>
      <c r="B746" s="190" t="s">
        <v>975</v>
      </c>
      <c r="C746" s="191" t="s">
        <v>67</v>
      </c>
      <c r="D746" s="191" t="s">
        <v>28</v>
      </c>
      <c r="E746" s="189" t="n">
        <v>18</v>
      </c>
      <c r="F746" s="189" t="n">
        <v>0.45</v>
      </c>
      <c r="G746" s="189" t="n">
        <v>0</v>
      </c>
    </row>
    <row r="747" customFormat="false" ht="15" hidden="false" customHeight="false" outlineLevel="0" collapsed="false">
      <c r="A747" s="178"/>
      <c r="B747" s="179"/>
      <c r="C747" s="180"/>
      <c r="D747" s="180"/>
      <c r="E747" s="180"/>
      <c r="F747" s="180"/>
      <c r="G747" s="180"/>
    </row>
    <row r="748" customFormat="false" ht="15" hidden="false" customHeight="false" outlineLevel="0" collapsed="false">
      <c r="A748" s="181" t="s">
        <v>976</v>
      </c>
      <c r="B748" s="182" t="s">
        <v>170</v>
      </c>
      <c r="C748" s="183"/>
      <c r="D748" s="183"/>
      <c r="E748" s="183"/>
      <c r="F748" s="183"/>
      <c r="G748" s="183"/>
    </row>
    <row r="749" customFormat="false" ht="15" hidden="false" customHeight="false" outlineLevel="0" collapsed="false">
      <c r="A749" s="178"/>
      <c r="B749" s="179"/>
      <c r="C749" s="180"/>
      <c r="D749" s="180"/>
      <c r="E749" s="180"/>
      <c r="F749" s="180"/>
      <c r="G749" s="180"/>
    </row>
    <row r="750" customFormat="false" ht="21" hidden="false" customHeight="false" outlineLevel="0" collapsed="false">
      <c r="A750" s="184" t="s">
        <v>172</v>
      </c>
      <c r="B750" s="185" t="s">
        <v>173</v>
      </c>
      <c r="C750" s="186" t="s">
        <v>53</v>
      </c>
      <c r="D750" s="186" t="s">
        <v>28</v>
      </c>
      <c r="E750" s="187"/>
      <c r="F750" s="187" t="n">
        <v>157.0973372117</v>
      </c>
      <c r="G750" s="187" t="n">
        <v>17.56086285</v>
      </c>
    </row>
    <row r="751" customFormat="false" ht="15" hidden="false" customHeight="false" outlineLevel="0" collapsed="false">
      <c r="A751" s="189" t="n">
        <v>10</v>
      </c>
      <c r="B751" s="190" t="s">
        <v>882</v>
      </c>
      <c r="C751" s="191" t="s">
        <v>67</v>
      </c>
      <c r="D751" s="191" t="s">
        <v>28</v>
      </c>
      <c r="E751" s="189" t="n">
        <v>0.005655795</v>
      </c>
      <c r="F751" s="189" t="n">
        <v>6.64</v>
      </c>
      <c r="G751" s="189" t="n">
        <v>0</v>
      </c>
    </row>
    <row r="752" customFormat="false" ht="15" hidden="false" customHeight="false" outlineLevel="0" collapsed="false">
      <c r="A752" s="189" t="n">
        <v>10228</v>
      </c>
      <c r="B752" s="190" t="s">
        <v>977</v>
      </c>
      <c r="C752" s="191" t="s">
        <v>67</v>
      </c>
      <c r="D752" s="191" t="s">
        <v>28</v>
      </c>
      <c r="E752" s="189" t="n">
        <v>1</v>
      </c>
      <c r="F752" s="189" t="n">
        <v>148.1</v>
      </c>
      <c r="G752" s="189" t="n">
        <v>0</v>
      </c>
    </row>
    <row r="753" customFormat="false" ht="15" hidden="false" customHeight="false" outlineLevel="0" collapsed="false">
      <c r="A753" s="189" t="n">
        <v>12</v>
      </c>
      <c r="B753" s="190" t="s">
        <v>883</v>
      </c>
      <c r="C753" s="191" t="s">
        <v>67</v>
      </c>
      <c r="D753" s="191" t="s">
        <v>28</v>
      </c>
      <c r="E753" s="189" t="n">
        <v>0.005655795</v>
      </c>
      <c r="F753" s="189" t="n">
        <v>6.5</v>
      </c>
      <c r="G753" s="189" t="n">
        <v>0</v>
      </c>
    </row>
    <row r="754" customFormat="false" ht="15" hidden="false" customHeight="false" outlineLevel="0" collapsed="false">
      <c r="A754" s="189" t="n">
        <v>12892</v>
      </c>
      <c r="B754" s="190" t="s">
        <v>859</v>
      </c>
      <c r="C754" s="191" t="s">
        <v>67</v>
      </c>
      <c r="D754" s="191" t="s">
        <v>333</v>
      </c>
      <c r="E754" s="189" t="n">
        <v>0.009882025</v>
      </c>
      <c r="F754" s="189" t="n">
        <v>9</v>
      </c>
      <c r="G754" s="189" t="n">
        <v>0</v>
      </c>
    </row>
    <row r="755" customFormat="false" ht="15" hidden="false" customHeight="false" outlineLevel="0" collapsed="false">
      <c r="A755" s="189" t="n">
        <v>12893</v>
      </c>
      <c r="B755" s="190" t="s">
        <v>860</v>
      </c>
      <c r="C755" s="191" t="s">
        <v>67</v>
      </c>
      <c r="D755" s="191" t="s">
        <v>333</v>
      </c>
      <c r="E755" s="189" t="n">
        <v>0.009882025</v>
      </c>
      <c r="F755" s="189" t="n">
        <v>48</v>
      </c>
      <c r="G755" s="189" t="n">
        <v>0</v>
      </c>
    </row>
    <row r="756" customFormat="false" ht="15" hidden="false" customHeight="false" outlineLevel="0" collapsed="false">
      <c r="A756" s="189" t="n">
        <v>12894</v>
      </c>
      <c r="B756" s="190" t="s">
        <v>861</v>
      </c>
      <c r="C756" s="191" t="s">
        <v>67</v>
      </c>
      <c r="D756" s="191" t="s">
        <v>28</v>
      </c>
      <c r="E756" s="189" t="n">
        <v>0.009882025</v>
      </c>
      <c r="F756" s="189" t="n">
        <v>13</v>
      </c>
      <c r="G756" s="189" t="n">
        <v>0</v>
      </c>
    </row>
    <row r="757" customFormat="false" ht="21" hidden="false" customHeight="false" outlineLevel="0" collapsed="false">
      <c r="A757" s="189" t="n">
        <v>12895</v>
      </c>
      <c r="B757" s="190" t="s">
        <v>862</v>
      </c>
      <c r="C757" s="191" t="s">
        <v>67</v>
      </c>
      <c r="D757" s="191" t="s">
        <v>28</v>
      </c>
      <c r="E757" s="189" t="n">
        <v>0.009882025</v>
      </c>
      <c r="F757" s="189" t="n">
        <v>10</v>
      </c>
      <c r="G757" s="189" t="n">
        <v>0</v>
      </c>
    </row>
    <row r="758" customFormat="false" ht="15" hidden="false" customHeight="false" outlineLevel="0" collapsed="false">
      <c r="A758" s="189" t="n">
        <v>13</v>
      </c>
      <c r="B758" s="190" t="s">
        <v>978</v>
      </c>
      <c r="C758" s="191" t="s">
        <v>67</v>
      </c>
      <c r="D758" s="191" t="s">
        <v>153</v>
      </c>
      <c r="E758" s="189" t="n">
        <v>0.12</v>
      </c>
      <c r="F758" s="189" t="n">
        <v>10</v>
      </c>
      <c r="G758" s="189" t="n">
        <v>0</v>
      </c>
    </row>
    <row r="759" customFormat="false" ht="15" hidden="false" customHeight="false" outlineLevel="0" collapsed="false">
      <c r="A759" s="189" t="n">
        <v>2696</v>
      </c>
      <c r="B759" s="190" t="s">
        <v>919</v>
      </c>
      <c r="C759" s="191" t="s">
        <v>867</v>
      </c>
      <c r="D759" s="191" t="s">
        <v>876</v>
      </c>
      <c r="E759" s="189" t="n">
        <v>0.862325</v>
      </c>
      <c r="F759" s="189" t="n">
        <v>0</v>
      </c>
      <c r="G759" s="189" t="n">
        <v>12.75</v>
      </c>
    </row>
    <row r="760" customFormat="false" ht="15" hidden="false" customHeight="false" outlineLevel="0" collapsed="false">
      <c r="A760" s="189" t="n">
        <v>2711</v>
      </c>
      <c r="B760" s="190" t="s">
        <v>885</v>
      </c>
      <c r="C760" s="191" t="s">
        <v>67</v>
      </c>
      <c r="D760" s="191" t="s">
        <v>28</v>
      </c>
      <c r="E760" s="189" t="n">
        <v>0.005655795</v>
      </c>
      <c r="F760" s="189" t="n">
        <v>100.68</v>
      </c>
      <c r="G760" s="189" t="n">
        <v>0</v>
      </c>
    </row>
    <row r="761" customFormat="false" ht="21" hidden="false" customHeight="false" outlineLevel="0" collapsed="false">
      <c r="A761" s="189" t="n">
        <v>36148</v>
      </c>
      <c r="B761" s="190" t="s">
        <v>864</v>
      </c>
      <c r="C761" s="191" t="s">
        <v>67</v>
      </c>
      <c r="D761" s="191" t="s">
        <v>28</v>
      </c>
      <c r="E761" s="189" t="n">
        <v>0.009882025</v>
      </c>
      <c r="F761" s="189" t="n">
        <v>48</v>
      </c>
      <c r="G761" s="189" t="n">
        <v>0</v>
      </c>
    </row>
    <row r="762" customFormat="false" ht="21" hidden="false" customHeight="false" outlineLevel="0" collapsed="false">
      <c r="A762" s="189" t="n">
        <v>36152</v>
      </c>
      <c r="B762" s="190" t="s">
        <v>865</v>
      </c>
      <c r="C762" s="191" t="s">
        <v>67</v>
      </c>
      <c r="D762" s="191" t="s">
        <v>28</v>
      </c>
      <c r="E762" s="189" t="n">
        <v>0.009882025</v>
      </c>
      <c r="F762" s="189" t="n">
        <v>3.9</v>
      </c>
      <c r="G762" s="189" t="n">
        <v>0</v>
      </c>
    </row>
    <row r="763" customFormat="false" ht="15" hidden="false" customHeight="false" outlineLevel="0" collapsed="false">
      <c r="A763" s="189" t="n">
        <v>37370</v>
      </c>
      <c r="B763" s="190" t="s">
        <v>886</v>
      </c>
      <c r="C763" s="191" t="s">
        <v>67</v>
      </c>
      <c r="D763" s="191" t="s">
        <v>876</v>
      </c>
      <c r="E763" s="189" t="n">
        <v>1.55</v>
      </c>
      <c r="F763" s="189" t="n">
        <v>1.7</v>
      </c>
      <c r="G763" s="189" t="n">
        <v>0</v>
      </c>
    </row>
    <row r="764" customFormat="false" ht="15" hidden="false" customHeight="false" outlineLevel="0" collapsed="false">
      <c r="A764" s="189" t="n">
        <v>37371</v>
      </c>
      <c r="B764" s="190" t="s">
        <v>887</v>
      </c>
      <c r="C764" s="191" t="s">
        <v>67</v>
      </c>
      <c r="D764" s="191" t="s">
        <v>876</v>
      </c>
      <c r="E764" s="189" t="n">
        <v>1.55</v>
      </c>
      <c r="F764" s="189" t="n">
        <v>0.64</v>
      </c>
      <c r="G764" s="189" t="n">
        <v>0</v>
      </c>
    </row>
    <row r="765" customFormat="false" ht="15" hidden="false" customHeight="false" outlineLevel="0" collapsed="false">
      <c r="A765" s="189" t="n">
        <v>37372</v>
      </c>
      <c r="B765" s="190" t="s">
        <v>877</v>
      </c>
      <c r="C765" s="191" t="s">
        <v>67</v>
      </c>
      <c r="D765" s="191" t="s">
        <v>876</v>
      </c>
      <c r="E765" s="189" t="n">
        <v>1.55</v>
      </c>
      <c r="F765" s="189" t="n">
        <v>0.37</v>
      </c>
      <c r="G765" s="189" t="n">
        <v>0</v>
      </c>
    </row>
    <row r="766" customFormat="false" ht="15" hidden="false" customHeight="false" outlineLevel="0" collapsed="false">
      <c r="A766" s="189" t="n">
        <v>37373</v>
      </c>
      <c r="B766" s="190" t="s">
        <v>878</v>
      </c>
      <c r="C766" s="191" t="s">
        <v>67</v>
      </c>
      <c r="D766" s="191" t="s">
        <v>876</v>
      </c>
      <c r="E766" s="189" t="n">
        <v>1.55</v>
      </c>
      <c r="F766" s="189" t="n">
        <v>0.02</v>
      </c>
      <c r="G766" s="189" t="n">
        <v>0</v>
      </c>
    </row>
    <row r="767" customFormat="false" ht="15" hidden="false" customHeight="false" outlineLevel="0" collapsed="false">
      <c r="A767" s="189" t="n">
        <v>38403</v>
      </c>
      <c r="B767" s="190" t="s">
        <v>888</v>
      </c>
      <c r="C767" s="191" t="s">
        <v>67</v>
      </c>
      <c r="D767" s="191" t="s">
        <v>28</v>
      </c>
      <c r="E767" s="189" t="n">
        <v>0.005655795</v>
      </c>
      <c r="F767" s="189" t="n">
        <v>24.94</v>
      </c>
      <c r="G767" s="189" t="n">
        <v>0</v>
      </c>
    </row>
    <row r="768" customFormat="false" ht="15" hidden="false" customHeight="false" outlineLevel="0" collapsed="false">
      <c r="A768" s="189" t="n">
        <v>6127</v>
      </c>
      <c r="B768" s="190" t="s">
        <v>979</v>
      </c>
      <c r="C768" s="191" t="s">
        <v>867</v>
      </c>
      <c r="D768" s="191" t="s">
        <v>876</v>
      </c>
      <c r="E768" s="189" t="n">
        <v>0.70833</v>
      </c>
      <c r="F768" s="189" t="n">
        <v>0</v>
      </c>
      <c r="G768" s="189" t="n">
        <v>9.27</v>
      </c>
    </row>
    <row r="769" customFormat="false" ht="15" hidden="false" customHeight="false" outlineLevel="0" collapsed="false">
      <c r="A769" s="189" t="n">
        <v>7307</v>
      </c>
      <c r="B769" s="190" t="s">
        <v>980</v>
      </c>
      <c r="C769" s="191" t="s">
        <v>67</v>
      </c>
      <c r="D769" s="191" t="s">
        <v>940</v>
      </c>
      <c r="E769" s="189" t="n">
        <v>0.08</v>
      </c>
      <c r="F769" s="189" t="n">
        <v>18.47</v>
      </c>
      <c r="G769" s="189" t="n">
        <v>0</v>
      </c>
    </row>
    <row r="770" customFormat="false" ht="15" hidden="false" customHeight="false" outlineLevel="0" collapsed="false">
      <c r="A770" s="178"/>
      <c r="B770" s="179"/>
      <c r="C770" s="180"/>
      <c r="D770" s="180"/>
      <c r="E770" s="180"/>
      <c r="F770" s="180"/>
      <c r="G770" s="180"/>
    </row>
    <row r="771" customFormat="false" ht="15" hidden="false" customHeight="false" outlineLevel="0" collapsed="false">
      <c r="A771" s="184" t="s">
        <v>175</v>
      </c>
      <c r="B771" s="185" t="s">
        <v>176</v>
      </c>
      <c r="C771" s="186" t="s">
        <v>53</v>
      </c>
      <c r="D771" s="186" t="s">
        <v>124</v>
      </c>
      <c r="E771" s="187"/>
      <c r="F771" s="187" t="n">
        <v>12.231749442</v>
      </c>
      <c r="G771" s="187" t="n">
        <v>24.532452</v>
      </c>
    </row>
    <row r="772" customFormat="false" ht="15" hidden="false" customHeight="false" outlineLevel="0" collapsed="false">
      <c r="A772" s="189" t="n">
        <v>10</v>
      </c>
      <c r="B772" s="190" t="s">
        <v>882</v>
      </c>
      <c r="C772" s="191" t="s">
        <v>67</v>
      </c>
      <c r="D772" s="191" t="s">
        <v>28</v>
      </c>
      <c r="E772" s="189" t="n">
        <v>0.0109467</v>
      </c>
      <c r="F772" s="189" t="n">
        <v>6.64</v>
      </c>
      <c r="G772" s="189" t="n">
        <v>0</v>
      </c>
    </row>
    <row r="773" customFormat="false" ht="15" hidden="false" customHeight="false" outlineLevel="0" collapsed="false">
      <c r="A773" s="189" t="n">
        <v>12</v>
      </c>
      <c r="B773" s="190" t="s">
        <v>883</v>
      </c>
      <c r="C773" s="191" t="s">
        <v>67</v>
      </c>
      <c r="D773" s="191" t="s">
        <v>28</v>
      </c>
      <c r="E773" s="189" t="n">
        <v>0.0109467</v>
      </c>
      <c r="F773" s="189" t="n">
        <v>6.5</v>
      </c>
      <c r="G773" s="189" t="n">
        <v>0</v>
      </c>
    </row>
    <row r="774" customFormat="false" ht="15" hidden="false" customHeight="false" outlineLevel="0" collapsed="false">
      <c r="A774" s="189" t="n">
        <v>12892</v>
      </c>
      <c r="B774" s="190" t="s">
        <v>859</v>
      </c>
      <c r="C774" s="191" t="s">
        <v>67</v>
      </c>
      <c r="D774" s="191" t="s">
        <v>333</v>
      </c>
      <c r="E774" s="189" t="n">
        <v>0.0191265</v>
      </c>
      <c r="F774" s="189" t="n">
        <v>9</v>
      </c>
      <c r="G774" s="189" t="n">
        <v>0</v>
      </c>
    </row>
    <row r="775" customFormat="false" ht="15" hidden="false" customHeight="false" outlineLevel="0" collapsed="false">
      <c r="A775" s="189" t="n">
        <v>12893</v>
      </c>
      <c r="B775" s="190" t="s">
        <v>860</v>
      </c>
      <c r="C775" s="191" t="s">
        <v>67</v>
      </c>
      <c r="D775" s="191" t="s">
        <v>333</v>
      </c>
      <c r="E775" s="189" t="n">
        <v>0.0191265</v>
      </c>
      <c r="F775" s="189" t="n">
        <v>48</v>
      </c>
      <c r="G775" s="189" t="n">
        <v>0</v>
      </c>
    </row>
    <row r="776" customFormat="false" ht="15" hidden="false" customHeight="false" outlineLevel="0" collapsed="false">
      <c r="A776" s="189" t="n">
        <v>12894</v>
      </c>
      <c r="B776" s="190" t="s">
        <v>861</v>
      </c>
      <c r="C776" s="191" t="s">
        <v>67</v>
      </c>
      <c r="D776" s="191" t="s">
        <v>28</v>
      </c>
      <c r="E776" s="189" t="n">
        <v>0.0191265</v>
      </c>
      <c r="F776" s="189" t="n">
        <v>13</v>
      </c>
      <c r="G776" s="189" t="n">
        <v>0</v>
      </c>
    </row>
    <row r="777" customFormat="false" ht="21" hidden="false" customHeight="false" outlineLevel="0" collapsed="false">
      <c r="A777" s="189" t="n">
        <v>12895</v>
      </c>
      <c r="B777" s="190" t="s">
        <v>862</v>
      </c>
      <c r="C777" s="191" t="s">
        <v>67</v>
      </c>
      <c r="D777" s="191" t="s">
        <v>28</v>
      </c>
      <c r="E777" s="189" t="n">
        <v>0.0191265</v>
      </c>
      <c r="F777" s="189" t="n">
        <v>10</v>
      </c>
      <c r="G777" s="189" t="n">
        <v>0</v>
      </c>
    </row>
    <row r="778" customFormat="false" ht="15" hidden="false" customHeight="false" outlineLevel="0" collapsed="false">
      <c r="A778" s="189" t="n">
        <v>2711</v>
      </c>
      <c r="B778" s="190" t="s">
        <v>885</v>
      </c>
      <c r="C778" s="191" t="s">
        <v>67</v>
      </c>
      <c r="D778" s="191" t="s">
        <v>28</v>
      </c>
      <c r="E778" s="189" t="n">
        <v>0.0109467</v>
      </c>
      <c r="F778" s="189" t="n">
        <v>100.68</v>
      </c>
      <c r="G778" s="189" t="n">
        <v>0</v>
      </c>
    </row>
    <row r="779" customFormat="false" ht="21" hidden="false" customHeight="false" outlineLevel="0" collapsed="false">
      <c r="A779" s="189" t="n">
        <v>36148</v>
      </c>
      <c r="B779" s="190" t="s">
        <v>864</v>
      </c>
      <c r="C779" s="191" t="s">
        <v>67</v>
      </c>
      <c r="D779" s="191" t="s">
        <v>28</v>
      </c>
      <c r="E779" s="189" t="n">
        <v>0.0191265</v>
      </c>
      <c r="F779" s="189" t="n">
        <v>48</v>
      </c>
      <c r="G779" s="189" t="n">
        <v>0</v>
      </c>
    </row>
    <row r="780" customFormat="false" ht="21" hidden="false" customHeight="false" outlineLevel="0" collapsed="false">
      <c r="A780" s="189" t="n">
        <v>36152</v>
      </c>
      <c r="B780" s="190" t="s">
        <v>865</v>
      </c>
      <c r="C780" s="191" t="s">
        <v>67</v>
      </c>
      <c r="D780" s="191" t="s">
        <v>28</v>
      </c>
      <c r="E780" s="189" t="n">
        <v>0.0191265</v>
      </c>
      <c r="F780" s="189" t="n">
        <v>3.9</v>
      </c>
      <c r="G780" s="189" t="n">
        <v>0</v>
      </c>
    </row>
    <row r="781" customFormat="false" ht="15" hidden="false" customHeight="false" outlineLevel="0" collapsed="false">
      <c r="A781" s="189" t="n">
        <v>37370</v>
      </c>
      <c r="B781" s="190" t="s">
        <v>886</v>
      </c>
      <c r="C781" s="191" t="s">
        <v>67</v>
      </c>
      <c r="D781" s="191" t="s">
        <v>876</v>
      </c>
      <c r="E781" s="189" t="n">
        <v>3</v>
      </c>
      <c r="F781" s="189" t="n">
        <v>1.7</v>
      </c>
      <c r="G781" s="189" t="n">
        <v>0</v>
      </c>
    </row>
    <row r="782" customFormat="false" ht="15" hidden="false" customHeight="false" outlineLevel="0" collapsed="false">
      <c r="A782" s="189" t="n">
        <v>37371</v>
      </c>
      <c r="B782" s="190" t="s">
        <v>887</v>
      </c>
      <c r="C782" s="191" t="s">
        <v>67</v>
      </c>
      <c r="D782" s="191" t="s">
        <v>876</v>
      </c>
      <c r="E782" s="189" t="n">
        <v>3</v>
      </c>
      <c r="F782" s="189" t="n">
        <v>0.64</v>
      </c>
      <c r="G782" s="189" t="n">
        <v>0</v>
      </c>
    </row>
    <row r="783" customFormat="false" ht="15" hidden="false" customHeight="false" outlineLevel="0" collapsed="false">
      <c r="A783" s="189" t="n">
        <v>37372</v>
      </c>
      <c r="B783" s="190" t="s">
        <v>877</v>
      </c>
      <c r="C783" s="191" t="s">
        <v>67</v>
      </c>
      <c r="D783" s="191" t="s">
        <v>876</v>
      </c>
      <c r="E783" s="189" t="n">
        <v>3</v>
      </c>
      <c r="F783" s="189" t="n">
        <v>0.37</v>
      </c>
      <c r="G783" s="189" t="n">
        <v>0</v>
      </c>
    </row>
    <row r="784" customFormat="false" ht="15" hidden="false" customHeight="false" outlineLevel="0" collapsed="false">
      <c r="A784" s="189" t="n">
        <v>37373</v>
      </c>
      <c r="B784" s="190" t="s">
        <v>878</v>
      </c>
      <c r="C784" s="191" t="s">
        <v>67</v>
      </c>
      <c r="D784" s="191" t="s">
        <v>876</v>
      </c>
      <c r="E784" s="189" t="n">
        <v>3</v>
      </c>
      <c r="F784" s="189" t="n">
        <v>0.02</v>
      </c>
      <c r="G784" s="189" t="n">
        <v>0</v>
      </c>
    </row>
    <row r="785" customFormat="false" ht="15" hidden="false" customHeight="false" outlineLevel="0" collapsed="false">
      <c r="A785" s="189" t="n">
        <v>38403</v>
      </c>
      <c r="B785" s="190" t="s">
        <v>888</v>
      </c>
      <c r="C785" s="191" t="s">
        <v>67</v>
      </c>
      <c r="D785" s="191" t="s">
        <v>28</v>
      </c>
      <c r="E785" s="189" t="n">
        <v>0.0109467</v>
      </c>
      <c r="F785" s="189" t="n">
        <v>24.94</v>
      </c>
      <c r="G785" s="189" t="n">
        <v>0</v>
      </c>
    </row>
    <row r="786" customFormat="false" ht="15" hidden="false" customHeight="false" outlineLevel="0" collapsed="false">
      <c r="A786" s="189" t="n">
        <v>6111</v>
      </c>
      <c r="B786" s="190" t="s">
        <v>891</v>
      </c>
      <c r="C786" s="191" t="s">
        <v>867</v>
      </c>
      <c r="D786" s="191" t="s">
        <v>876</v>
      </c>
      <c r="E786" s="189" t="n">
        <v>3.0513</v>
      </c>
      <c r="F786" s="189" t="n">
        <v>0</v>
      </c>
      <c r="G786" s="189" t="n">
        <v>8.04</v>
      </c>
    </row>
    <row r="787" customFormat="false" ht="15" hidden="false" customHeight="false" outlineLevel="0" collapsed="false">
      <c r="A787" s="178"/>
      <c r="B787" s="179"/>
      <c r="C787" s="180"/>
      <c r="D787" s="180"/>
      <c r="E787" s="180"/>
      <c r="F787" s="180"/>
      <c r="G787" s="180"/>
    </row>
    <row r="788" customFormat="false" ht="42" hidden="false" customHeight="false" outlineLevel="0" collapsed="false">
      <c r="A788" s="184" t="s">
        <v>178</v>
      </c>
      <c r="B788" s="185" t="s">
        <v>179</v>
      </c>
      <c r="C788" s="186" t="s">
        <v>53</v>
      </c>
      <c r="D788" s="186" t="s">
        <v>28</v>
      </c>
      <c r="E788" s="187"/>
      <c r="F788" s="187" t="n">
        <v>71.74022028405</v>
      </c>
      <c r="G788" s="187" t="n">
        <v>51.49969032964</v>
      </c>
    </row>
    <row r="789" customFormat="false" ht="15" hidden="false" customHeight="false" outlineLevel="0" collapsed="false">
      <c r="A789" s="189" t="n">
        <v>10</v>
      </c>
      <c r="B789" s="190" t="s">
        <v>882</v>
      </c>
      <c r="C789" s="191" t="s">
        <v>67</v>
      </c>
      <c r="D789" s="191" t="s">
        <v>28</v>
      </c>
      <c r="E789" s="189" t="n">
        <v>0.017664456</v>
      </c>
      <c r="F789" s="189" t="n">
        <v>6.64</v>
      </c>
      <c r="G789" s="189" t="n">
        <v>0</v>
      </c>
    </row>
    <row r="790" customFormat="false" ht="21" hidden="false" customHeight="false" outlineLevel="0" collapsed="false">
      <c r="A790" s="189" t="n">
        <v>10535</v>
      </c>
      <c r="B790" s="190" t="s">
        <v>892</v>
      </c>
      <c r="C790" s="191" t="s">
        <v>67</v>
      </c>
      <c r="D790" s="191" t="s">
        <v>28</v>
      </c>
      <c r="E790" s="189" t="n">
        <v>7.408E-006</v>
      </c>
      <c r="F790" s="189" t="n">
        <v>3190.81</v>
      </c>
      <c r="G790" s="189" t="n">
        <v>0</v>
      </c>
    </row>
    <row r="791" customFormat="false" ht="15" hidden="false" customHeight="false" outlineLevel="0" collapsed="false">
      <c r="A791" s="189" t="n">
        <v>1106</v>
      </c>
      <c r="B791" s="190" t="s">
        <v>903</v>
      </c>
      <c r="C791" s="191" t="s">
        <v>67</v>
      </c>
      <c r="D791" s="191" t="s">
        <v>153</v>
      </c>
      <c r="E791" s="189" t="n">
        <v>4.264056</v>
      </c>
      <c r="F791" s="189" t="n">
        <v>0.55</v>
      </c>
      <c r="G791" s="189" t="n">
        <v>0</v>
      </c>
    </row>
    <row r="792" customFormat="false" ht="15" hidden="false" customHeight="false" outlineLevel="0" collapsed="false">
      <c r="A792" s="189" t="n">
        <v>12</v>
      </c>
      <c r="B792" s="190" t="s">
        <v>883</v>
      </c>
      <c r="C792" s="191" t="s">
        <v>67</v>
      </c>
      <c r="D792" s="191" t="s">
        <v>28</v>
      </c>
      <c r="E792" s="189" t="n">
        <v>0.017664456</v>
      </c>
      <c r="F792" s="189" t="n">
        <v>6.5</v>
      </c>
      <c r="G792" s="189" t="n">
        <v>0</v>
      </c>
    </row>
    <row r="793" customFormat="false" ht="15" hidden="false" customHeight="false" outlineLevel="0" collapsed="false">
      <c r="A793" s="189" t="n">
        <v>1213</v>
      </c>
      <c r="B793" s="190" t="s">
        <v>884</v>
      </c>
      <c r="C793" s="191" t="s">
        <v>867</v>
      </c>
      <c r="D793" s="191" t="s">
        <v>876</v>
      </c>
      <c r="E793" s="189" t="n">
        <v>0.10093</v>
      </c>
      <c r="F793" s="189" t="n">
        <v>0</v>
      </c>
      <c r="G793" s="189" t="n">
        <v>12.75</v>
      </c>
    </row>
    <row r="794" customFormat="false" ht="15" hidden="false" customHeight="false" outlineLevel="0" collapsed="false">
      <c r="A794" s="189" t="n">
        <v>12892</v>
      </c>
      <c r="B794" s="190" t="s">
        <v>859</v>
      </c>
      <c r="C794" s="191" t="s">
        <v>67</v>
      </c>
      <c r="D794" s="191" t="s">
        <v>333</v>
      </c>
      <c r="E794" s="189" t="n">
        <v>0.032073739</v>
      </c>
      <c r="F794" s="189" t="n">
        <v>9</v>
      </c>
      <c r="G794" s="189" t="n">
        <v>0</v>
      </c>
    </row>
    <row r="795" customFormat="false" ht="15" hidden="false" customHeight="false" outlineLevel="0" collapsed="false">
      <c r="A795" s="189" t="n">
        <v>12893</v>
      </c>
      <c r="B795" s="190" t="s">
        <v>860</v>
      </c>
      <c r="C795" s="191" t="s">
        <v>67</v>
      </c>
      <c r="D795" s="191" t="s">
        <v>333</v>
      </c>
      <c r="E795" s="189" t="n">
        <v>0.032073739</v>
      </c>
      <c r="F795" s="189" t="n">
        <v>48</v>
      </c>
      <c r="G795" s="189" t="n">
        <v>0</v>
      </c>
    </row>
    <row r="796" customFormat="false" ht="15" hidden="false" customHeight="false" outlineLevel="0" collapsed="false">
      <c r="A796" s="189" t="n">
        <v>12894</v>
      </c>
      <c r="B796" s="190" t="s">
        <v>861</v>
      </c>
      <c r="C796" s="191" t="s">
        <v>67</v>
      </c>
      <c r="D796" s="191" t="s">
        <v>28</v>
      </c>
      <c r="E796" s="189" t="n">
        <v>0.032073739</v>
      </c>
      <c r="F796" s="189" t="n">
        <v>13</v>
      </c>
      <c r="G796" s="189" t="n">
        <v>0</v>
      </c>
    </row>
    <row r="797" customFormat="false" ht="21" hidden="false" customHeight="false" outlineLevel="0" collapsed="false">
      <c r="A797" s="189" t="n">
        <v>12895</v>
      </c>
      <c r="B797" s="190" t="s">
        <v>862</v>
      </c>
      <c r="C797" s="191" t="s">
        <v>67</v>
      </c>
      <c r="D797" s="191" t="s">
        <v>28</v>
      </c>
      <c r="E797" s="189" t="n">
        <v>0.032073739</v>
      </c>
      <c r="F797" s="189" t="n">
        <v>10</v>
      </c>
      <c r="G797" s="189" t="n">
        <v>0</v>
      </c>
    </row>
    <row r="798" customFormat="false" ht="15" hidden="false" customHeight="false" outlineLevel="0" collapsed="false">
      <c r="A798" s="189" t="n">
        <v>1379</v>
      </c>
      <c r="B798" s="190" t="s">
        <v>893</v>
      </c>
      <c r="C798" s="191" t="s">
        <v>67</v>
      </c>
      <c r="D798" s="191" t="s">
        <v>153</v>
      </c>
      <c r="E798" s="189" t="n">
        <v>21.217456</v>
      </c>
      <c r="F798" s="189" t="n">
        <v>0.41</v>
      </c>
      <c r="G798" s="189" t="n">
        <v>0</v>
      </c>
    </row>
    <row r="799" customFormat="false" ht="15" hidden="false" customHeight="false" outlineLevel="0" collapsed="false">
      <c r="A799" s="189" t="n">
        <v>2705</v>
      </c>
      <c r="B799" s="190" t="s">
        <v>894</v>
      </c>
      <c r="C799" s="191" t="s">
        <v>67</v>
      </c>
      <c r="D799" s="191" t="s">
        <v>68</v>
      </c>
      <c r="E799" s="189" t="n">
        <v>0.14517986</v>
      </c>
      <c r="F799" s="189" t="n">
        <v>0.63</v>
      </c>
      <c r="G799" s="189" t="n">
        <v>0</v>
      </c>
    </row>
    <row r="800" customFormat="false" ht="15" hidden="false" customHeight="false" outlineLevel="0" collapsed="false">
      <c r="A800" s="189" t="n">
        <v>2711</v>
      </c>
      <c r="B800" s="190" t="s">
        <v>885</v>
      </c>
      <c r="C800" s="191" t="s">
        <v>67</v>
      </c>
      <c r="D800" s="191" t="s">
        <v>28</v>
      </c>
      <c r="E800" s="189" t="n">
        <v>0.017664456</v>
      </c>
      <c r="F800" s="189" t="n">
        <v>100.68</v>
      </c>
      <c r="G800" s="189" t="n">
        <v>0</v>
      </c>
    </row>
    <row r="801" customFormat="false" ht="15" hidden="false" customHeight="false" outlineLevel="0" collapsed="false">
      <c r="A801" s="189" t="n">
        <v>337</v>
      </c>
      <c r="B801" s="190" t="s">
        <v>964</v>
      </c>
      <c r="C801" s="191" t="s">
        <v>67</v>
      </c>
      <c r="D801" s="191" t="s">
        <v>153</v>
      </c>
      <c r="E801" s="189" t="n">
        <v>0.029</v>
      </c>
      <c r="F801" s="189" t="n">
        <v>8.76</v>
      </c>
      <c r="G801" s="189" t="n">
        <v>0</v>
      </c>
    </row>
    <row r="802" customFormat="false" ht="15" hidden="false" customHeight="false" outlineLevel="0" collapsed="false">
      <c r="A802" s="189" t="n">
        <v>36</v>
      </c>
      <c r="B802" s="190" t="s">
        <v>981</v>
      </c>
      <c r="C802" s="191" t="s">
        <v>67</v>
      </c>
      <c r="D802" s="191" t="s">
        <v>153</v>
      </c>
      <c r="E802" s="189" t="n">
        <v>1.44</v>
      </c>
      <c r="F802" s="189" t="n">
        <v>4.41</v>
      </c>
      <c r="G802" s="189" t="n">
        <v>0</v>
      </c>
    </row>
    <row r="803" customFormat="false" ht="21" hidden="false" customHeight="false" outlineLevel="0" collapsed="false">
      <c r="A803" s="189" t="n">
        <v>36148</v>
      </c>
      <c r="B803" s="190" t="s">
        <v>864</v>
      </c>
      <c r="C803" s="191" t="s">
        <v>67</v>
      </c>
      <c r="D803" s="191" t="s">
        <v>28</v>
      </c>
      <c r="E803" s="189" t="n">
        <v>0.032073739</v>
      </c>
      <c r="F803" s="189" t="n">
        <v>48</v>
      </c>
      <c r="G803" s="189" t="n">
        <v>0</v>
      </c>
    </row>
    <row r="804" customFormat="false" ht="21" hidden="false" customHeight="false" outlineLevel="0" collapsed="false">
      <c r="A804" s="189" t="n">
        <v>36152</v>
      </c>
      <c r="B804" s="190" t="s">
        <v>865</v>
      </c>
      <c r="C804" s="191" t="s">
        <v>67</v>
      </c>
      <c r="D804" s="191" t="s">
        <v>28</v>
      </c>
      <c r="E804" s="189" t="n">
        <v>0.032073739</v>
      </c>
      <c r="F804" s="189" t="n">
        <v>3.9</v>
      </c>
      <c r="G804" s="189" t="n">
        <v>0</v>
      </c>
    </row>
    <row r="805" customFormat="false" ht="21" hidden="false" customHeight="false" outlineLevel="0" collapsed="false">
      <c r="A805" s="189" t="n">
        <v>36397</v>
      </c>
      <c r="B805" s="190" t="s">
        <v>950</v>
      </c>
      <c r="C805" s="191" t="s">
        <v>67</v>
      </c>
      <c r="D805" s="191" t="s">
        <v>28</v>
      </c>
      <c r="E805" s="189" t="n">
        <v>2.628E-006</v>
      </c>
      <c r="F805" s="189" t="n">
        <v>12979.56</v>
      </c>
      <c r="G805" s="189" t="n">
        <v>0</v>
      </c>
    </row>
    <row r="806" customFormat="false" ht="15" hidden="false" customHeight="false" outlineLevel="0" collapsed="false">
      <c r="A806" s="189" t="n">
        <v>370</v>
      </c>
      <c r="B806" s="190" t="s">
        <v>895</v>
      </c>
      <c r="C806" s="191" t="s">
        <v>67</v>
      </c>
      <c r="D806" s="191" t="s">
        <v>124</v>
      </c>
      <c r="E806" s="189" t="n">
        <v>0.079897</v>
      </c>
      <c r="F806" s="189" t="n">
        <v>75</v>
      </c>
      <c r="G806" s="189" t="n">
        <v>0</v>
      </c>
    </row>
    <row r="807" customFormat="false" ht="15" hidden="false" customHeight="false" outlineLevel="0" collapsed="false">
      <c r="A807" s="189" t="n">
        <v>37370</v>
      </c>
      <c r="B807" s="190" t="s">
        <v>886</v>
      </c>
      <c r="C807" s="191" t="s">
        <v>67</v>
      </c>
      <c r="D807" s="191" t="s">
        <v>876</v>
      </c>
      <c r="E807" s="189" t="n">
        <v>5.03078</v>
      </c>
      <c r="F807" s="189" t="n">
        <v>1.7</v>
      </c>
      <c r="G807" s="189" t="n">
        <v>0</v>
      </c>
    </row>
    <row r="808" customFormat="false" ht="15" hidden="false" customHeight="false" outlineLevel="0" collapsed="false">
      <c r="A808" s="189" t="n">
        <v>37371</v>
      </c>
      <c r="B808" s="190" t="s">
        <v>887</v>
      </c>
      <c r="C808" s="191" t="s">
        <v>67</v>
      </c>
      <c r="D808" s="191" t="s">
        <v>876</v>
      </c>
      <c r="E808" s="189" t="n">
        <v>5.03078</v>
      </c>
      <c r="F808" s="189" t="n">
        <v>0.64</v>
      </c>
      <c r="G808" s="189" t="n">
        <v>0</v>
      </c>
    </row>
    <row r="809" customFormat="false" ht="15" hidden="false" customHeight="false" outlineLevel="0" collapsed="false">
      <c r="A809" s="189" t="n">
        <v>37372</v>
      </c>
      <c r="B809" s="190" t="s">
        <v>877</v>
      </c>
      <c r="C809" s="191" t="s">
        <v>67</v>
      </c>
      <c r="D809" s="191" t="s">
        <v>876</v>
      </c>
      <c r="E809" s="189" t="n">
        <v>5.03078</v>
      </c>
      <c r="F809" s="189" t="n">
        <v>0.37</v>
      </c>
      <c r="G809" s="189" t="n">
        <v>0</v>
      </c>
    </row>
    <row r="810" customFormat="false" ht="15" hidden="false" customHeight="false" outlineLevel="0" collapsed="false">
      <c r="A810" s="189" t="n">
        <v>37373</v>
      </c>
      <c r="B810" s="190" t="s">
        <v>878</v>
      </c>
      <c r="C810" s="191" t="s">
        <v>67</v>
      </c>
      <c r="D810" s="191" t="s">
        <v>876</v>
      </c>
      <c r="E810" s="189" t="n">
        <v>5.03078</v>
      </c>
      <c r="F810" s="189" t="n">
        <v>0.02</v>
      </c>
      <c r="G810" s="189" t="n">
        <v>0</v>
      </c>
    </row>
    <row r="811" customFormat="false" ht="21" hidden="false" customHeight="false" outlineLevel="0" collapsed="false">
      <c r="A811" s="189" t="n">
        <v>37544</v>
      </c>
      <c r="B811" s="190" t="s">
        <v>982</v>
      </c>
      <c r="C811" s="191" t="s">
        <v>67</v>
      </c>
      <c r="D811" s="191" t="s">
        <v>28</v>
      </c>
      <c r="E811" s="189" t="n">
        <v>1.0897E-005</v>
      </c>
      <c r="F811" s="189" t="n">
        <v>8457.19</v>
      </c>
      <c r="G811" s="189" t="n">
        <v>0</v>
      </c>
    </row>
    <row r="812" customFormat="false" ht="15" hidden="false" customHeight="false" outlineLevel="0" collapsed="false">
      <c r="A812" s="189" t="n">
        <v>37623</v>
      </c>
      <c r="B812" s="190" t="s">
        <v>896</v>
      </c>
      <c r="C812" s="191" t="s">
        <v>867</v>
      </c>
      <c r="D812" s="191" t="s">
        <v>876</v>
      </c>
      <c r="E812" s="189" t="n">
        <v>0.191015285</v>
      </c>
      <c r="F812" s="189" t="n">
        <v>0</v>
      </c>
      <c r="G812" s="189" t="n">
        <v>9.8</v>
      </c>
    </row>
    <row r="813" customFormat="false" ht="15" hidden="false" customHeight="false" outlineLevel="0" collapsed="false">
      <c r="A813" s="189" t="n">
        <v>378</v>
      </c>
      <c r="B813" s="190" t="s">
        <v>966</v>
      </c>
      <c r="C813" s="191" t="s">
        <v>867</v>
      </c>
      <c r="D813" s="191" t="s">
        <v>876</v>
      </c>
      <c r="E813" s="189" t="n">
        <v>0.10093</v>
      </c>
      <c r="F813" s="189" t="n">
        <v>0</v>
      </c>
      <c r="G813" s="189" t="n">
        <v>12.75</v>
      </c>
    </row>
    <row r="814" customFormat="false" ht="15" hidden="false" customHeight="false" outlineLevel="0" collapsed="false">
      <c r="A814" s="189" t="n">
        <v>38403</v>
      </c>
      <c r="B814" s="190" t="s">
        <v>888</v>
      </c>
      <c r="C814" s="191" t="s">
        <v>67</v>
      </c>
      <c r="D814" s="191" t="s">
        <v>28</v>
      </c>
      <c r="E814" s="189" t="n">
        <v>0.017664456</v>
      </c>
      <c r="F814" s="189" t="n">
        <v>24.94</v>
      </c>
      <c r="G814" s="189" t="n">
        <v>0</v>
      </c>
    </row>
    <row r="815" customFormat="false" ht="15" hidden="false" customHeight="false" outlineLevel="0" collapsed="false">
      <c r="A815" s="189" t="n">
        <v>4512</v>
      </c>
      <c r="B815" s="190" t="s">
        <v>983</v>
      </c>
      <c r="C815" s="191" t="s">
        <v>67</v>
      </c>
      <c r="D815" s="191" t="s">
        <v>131</v>
      </c>
      <c r="E815" s="189" t="n">
        <v>2.5</v>
      </c>
      <c r="F815" s="189" t="n">
        <v>1.44</v>
      </c>
      <c r="G815" s="189" t="n">
        <v>0</v>
      </c>
    </row>
    <row r="816" customFormat="false" ht="15" hidden="false" customHeight="false" outlineLevel="0" collapsed="false">
      <c r="A816" s="189" t="n">
        <v>4718</v>
      </c>
      <c r="B816" s="190" t="s">
        <v>984</v>
      </c>
      <c r="C816" s="191" t="s">
        <v>67</v>
      </c>
      <c r="D816" s="191" t="s">
        <v>124</v>
      </c>
      <c r="E816" s="189" t="n">
        <v>0.015</v>
      </c>
      <c r="F816" s="189" t="n">
        <v>43.74</v>
      </c>
      <c r="G816" s="189" t="n">
        <v>0</v>
      </c>
    </row>
    <row r="817" customFormat="false" ht="15" hidden="false" customHeight="false" outlineLevel="0" collapsed="false">
      <c r="A817" s="189" t="n">
        <v>4721</v>
      </c>
      <c r="B817" s="190" t="s">
        <v>899</v>
      </c>
      <c r="C817" s="191" t="s">
        <v>67</v>
      </c>
      <c r="D817" s="191" t="s">
        <v>124</v>
      </c>
      <c r="E817" s="189" t="n">
        <v>0.010458</v>
      </c>
      <c r="F817" s="189" t="n">
        <v>43.74</v>
      </c>
      <c r="G817" s="189" t="n">
        <v>0</v>
      </c>
    </row>
    <row r="818" customFormat="false" ht="15" hidden="false" customHeight="false" outlineLevel="0" collapsed="false">
      <c r="A818" s="189" t="n">
        <v>4750</v>
      </c>
      <c r="B818" s="190" t="s">
        <v>933</v>
      </c>
      <c r="C818" s="191" t="s">
        <v>867</v>
      </c>
      <c r="D818" s="191" t="s">
        <v>876</v>
      </c>
      <c r="E818" s="189" t="n">
        <v>1.93249</v>
      </c>
      <c r="F818" s="189" t="n">
        <v>0</v>
      </c>
      <c r="G818" s="189" t="n">
        <v>12.75</v>
      </c>
    </row>
    <row r="819" customFormat="false" ht="15" hidden="false" customHeight="false" outlineLevel="0" collapsed="false">
      <c r="A819" s="189" t="n">
        <v>5069</v>
      </c>
      <c r="B819" s="190" t="s">
        <v>985</v>
      </c>
      <c r="C819" s="191" t="s">
        <v>67</v>
      </c>
      <c r="D819" s="191" t="s">
        <v>153</v>
      </c>
      <c r="E819" s="189" t="n">
        <v>0.08</v>
      </c>
      <c r="F819" s="189" t="n">
        <v>9.02</v>
      </c>
      <c r="G819" s="189" t="n">
        <v>0</v>
      </c>
    </row>
    <row r="820" customFormat="false" ht="15" hidden="false" customHeight="false" outlineLevel="0" collapsed="false">
      <c r="A820" s="189" t="n">
        <v>6111</v>
      </c>
      <c r="B820" s="190" t="s">
        <v>891</v>
      </c>
      <c r="C820" s="191" t="s">
        <v>867</v>
      </c>
      <c r="D820" s="191" t="s">
        <v>876</v>
      </c>
      <c r="E820" s="189" t="n">
        <v>2.787907716</v>
      </c>
      <c r="F820" s="189" t="n">
        <v>0</v>
      </c>
      <c r="G820" s="189" t="n">
        <v>8.04</v>
      </c>
    </row>
    <row r="821" customFormat="false" ht="15" hidden="false" customHeight="false" outlineLevel="0" collapsed="false">
      <c r="A821" s="189" t="n">
        <v>7258</v>
      </c>
      <c r="B821" s="190" t="s">
        <v>974</v>
      </c>
      <c r="C821" s="191" t="s">
        <v>67</v>
      </c>
      <c r="D821" s="191" t="s">
        <v>28</v>
      </c>
      <c r="E821" s="189" t="n">
        <v>75.886</v>
      </c>
      <c r="F821" s="189" t="n">
        <v>0.29</v>
      </c>
      <c r="G821" s="189" t="n">
        <v>0</v>
      </c>
    </row>
    <row r="822" customFormat="false" ht="15" hidden="false" customHeight="false" outlineLevel="0" collapsed="false">
      <c r="A822" s="178"/>
      <c r="B822" s="179"/>
      <c r="C822" s="180"/>
      <c r="D822" s="180"/>
      <c r="E822" s="180"/>
      <c r="F822" s="180"/>
      <c r="G822" s="180"/>
    </row>
    <row r="823" customFormat="false" ht="15" hidden="false" customHeight="false" outlineLevel="0" collapsed="false">
      <c r="A823" s="184" t="s">
        <v>181</v>
      </c>
      <c r="B823" s="185" t="s">
        <v>182</v>
      </c>
      <c r="C823" s="186" t="s">
        <v>53</v>
      </c>
      <c r="D823" s="186" t="s">
        <v>28</v>
      </c>
      <c r="E823" s="187"/>
      <c r="F823" s="187" t="n">
        <v>365.6386471356</v>
      </c>
      <c r="G823" s="187" t="n">
        <v>174.356028</v>
      </c>
    </row>
    <row r="824" customFormat="false" ht="15" hidden="false" customHeight="false" outlineLevel="0" collapsed="false">
      <c r="A824" s="189" t="n">
        <v>10</v>
      </c>
      <c r="B824" s="190" t="s">
        <v>882</v>
      </c>
      <c r="C824" s="191" t="s">
        <v>67</v>
      </c>
      <c r="D824" s="191" t="s">
        <v>28</v>
      </c>
      <c r="E824" s="189" t="n">
        <v>0.05619306</v>
      </c>
      <c r="F824" s="189" t="n">
        <v>6.64</v>
      </c>
      <c r="G824" s="189" t="n">
        <v>0</v>
      </c>
    </row>
    <row r="825" customFormat="false" ht="21" hidden="false" customHeight="false" outlineLevel="0" collapsed="false">
      <c r="A825" s="189" t="n">
        <v>11675</v>
      </c>
      <c r="B825" s="190" t="s">
        <v>986</v>
      </c>
      <c r="C825" s="191" t="s">
        <v>67</v>
      </c>
      <c r="D825" s="191" t="s">
        <v>28</v>
      </c>
      <c r="E825" s="189" t="n">
        <v>1</v>
      </c>
      <c r="F825" s="189" t="n">
        <v>22.79</v>
      </c>
      <c r="G825" s="189" t="n">
        <v>0</v>
      </c>
    </row>
    <row r="826" customFormat="false" ht="21" hidden="false" customHeight="false" outlineLevel="0" collapsed="false">
      <c r="A826" s="189" t="n">
        <v>11829</v>
      </c>
      <c r="B826" s="190" t="s">
        <v>987</v>
      </c>
      <c r="C826" s="191" t="s">
        <v>67</v>
      </c>
      <c r="D826" s="191" t="s">
        <v>28</v>
      </c>
      <c r="E826" s="189" t="n">
        <v>1</v>
      </c>
      <c r="F826" s="189" t="n">
        <v>12.99</v>
      </c>
      <c r="G826" s="189" t="n">
        <v>0</v>
      </c>
    </row>
    <row r="827" customFormat="false" ht="15" hidden="false" customHeight="false" outlineLevel="0" collapsed="false">
      <c r="A827" s="189" t="n">
        <v>119</v>
      </c>
      <c r="B827" s="190" t="s">
        <v>988</v>
      </c>
      <c r="C827" s="191" t="s">
        <v>67</v>
      </c>
      <c r="D827" s="191" t="s">
        <v>28</v>
      </c>
      <c r="E827" s="189" t="n">
        <v>0.4</v>
      </c>
      <c r="F827" s="189" t="n">
        <v>5.15</v>
      </c>
      <c r="G827" s="189" t="n">
        <v>0</v>
      </c>
    </row>
    <row r="828" customFormat="false" ht="15" hidden="false" customHeight="false" outlineLevel="0" collapsed="false">
      <c r="A828" s="189" t="n">
        <v>12</v>
      </c>
      <c r="B828" s="190" t="s">
        <v>883</v>
      </c>
      <c r="C828" s="191" t="s">
        <v>67</v>
      </c>
      <c r="D828" s="191" t="s">
        <v>28</v>
      </c>
      <c r="E828" s="189" t="n">
        <v>0.05619306</v>
      </c>
      <c r="F828" s="189" t="n">
        <v>6.5</v>
      </c>
      <c r="G828" s="189" t="n">
        <v>0</v>
      </c>
    </row>
    <row r="829" customFormat="false" ht="15" hidden="false" customHeight="false" outlineLevel="0" collapsed="false">
      <c r="A829" s="189" t="n">
        <v>12892</v>
      </c>
      <c r="B829" s="190" t="s">
        <v>859</v>
      </c>
      <c r="C829" s="191" t="s">
        <v>67</v>
      </c>
      <c r="D829" s="191" t="s">
        <v>333</v>
      </c>
      <c r="E829" s="189" t="n">
        <v>0.0981827</v>
      </c>
      <c r="F829" s="189" t="n">
        <v>9</v>
      </c>
      <c r="G829" s="189" t="n">
        <v>0</v>
      </c>
    </row>
    <row r="830" customFormat="false" ht="15" hidden="false" customHeight="false" outlineLevel="0" collapsed="false">
      <c r="A830" s="189" t="n">
        <v>12893</v>
      </c>
      <c r="B830" s="190" t="s">
        <v>860</v>
      </c>
      <c r="C830" s="191" t="s">
        <v>67</v>
      </c>
      <c r="D830" s="191" t="s">
        <v>333</v>
      </c>
      <c r="E830" s="189" t="n">
        <v>0.0981827</v>
      </c>
      <c r="F830" s="189" t="n">
        <v>48</v>
      </c>
      <c r="G830" s="189" t="n">
        <v>0</v>
      </c>
    </row>
    <row r="831" customFormat="false" ht="15" hidden="false" customHeight="false" outlineLevel="0" collapsed="false">
      <c r="A831" s="189" t="n">
        <v>12894</v>
      </c>
      <c r="B831" s="190" t="s">
        <v>861</v>
      </c>
      <c r="C831" s="191" t="s">
        <v>67</v>
      </c>
      <c r="D831" s="191" t="s">
        <v>28</v>
      </c>
      <c r="E831" s="189" t="n">
        <v>0.0981827</v>
      </c>
      <c r="F831" s="189" t="n">
        <v>13</v>
      </c>
      <c r="G831" s="189" t="n">
        <v>0</v>
      </c>
    </row>
    <row r="832" customFormat="false" ht="21" hidden="false" customHeight="false" outlineLevel="0" collapsed="false">
      <c r="A832" s="189" t="n">
        <v>12895</v>
      </c>
      <c r="B832" s="190" t="s">
        <v>862</v>
      </c>
      <c r="C832" s="191" t="s">
        <v>67</v>
      </c>
      <c r="D832" s="191" t="s">
        <v>28</v>
      </c>
      <c r="E832" s="189" t="n">
        <v>0.0981827</v>
      </c>
      <c r="F832" s="189" t="n">
        <v>10</v>
      </c>
      <c r="G832" s="189" t="n">
        <v>0</v>
      </c>
    </row>
    <row r="833" customFormat="false" ht="15" hidden="false" customHeight="false" outlineLevel="0" collapsed="false">
      <c r="A833" s="189" t="n">
        <v>246</v>
      </c>
      <c r="B833" s="190" t="s">
        <v>914</v>
      </c>
      <c r="C833" s="191" t="s">
        <v>867</v>
      </c>
      <c r="D833" s="191" t="s">
        <v>876</v>
      </c>
      <c r="E833" s="189" t="n">
        <v>7.81165</v>
      </c>
      <c r="F833" s="189" t="n">
        <v>0</v>
      </c>
      <c r="G833" s="189" t="n">
        <v>9.57</v>
      </c>
    </row>
    <row r="834" customFormat="false" ht="15" hidden="false" customHeight="false" outlineLevel="0" collapsed="false">
      <c r="A834" s="189" t="n">
        <v>2696</v>
      </c>
      <c r="B834" s="190" t="s">
        <v>919</v>
      </c>
      <c r="C834" s="191" t="s">
        <v>867</v>
      </c>
      <c r="D834" s="191" t="s">
        <v>876</v>
      </c>
      <c r="E834" s="189" t="n">
        <v>7.81165</v>
      </c>
      <c r="F834" s="189" t="n">
        <v>0</v>
      </c>
      <c r="G834" s="189" t="n">
        <v>12.75</v>
      </c>
    </row>
    <row r="835" customFormat="false" ht="15" hidden="false" customHeight="false" outlineLevel="0" collapsed="false">
      <c r="A835" s="189" t="n">
        <v>2711</v>
      </c>
      <c r="B835" s="190" t="s">
        <v>885</v>
      </c>
      <c r="C835" s="191" t="s">
        <v>67</v>
      </c>
      <c r="D835" s="191" t="s">
        <v>28</v>
      </c>
      <c r="E835" s="189" t="n">
        <v>0.05619306</v>
      </c>
      <c r="F835" s="189" t="n">
        <v>100.68</v>
      </c>
      <c r="G835" s="189" t="n">
        <v>0</v>
      </c>
    </row>
    <row r="836" customFormat="false" ht="15" hidden="false" customHeight="false" outlineLevel="0" collapsed="false">
      <c r="A836" s="189" t="n">
        <v>3146</v>
      </c>
      <c r="B836" s="190" t="s">
        <v>989</v>
      </c>
      <c r="C836" s="191" t="s">
        <v>67</v>
      </c>
      <c r="D836" s="191" t="s">
        <v>28</v>
      </c>
      <c r="E836" s="189" t="n">
        <v>0.3</v>
      </c>
      <c r="F836" s="189" t="n">
        <v>2.53</v>
      </c>
      <c r="G836" s="189" t="n">
        <v>0</v>
      </c>
    </row>
    <row r="837" customFormat="false" ht="15" hidden="false" customHeight="false" outlineLevel="0" collapsed="false">
      <c r="A837" s="189" t="n">
        <v>34637</v>
      </c>
      <c r="B837" s="190" t="s">
        <v>990</v>
      </c>
      <c r="C837" s="191" t="s">
        <v>67</v>
      </c>
      <c r="D837" s="191" t="s">
        <v>28</v>
      </c>
      <c r="E837" s="189" t="n">
        <v>1</v>
      </c>
      <c r="F837" s="189" t="n">
        <v>184.06</v>
      </c>
      <c r="G837" s="189" t="n">
        <v>0</v>
      </c>
    </row>
    <row r="838" customFormat="false" ht="15" hidden="false" customHeight="false" outlineLevel="0" collapsed="false">
      <c r="A838" s="189" t="n">
        <v>3536</v>
      </c>
      <c r="B838" s="190" t="s">
        <v>991</v>
      </c>
      <c r="C838" s="191" t="s">
        <v>67</v>
      </c>
      <c r="D838" s="191" t="s">
        <v>28</v>
      </c>
      <c r="E838" s="189" t="n">
        <v>1</v>
      </c>
      <c r="F838" s="189" t="n">
        <v>1.34</v>
      </c>
      <c r="G838" s="189" t="n">
        <v>0</v>
      </c>
    </row>
    <row r="839" customFormat="false" ht="21" hidden="false" customHeight="false" outlineLevel="0" collapsed="false">
      <c r="A839" s="189" t="n">
        <v>36148</v>
      </c>
      <c r="B839" s="190" t="s">
        <v>864</v>
      </c>
      <c r="C839" s="191" t="s">
        <v>67</v>
      </c>
      <c r="D839" s="191" t="s">
        <v>28</v>
      </c>
      <c r="E839" s="189" t="n">
        <v>0.0981827</v>
      </c>
      <c r="F839" s="189" t="n">
        <v>48</v>
      </c>
      <c r="G839" s="189" t="n">
        <v>0</v>
      </c>
    </row>
    <row r="840" customFormat="false" ht="21" hidden="false" customHeight="false" outlineLevel="0" collapsed="false">
      <c r="A840" s="189" t="n">
        <v>36152</v>
      </c>
      <c r="B840" s="190" t="s">
        <v>865</v>
      </c>
      <c r="C840" s="191" t="s">
        <v>67</v>
      </c>
      <c r="D840" s="191" t="s">
        <v>28</v>
      </c>
      <c r="E840" s="189" t="n">
        <v>0.0981827</v>
      </c>
      <c r="F840" s="189" t="n">
        <v>3.9</v>
      </c>
      <c r="G840" s="189" t="n">
        <v>0</v>
      </c>
    </row>
    <row r="841" customFormat="false" ht="15" hidden="false" customHeight="false" outlineLevel="0" collapsed="false">
      <c r="A841" s="189" t="n">
        <v>37370</v>
      </c>
      <c r="B841" s="190" t="s">
        <v>886</v>
      </c>
      <c r="C841" s="191" t="s">
        <v>67</v>
      </c>
      <c r="D841" s="191" t="s">
        <v>876</v>
      </c>
      <c r="E841" s="189" t="n">
        <v>15.4</v>
      </c>
      <c r="F841" s="189" t="n">
        <v>1.7</v>
      </c>
      <c r="G841" s="189" t="n">
        <v>0</v>
      </c>
    </row>
    <row r="842" customFormat="false" ht="15" hidden="false" customHeight="false" outlineLevel="0" collapsed="false">
      <c r="A842" s="189" t="n">
        <v>37371</v>
      </c>
      <c r="B842" s="190" t="s">
        <v>887</v>
      </c>
      <c r="C842" s="191" t="s">
        <v>67</v>
      </c>
      <c r="D842" s="191" t="s">
        <v>876</v>
      </c>
      <c r="E842" s="189" t="n">
        <v>15.4</v>
      </c>
      <c r="F842" s="189" t="n">
        <v>0.64</v>
      </c>
      <c r="G842" s="189" t="n">
        <v>0</v>
      </c>
    </row>
    <row r="843" customFormat="false" ht="15" hidden="false" customHeight="false" outlineLevel="0" collapsed="false">
      <c r="A843" s="189" t="n">
        <v>37372</v>
      </c>
      <c r="B843" s="190" t="s">
        <v>877</v>
      </c>
      <c r="C843" s="191" t="s">
        <v>67</v>
      </c>
      <c r="D843" s="191" t="s">
        <v>876</v>
      </c>
      <c r="E843" s="189" t="n">
        <v>15.4</v>
      </c>
      <c r="F843" s="189" t="n">
        <v>0.37</v>
      </c>
      <c r="G843" s="189" t="n">
        <v>0</v>
      </c>
    </row>
    <row r="844" customFormat="false" ht="15" hidden="false" customHeight="false" outlineLevel="0" collapsed="false">
      <c r="A844" s="189" t="n">
        <v>37373</v>
      </c>
      <c r="B844" s="190" t="s">
        <v>878</v>
      </c>
      <c r="C844" s="191" t="s">
        <v>67</v>
      </c>
      <c r="D844" s="191" t="s">
        <v>876</v>
      </c>
      <c r="E844" s="189" t="n">
        <v>15.4</v>
      </c>
      <c r="F844" s="189" t="n">
        <v>0.02</v>
      </c>
      <c r="G844" s="189" t="n">
        <v>0</v>
      </c>
    </row>
    <row r="845" customFormat="false" ht="15" hidden="false" customHeight="false" outlineLevel="0" collapsed="false">
      <c r="A845" s="189" t="n">
        <v>38403</v>
      </c>
      <c r="B845" s="190" t="s">
        <v>888</v>
      </c>
      <c r="C845" s="191" t="s">
        <v>67</v>
      </c>
      <c r="D845" s="191" t="s">
        <v>28</v>
      </c>
      <c r="E845" s="189" t="n">
        <v>0.05619306</v>
      </c>
      <c r="F845" s="189" t="n">
        <v>24.94</v>
      </c>
      <c r="G845" s="189" t="n">
        <v>0</v>
      </c>
    </row>
    <row r="846" customFormat="false" ht="21" hidden="false" customHeight="false" outlineLevel="0" collapsed="false">
      <c r="A846" s="189" t="n">
        <v>67</v>
      </c>
      <c r="B846" s="190" t="s">
        <v>992</v>
      </c>
      <c r="C846" s="191" t="s">
        <v>67</v>
      </c>
      <c r="D846" s="191" t="s">
        <v>28</v>
      </c>
      <c r="E846" s="189" t="n">
        <v>1</v>
      </c>
      <c r="F846" s="189" t="n">
        <v>9.29</v>
      </c>
      <c r="G846" s="189" t="n">
        <v>0</v>
      </c>
    </row>
    <row r="847" customFormat="false" ht="15" hidden="false" customHeight="false" outlineLevel="0" collapsed="false">
      <c r="A847" s="189" t="n">
        <v>68</v>
      </c>
      <c r="B847" s="190" t="s">
        <v>993</v>
      </c>
      <c r="C847" s="191" t="s">
        <v>67</v>
      </c>
      <c r="D847" s="191" t="s">
        <v>28</v>
      </c>
      <c r="E847" s="189" t="n">
        <v>2</v>
      </c>
      <c r="F847" s="189" t="n">
        <v>15.68</v>
      </c>
      <c r="G847" s="189" t="n">
        <v>0</v>
      </c>
    </row>
    <row r="848" customFormat="false" ht="15" hidden="false" customHeight="false" outlineLevel="0" collapsed="false">
      <c r="A848" s="189" t="n">
        <v>7140</v>
      </c>
      <c r="B848" s="190" t="s">
        <v>994</v>
      </c>
      <c r="C848" s="191" t="s">
        <v>67</v>
      </c>
      <c r="D848" s="191" t="s">
        <v>28</v>
      </c>
      <c r="E848" s="189" t="n">
        <v>1</v>
      </c>
      <c r="F848" s="189" t="n">
        <v>2.16</v>
      </c>
      <c r="G848" s="189" t="n">
        <v>0</v>
      </c>
    </row>
    <row r="849" customFormat="false" ht="21" hidden="false" customHeight="false" outlineLevel="0" collapsed="false">
      <c r="A849" s="189" t="n">
        <v>87</v>
      </c>
      <c r="B849" s="190" t="s">
        <v>995</v>
      </c>
      <c r="C849" s="191" t="s">
        <v>67</v>
      </c>
      <c r="D849" s="191" t="s">
        <v>28</v>
      </c>
      <c r="E849" s="189" t="n">
        <v>1</v>
      </c>
      <c r="F849" s="189" t="n">
        <v>17.52</v>
      </c>
      <c r="G849" s="189" t="n">
        <v>0</v>
      </c>
    </row>
    <row r="850" customFormat="false" ht="15" hidden="false" customHeight="false" outlineLevel="0" collapsed="false">
      <c r="A850" s="189" t="n">
        <v>9868</v>
      </c>
      <c r="B850" s="190" t="s">
        <v>996</v>
      </c>
      <c r="C850" s="191" t="s">
        <v>67</v>
      </c>
      <c r="D850" s="191" t="s">
        <v>131</v>
      </c>
      <c r="E850" s="189" t="n">
        <v>1.5</v>
      </c>
      <c r="F850" s="189" t="n">
        <v>3.2</v>
      </c>
      <c r="G850" s="189" t="n">
        <v>0</v>
      </c>
    </row>
    <row r="851" customFormat="false" ht="15" hidden="false" customHeight="false" outlineLevel="0" collapsed="false">
      <c r="A851" s="189" t="n">
        <v>9869</v>
      </c>
      <c r="B851" s="190" t="s">
        <v>997</v>
      </c>
      <c r="C851" s="191" t="s">
        <v>67</v>
      </c>
      <c r="D851" s="191" t="s">
        <v>131</v>
      </c>
      <c r="E851" s="189" t="n">
        <v>2</v>
      </c>
      <c r="F851" s="189" t="n">
        <v>6.86</v>
      </c>
      <c r="G851" s="189" t="n">
        <v>0</v>
      </c>
    </row>
    <row r="852" customFormat="false" ht="15" hidden="false" customHeight="false" outlineLevel="0" collapsed="false">
      <c r="A852" s="178"/>
      <c r="B852" s="179"/>
      <c r="C852" s="180"/>
      <c r="D852" s="180"/>
      <c r="E852" s="180"/>
      <c r="F852" s="180"/>
      <c r="G852" s="180"/>
    </row>
    <row r="853" customFormat="false" ht="21" hidden="false" customHeight="false" outlineLevel="0" collapsed="false">
      <c r="A853" s="184" t="s">
        <v>184</v>
      </c>
      <c r="B853" s="185" t="s">
        <v>185</v>
      </c>
      <c r="C853" s="186" t="s">
        <v>53</v>
      </c>
      <c r="D853" s="186" t="s">
        <v>28</v>
      </c>
      <c r="E853" s="187"/>
      <c r="F853" s="187" t="n">
        <v>24.8521899256</v>
      </c>
      <c r="G853" s="187" t="n">
        <v>4.528728</v>
      </c>
    </row>
    <row r="854" customFormat="false" ht="15" hidden="false" customHeight="false" outlineLevel="0" collapsed="false">
      <c r="A854" s="189" t="n">
        <v>10</v>
      </c>
      <c r="B854" s="190" t="s">
        <v>882</v>
      </c>
      <c r="C854" s="191" t="s">
        <v>67</v>
      </c>
      <c r="D854" s="191" t="s">
        <v>28</v>
      </c>
      <c r="E854" s="189" t="n">
        <v>0.00145956</v>
      </c>
      <c r="F854" s="189" t="n">
        <v>6.64</v>
      </c>
      <c r="G854" s="189" t="n">
        <v>0</v>
      </c>
    </row>
    <row r="855" customFormat="false" ht="15" hidden="false" customHeight="false" outlineLevel="0" collapsed="false">
      <c r="A855" s="189" t="n">
        <v>12</v>
      </c>
      <c r="B855" s="190" t="s">
        <v>883</v>
      </c>
      <c r="C855" s="191" t="s">
        <v>67</v>
      </c>
      <c r="D855" s="191" t="s">
        <v>28</v>
      </c>
      <c r="E855" s="189" t="n">
        <v>0.00145956</v>
      </c>
      <c r="F855" s="189" t="n">
        <v>6.5</v>
      </c>
      <c r="G855" s="189" t="n">
        <v>0</v>
      </c>
    </row>
    <row r="856" customFormat="false" ht="15" hidden="false" customHeight="false" outlineLevel="0" collapsed="false">
      <c r="A856" s="189" t="n">
        <v>12892</v>
      </c>
      <c r="B856" s="190" t="s">
        <v>859</v>
      </c>
      <c r="C856" s="191" t="s">
        <v>67</v>
      </c>
      <c r="D856" s="191" t="s">
        <v>333</v>
      </c>
      <c r="E856" s="189" t="n">
        <v>0.0025502</v>
      </c>
      <c r="F856" s="189" t="n">
        <v>9</v>
      </c>
      <c r="G856" s="189" t="n">
        <v>0</v>
      </c>
    </row>
    <row r="857" customFormat="false" ht="15" hidden="false" customHeight="false" outlineLevel="0" collapsed="false">
      <c r="A857" s="189" t="n">
        <v>12893</v>
      </c>
      <c r="B857" s="190" t="s">
        <v>860</v>
      </c>
      <c r="C857" s="191" t="s">
        <v>67</v>
      </c>
      <c r="D857" s="191" t="s">
        <v>333</v>
      </c>
      <c r="E857" s="189" t="n">
        <v>0.0025502</v>
      </c>
      <c r="F857" s="189" t="n">
        <v>48</v>
      </c>
      <c r="G857" s="189" t="n">
        <v>0</v>
      </c>
    </row>
    <row r="858" customFormat="false" ht="15" hidden="false" customHeight="false" outlineLevel="0" collapsed="false">
      <c r="A858" s="189" t="n">
        <v>12894</v>
      </c>
      <c r="B858" s="190" t="s">
        <v>861</v>
      </c>
      <c r="C858" s="191" t="s">
        <v>67</v>
      </c>
      <c r="D858" s="191" t="s">
        <v>28</v>
      </c>
      <c r="E858" s="189" t="n">
        <v>0.0025502</v>
      </c>
      <c r="F858" s="189" t="n">
        <v>13</v>
      </c>
      <c r="G858" s="189" t="n">
        <v>0</v>
      </c>
    </row>
    <row r="859" customFormat="false" ht="21" hidden="false" customHeight="false" outlineLevel="0" collapsed="false">
      <c r="A859" s="189" t="n">
        <v>12895</v>
      </c>
      <c r="B859" s="190" t="s">
        <v>862</v>
      </c>
      <c r="C859" s="191" t="s">
        <v>67</v>
      </c>
      <c r="D859" s="191" t="s">
        <v>28</v>
      </c>
      <c r="E859" s="189" t="n">
        <v>0.0025502</v>
      </c>
      <c r="F859" s="189" t="n">
        <v>10</v>
      </c>
      <c r="G859" s="189" t="n">
        <v>0</v>
      </c>
    </row>
    <row r="860" customFormat="false" ht="15" hidden="false" customHeight="false" outlineLevel="0" collapsed="false">
      <c r="A860" s="189" t="n">
        <v>246</v>
      </c>
      <c r="B860" s="190" t="s">
        <v>914</v>
      </c>
      <c r="C860" s="191" t="s">
        <v>867</v>
      </c>
      <c r="D860" s="191" t="s">
        <v>876</v>
      </c>
      <c r="E860" s="189" t="n">
        <v>0.2029</v>
      </c>
      <c r="F860" s="189" t="n">
        <v>0</v>
      </c>
      <c r="G860" s="189" t="n">
        <v>9.57</v>
      </c>
    </row>
    <row r="861" customFormat="false" ht="15" hidden="false" customHeight="false" outlineLevel="0" collapsed="false">
      <c r="A861" s="189" t="n">
        <v>2696</v>
      </c>
      <c r="B861" s="190" t="s">
        <v>919</v>
      </c>
      <c r="C861" s="191" t="s">
        <v>867</v>
      </c>
      <c r="D861" s="191" t="s">
        <v>876</v>
      </c>
      <c r="E861" s="189" t="n">
        <v>0.2029</v>
      </c>
      <c r="F861" s="189" t="n">
        <v>0</v>
      </c>
      <c r="G861" s="189" t="n">
        <v>12.75</v>
      </c>
    </row>
    <row r="862" customFormat="false" ht="15" hidden="false" customHeight="false" outlineLevel="0" collapsed="false">
      <c r="A862" s="189" t="n">
        <v>2711</v>
      </c>
      <c r="B862" s="190" t="s">
        <v>885</v>
      </c>
      <c r="C862" s="191" t="s">
        <v>67</v>
      </c>
      <c r="D862" s="191" t="s">
        <v>28</v>
      </c>
      <c r="E862" s="189" t="n">
        <v>0.00145956</v>
      </c>
      <c r="F862" s="189" t="n">
        <v>100.68</v>
      </c>
      <c r="G862" s="189" t="n">
        <v>0</v>
      </c>
    </row>
    <row r="863" customFormat="false" ht="15" hidden="false" customHeight="false" outlineLevel="0" collapsed="false">
      <c r="A863" s="189" t="n">
        <v>3148</v>
      </c>
      <c r="B863" s="190" t="s">
        <v>998</v>
      </c>
      <c r="C863" s="191" t="s">
        <v>67</v>
      </c>
      <c r="D863" s="191" t="s">
        <v>28</v>
      </c>
      <c r="E863" s="189" t="n">
        <v>0.013</v>
      </c>
      <c r="F863" s="189" t="n">
        <v>9.33</v>
      </c>
      <c r="G863" s="189" t="n">
        <v>0</v>
      </c>
    </row>
    <row r="864" customFormat="false" ht="21" hidden="false" customHeight="false" outlineLevel="0" collapsed="false">
      <c r="A864" s="189" t="n">
        <v>36148</v>
      </c>
      <c r="B864" s="190" t="s">
        <v>864</v>
      </c>
      <c r="C864" s="191" t="s">
        <v>67</v>
      </c>
      <c r="D864" s="191" t="s">
        <v>28</v>
      </c>
      <c r="E864" s="189" t="n">
        <v>0.0025502</v>
      </c>
      <c r="F864" s="189" t="n">
        <v>48</v>
      </c>
      <c r="G864" s="189" t="n">
        <v>0</v>
      </c>
    </row>
    <row r="865" customFormat="false" ht="21" hidden="false" customHeight="false" outlineLevel="0" collapsed="false">
      <c r="A865" s="189" t="n">
        <v>36152</v>
      </c>
      <c r="B865" s="190" t="s">
        <v>865</v>
      </c>
      <c r="C865" s="191" t="s">
        <v>67</v>
      </c>
      <c r="D865" s="191" t="s">
        <v>28</v>
      </c>
      <c r="E865" s="189" t="n">
        <v>0.0025502</v>
      </c>
      <c r="F865" s="189" t="n">
        <v>3.9</v>
      </c>
      <c r="G865" s="189" t="n">
        <v>0</v>
      </c>
    </row>
    <row r="866" customFormat="false" ht="15" hidden="false" customHeight="false" outlineLevel="0" collapsed="false">
      <c r="A866" s="189" t="n">
        <v>37370</v>
      </c>
      <c r="B866" s="190" t="s">
        <v>886</v>
      </c>
      <c r="C866" s="191" t="s">
        <v>67</v>
      </c>
      <c r="D866" s="191" t="s">
        <v>876</v>
      </c>
      <c r="E866" s="189" t="n">
        <v>0.4</v>
      </c>
      <c r="F866" s="189" t="n">
        <v>1.7</v>
      </c>
      <c r="G866" s="189" t="n">
        <v>0</v>
      </c>
    </row>
    <row r="867" customFormat="false" ht="15" hidden="false" customHeight="false" outlineLevel="0" collapsed="false">
      <c r="A867" s="189" t="n">
        <v>37371</v>
      </c>
      <c r="B867" s="190" t="s">
        <v>887</v>
      </c>
      <c r="C867" s="191" t="s">
        <v>67</v>
      </c>
      <c r="D867" s="191" t="s">
        <v>876</v>
      </c>
      <c r="E867" s="189" t="n">
        <v>0.4</v>
      </c>
      <c r="F867" s="189" t="n">
        <v>0.64</v>
      </c>
      <c r="G867" s="189" t="n">
        <v>0</v>
      </c>
    </row>
    <row r="868" customFormat="false" ht="15" hidden="false" customHeight="false" outlineLevel="0" collapsed="false">
      <c r="A868" s="189" t="n">
        <v>37372</v>
      </c>
      <c r="B868" s="190" t="s">
        <v>877</v>
      </c>
      <c r="C868" s="191" t="s">
        <v>67</v>
      </c>
      <c r="D868" s="191" t="s">
        <v>876</v>
      </c>
      <c r="E868" s="189" t="n">
        <v>0.4</v>
      </c>
      <c r="F868" s="189" t="n">
        <v>0.37</v>
      </c>
      <c r="G868" s="189" t="n">
        <v>0</v>
      </c>
    </row>
    <row r="869" customFormat="false" ht="15" hidden="false" customHeight="false" outlineLevel="0" collapsed="false">
      <c r="A869" s="189" t="n">
        <v>37373</v>
      </c>
      <c r="B869" s="190" t="s">
        <v>878</v>
      </c>
      <c r="C869" s="191" t="s">
        <v>67</v>
      </c>
      <c r="D869" s="191" t="s">
        <v>876</v>
      </c>
      <c r="E869" s="189" t="n">
        <v>0.4</v>
      </c>
      <c r="F869" s="189" t="n">
        <v>0.02</v>
      </c>
      <c r="G869" s="189" t="n">
        <v>0</v>
      </c>
    </row>
    <row r="870" customFormat="false" ht="15" hidden="false" customHeight="false" outlineLevel="0" collapsed="false">
      <c r="A870" s="189" t="n">
        <v>38403</v>
      </c>
      <c r="B870" s="190" t="s">
        <v>888</v>
      </c>
      <c r="C870" s="191" t="s">
        <v>67</v>
      </c>
      <c r="D870" s="191" t="s">
        <v>28</v>
      </c>
      <c r="E870" s="189" t="n">
        <v>0.00145956</v>
      </c>
      <c r="F870" s="189" t="n">
        <v>24.94</v>
      </c>
      <c r="G870" s="189" t="n">
        <v>0</v>
      </c>
    </row>
    <row r="871" customFormat="false" ht="15" hidden="false" customHeight="false" outlineLevel="0" collapsed="false">
      <c r="A871" s="189" t="n">
        <v>6016</v>
      </c>
      <c r="B871" s="190" t="s">
        <v>999</v>
      </c>
      <c r="C871" s="191" t="s">
        <v>67</v>
      </c>
      <c r="D871" s="191" t="s">
        <v>28</v>
      </c>
      <c r="E871" s="189" t="n">
        <v>1</v>
      </c>
      <c r="F871" s="189" t="n">
        <v>23.1</v>
      </c>
      <c r="G871" s="189" t="n">
        <v>0</v>
      </c>
    </row>
    <row r="872" customFormat="false" ht="15" hidden="false" customHeight="false" outlineLevel="0" collapsed="false">
      <c r="A872" s="178"/>
      <c r="B872" s="179"/>
      <c r="C872" s="180"/>
      <c r="D872" s="180"/>
      <c r="E872" s="180"/>
      <c r="F872" s="180"/>
      <c r="G872" s="180"/>
    </row>
    <row r="873" customFormat="false" ht="21" hidden="false" customHeight="false" outlineLevel="0" collapsed="false">
      <c r="A873" s="184" t="s">
        <v>187</v>
      </c>
      <c r="B873" s="185" t="s">
        <v>188</v>
      </c>
      <c r="C873" s="186" t="s">
        <v>53</v>
      </c>
      <c r="D873" s="186" t="s">
        <v>131</v>
      </c>
      <c r="E873" s="187"/>
      <c r="F873" s="187" t="n">
        <v>6.58994046688</v>
      </c>
      <c r="G873" s="187" t="n">
        <v>8.35550316</v>
      </c>
    </row>
    <row r="874" customFormat="false" ht="15" hidden="false" customHeight="false" outlineLevel="0" collapsed="false">
      <c r="A874" s="189" t="n">
        <v>10</v>
      </c>
      <c r="B874" s="190" t="s">
        <v>882</v>
      </c>
      <c r="C874" s="191" t="s">
        <v>67</v>
      </c>
      <c r="D874" s="191" t="s">
        <v>28</v>
      </c>
      <c r="E874" s="189" t="n">
        <v>0.002692888</v>
      </c>
      <c r="F874" s="189" t="n">
        <v>6.64</v>
      </c>
      <c r="G874" s="189" t="n">
        <v>0</v>
      </c>
    </row>
    <row r="875" customFormat="false" ht="15" hidden="false" customHeight="false" outlineLevel="0" collapsed="false">
      <c r="A875" s="189" t="n">
        <v>12</v>
      </c>
      <c r="B875" s="190" t="s">
        <v>883</v>
      </c>
      <c r="C875" s="191" t="s">
        <v>67</v>
      </c>
      <c r="D875" s="191" t="s">
        <v>28</v>
      </c>
      <c r="E875" s="189" t="n">
        <v>0.002692888</v>
      </c>
      <c r="F875" s="189" t="n">
        <v>6.5</v>
      </c>
      <c r="G875" s="189" t="n">
        <v>0</v>
      </c>
    </row>
    <row r="876" customFormat="false" ht="15" hidden="false" customHeight="false" outlineLevel="0" collapsed="false">
      <c r="A876" s="189" t="n">
        <v>12892</v>
      </c>
      <c r="B876" s="190" t="s">
        <v>859</v>
      </c>
      <c r="C876" s="191" t="s">
        <v>67</v>
      </c>
      <c r="D876" s="191" t="s">
        <v>333</v>
      </c>
      <c r="E876" s="189" t="n">
        <v>0.00470512</v>
      </c>
      <c r="F876" s="189" t="n">
        <v>9</v>
      </c>
      <c r="G876" s="189" t="n">
        <v>0</v>
      </c>
    </row>
    <row r="877" customFormat="false" ht="15" hidden="false" customHeight="false" outlineLevel="0" collapsed="false">
      <c r="A877" s="189" t="n">
        <v>12893</v>
      </c>
      <c r="B877" s="190" t="s">
        <v>860</v>
      </c>
      <c r="C877" s="191" t="s">
        <v>67</v>
      </c>
      <c r="D877" s="191" t="s">
        <v>333</v>
      </c>
      <c r="E877" s="189" t="n">
        <v>0.00470512</v>
      </c>
      <c r="F877" s="189" t="n">
        <v>48</v>
      </c>
      <c r="G877" s="189" t="n">
        <v>0</v>
      </c>
    </row>
    <row r="878" customFormat="false" ht="15" hidden="false" customHeight="false" outlineLevel="0" collapsed="false">
      <c r="A878" s="189" t="n">
        <v>12894</v>
      </c>
      <c r="B878" s="190" t="s">
        <v>861</v>
      </c>
      <c r="C878" s="191" t="s">
        <v>67</v>
      </c>
      <c r="D878" s="191" t="s">
        <v>28</v>
      </c>
      <c r="E878" s="189" t="n">
        <v>0.00470512</v>
      </c>
      <c r="F878" s="189" t="n">
        <v>13</v>
      </c>
      <c r="G878" s="189" t="n">
        <v>0</v>
      </c>
    </row>
    <row r="879" customFormat="false" ht="21" hidden="false" customHeight="false" outlineLevel="0" collapsed="false">
      <c r="A879" s="189" t="n">
        <v>12895</v>
      </c>
      <c r="B879" s="190" t="s">
        <v>862</v>
      </c>
      <c r="C879" s="191" t="s">
        <v>67</v>
      </c>
      <c r="D879" s="191" t="s">
        <v>28</v>
      </c>
      <c r="E879" s="189" t="n">
        <v>0.00470512</v>
      </c>
      <c r="F879" s="189" t="n">
        <v>10</v>
      </c>
      <c r="G879" s="189" t="n">
        <v>0</v>
      </c>
    </row>
    <row r="880" customFormat="false" ht="15" hidden="false" customHeight="false" outlineLevel="0" collapsed="false">
      <c r="A880" s="189" t="n">
        <v>246</v>
      </c>
      <c r="B880" s="190" t="s">
        <v>914</v>
      </c>
      <c r="C880" s="191" t="s">
        <v>867</v>
      </c>
      <c r="D880" s="191" t="s">
        <v>876</v>
      </c>
      <c r="E880" s="189" t="n">
        <v>0.3743505</v>
      </c>
      <c r="F880" s="189" t="n">
        <v>0</v>
      </c>
      <c r="G880" s="189" t="n">
        <v>9.57</v>
      </c>
    </row>
    <row r="881" customFormat="false" ht="15" hidden="false" customHeight="false" outlineLevel="0" collapsed="false">
      <c r="A881" s="189" t="n">
        <v>2696</v>
      </c>
      <c r="B881" s="190" t="s">
        <v>919</v>
      </c>
      <c r="C881" s="191" t="s">
        <v>867</v>
      </c>
      <c r="D881" s="191" t="s">
        <v>876</v>
      </c>
      <c r="E881" s="189" t="n">
        <v>0.3743505</v>
      </c>
      <c r="F881" s="189" t="n">
        <v>0</v>
      </c>
      <c r="G881" s="189" t="n">
        <v>12.75</v>
      </c>
    </row>
    <row r="882" customFormat="false" ht="15" hidden="false" customHeight="false" outlineLevel="0" collapsed="false">
      <c r="A882" s="189" t="n">
        <v>2711</v>
      </c>
      <c r="B882" s="190" t="s">
        <v>885</v>
      </c>
      <c r="C882" s="191" t="s">
        <v>67</v>
      </c>
      <c r="D882" s="191" t="s">
        <v>28</v>
      </c>
      <c r="E882" s="189" t="n">
        <v>0.002692888</v>
      </c>
      <c r="F882" s="189" t="n">
        <v>100.68</v>
      </c>
      <c r="G882" s="189" t="n">
        <v>0</v>
      </c>
    </row>
    <row r="883" customFormat="false" ht="21" hidden="false" customHeight="false" outlineLevel="0" collapsed="false">
      <c r="A883" s="189" t="n">
        <v>36148</v>
      </c>
      <c r="B883" s="190" t="s">
        <v>864</v>
      </c>
      <c r="C883" s="191" t="s">
        <v>67</v>
      </c>
      <c r="D883" s="191" t="s">
        <v>28</v>
      </c>
      <c r="E883" s="189" t="n">
        <v>0.00470512</v>
      </c>
      <c r="F883" s="189" t="n">
        <v>48</v>
      </c>
      <c r="G883" s="189" t="n">
        <v>0</v>
      </c>
    </row>
    <row r="884" customFormat="false" ht="21" hidden="false" customHeight="false" outlineLevel="0" collapsed="false">
      <c r="A884" s="189" t="n">
        <v>36152</v>
      </c>
      <c r="B884" s="190" t="s">
        <v>865</v>
      </c>
      <c r="C884" s="191" t="s">
        <v>67</v>
      </c>
      <c r="D884" s="191" t="s">
        <v>28</v>
      </c>
      <c r="E884" s="189" t="n">
        <v>0.00470512</v>
      </c>
      <c r="F884" s="189" t="n">
        <v>3.9</v>
      </c>
      <c r="G884" s="189" t="n">
        <v>0</v>
      </c>
    </row>
    <row r="885" customFormat="false" ht="15" hidden="false" customHeight="false" outlineLevel="0" collapsed="false">
      <c r="A885" s="189" t="n">
        <v>37370</v>
      </c>
      <c r="B885" s="190" t="s">
        <v>886</v>
      </c>
      <c r="C885" s="191" t="s">
        <v>67</v>
      </c>
      <c r="D885" s="191" t="s">
        <v>876</v>
      </c>
      <c r="E885" s="189" t="n">
        <v>0.738</v>
      </c>
      <c r="F885" s="189" t="n">
        <v>1.7</v>
      </c>
      <c r="G885" s="189" t="n">
        <v>0</v>
      </c>
    </row>
    <row r="886" customFormat="false" ht="15" hidden="false" customHeight="false" outlineLevel="0" collapsed="false">
      <c r="A886" s="189" t="n">
        <v>37371</v>
      </c>
      <c r="B886" s="190" t="s">
        <v>887</v>
      </c>
      <c r="C886" s="191" t="s">
        <v>67</v>
      </c>
      <c r="D886" s="191" t="s">
        <v>876</v>
      </c>
      <c r="E886" s="189" t="n">
        <v>0.738</v>
      </c>
      <c r="F886" s="189" t="n">
        <v>0.64</v>
      </c>
      <c r="G886" s="189" t="n">
        <v>0</v>
      </c>
    </row>
    <row r="887" customFormat="false" ht="15" hidden="false" customHeight="false" outlineLevel="0" collapsed="false">
      <c r="A887" s="189" t="n">
        <v>37372</v>
      </c>
      <c r="B887" s="190" t="s">
        <v>877</v>
      </c>
      <c r="C887" s="191" t="s">
        <v>67</v>
      </c>
      <c r="D887" s="191" t="s">
        <v>876</v>
      </c>
      <c r="E887" s="189" t="n">
        <v>0.738</v>
      </c>
      <c r="F887" s="189" t="n">
        <v>0.37</v>
      </c>
      <c r="G887" s="189" t="n">
        <v>0</v>
      </c>
    </row>
    <row r="888" customFormat="false" ht="15" hidden="false" customHeight="false" outlineLevel="0" collapsed="false">
      <c r="A888" s="189" t="n">
        <v>37373</v>
      </c>
      <c r="B888" s="190" t="s">
        <v>878</v>
      </c>
      <c r="C888" s="191" t="s">
        <v>67</v>
      </c>
      <c r="D888" s="191" t="s">
        <v>876</v>
      </c>
      <c r="E888" s="189" t="n">
        <v>0.738</v>
      </c>
      <c r="F888" s="189" t="n">
        <v>0.02</v>
      </c>
      <c r="G888" s="189" t="n">
        <v>0</v>
      </c>
    </row>
    <row r="889" customFormat="false" ht="15" hidden="false" customHeight="false" outlineLevel="0" collapsed="false">
      <c r="A889" s="189" t="n">
        <v>38383</v>
      </c>
      <c r="B889" s="190" t="s">
        <v>1000</v>
      </c>
      <c r="C889" s="191" t="s">
        <v>67</v>
      </c>
      <c r="D889" s="191" t="s">
        <v>28</v>
      </c>
      <c r="E889" s="189" t="n">
        <v>0.123</v>
      </c>
      <c r="F889" s="189" t="n">
        <v>1.51</v>
      </c>
      <c r="G889" s="189" t="n">
        <v>0</v>
      </c>
    </row>
    <row r="890" customFormat="false" ht="15" hidden="false" customHeight="false" outlineLevel="0" collapsed="false">
      <c r="A890" s="189" t="n">
        <v>38403</v>
      </c>
      <c r="B890" s="190" t="s">
        <v>888</v>
      </c>
      <c r="C890" s="191" t="s">
        <v>67</v>
      </c>
      <c r="D890" s="191" t="s">
        <v>28</v>
      </c>
      <c r="E890" s="189" t="n">
        <v>0.002692888</v>
      </c>
      <c r="F890" s="189" t="n">
        <v>24.94</v>
      </c>
      <c r="G890" s="189" t="n">
        <v>0</v>
      </c>
    </row>
    <row r="891" customFormat="false" ht="15" hidden="false" customHeight="false" outlineLevel="0" collapsed="false">
      <c r="A891" s="189" t="n">
        <v>9868</v>
      </c>
      <c r="B891" s="190" t="s">
        <v>996</v>
      </c>
      <c r="C891" s="191" t="s">
        <v>67</v>
      </c>
      <c r="D891" s="191" t="s">
        <v>131</v>
      </c>
      <c r="E891" s="189" t="n">
        <v>1.061</v>
      </c>
      <c r="F891" s="189" t="n">
        <v>3.2</v>
      </c>
      <c r="G891" s="189" t="n">
        <v>0</v>
      </c>
    </row>
    <row r="892" customFormat="false" ht="15" hidden="false" customHeight="false" outlineLevel="0" collapsed="false">
      <c r="A892" s="178"/>
      <c r="B892" s="179"/>
      <c r="C892" s="180"/>
      <c r="D892" s="180"/>
      <c r="E892" s="180"/>
      <c r="F892" s="180"/>
      <c r="G892" s="180"/>
    </row>
    <row r="893" customFormat="false" ht="21" hidden="false" customHeight="false" outlineLevel="0" collapsed="false">
      <c r="A893" s="184" t="s">
        <v>190</v>
      </c>
      <c r="B893" s="185" t="s">
        <v>191</v>
      </c>
      <c r="C893" s="186" t="s">
        <v>53</v>
      </c>
      <c r="D893" s="186" t="s">
        <v>131</v>
      </c>
      <c r="E893" s="187"/>
      <c r="F893" s="187" t="n">
        <v>8.43911306116</v>
      </c>
      <c r="G893" s="187" t="n">
        <v>3.03424776</v>
      </c>
    </row>
    <row r="894" customFormat="false" ht="15" hidden="false" customHeight="false" outlineLevel="0" collapsed="false">
      <c r="A894" s="189" t="n">
        <v>10</v>
      </c>
      <c r="B894" s="190" t="s">
        <v>882</v>
      </c>
      <c r="C894" s="191" t="s">
        <v>67</v>
      </c>
      <c r="D894" s="191" t="s">
        <v>28</v>
      </c>
      <c r="E894" s="189" t="n">
        <v>0.000977906</v>
      </c>
      <c r="F894" s="189" t="n">
        <v>6.64</v>
      </c>
      <c r="G894" s="189" t="n">
        <v>0</v>
      </c>
    </row>
    <row r="895" customFormat="false" ht="15" hidden="false" customHeight="false" outlineLevel="0" collapsed="false">
      <c r="A895" s="189" t="n">
        <v>12</v>
      </c>
      <c r="B895" s="190" t="s">
        <v>883</v>
      </c>
      <c r="C895" s="191" t="s">
        <v>67</v>
      </c>
      <c r="D895" s="191" t="s">
        <v>28</v>
      </c>
      <c r="E895" s="189" t="n">
        <v>0.000977906</v>
      </c>
      <c r="F895" s="189" t="n">
        <v>6.5</v>
      </c>
      <c r="G895" s="189" t="n">
        <v>0</v>
      </c>
    </row>
    <row r="896" customFormat="false" ht="15" hidden="false" customHeight="false" outlineLevel="0" collapsed="false">
      <c r="A896" s="189" t="n">
        <v>12892</v>
      </c>
      <c r="B896" s="190" t="s">
        <v>859</v>
      </c>
      <c r="C896" s="191" t="s">
        <v>67</v>
      </c>
      <c r="D896" s="191" t="s">
        <v>333</v>
      </c>
      <c r="E896" s="189" t="n">
        <v>0.001708634</v>
      </c>
      <c r="F896" s="189" t="n">
        <v>9</v>
      </c>
      <c r="G896" s="189" t="n">
        <v>0</v>
      </c>
    </row>
    <row r="897" customFormat="false" ht="15" hidden="false" customHeight="false" outlineLevel="0" collapsed="false">
      <c r="A897" s="189" t="n">
        <v>12893</v>
      </c>
      <c r="B897" s="190" t="s">
        <v>860</v>
      </c>
      <c r="C897" s="191" t="s">
        <v>67</v>
      </c>
      <c r="D897" s="191" t="s">
        <v>333</v>
      </c>
      <c r="E897" s="189" t="n">
        <v>0.001708634</v>
      </c>
      <c r="F897" s="189" t="n">
        <v>48</v>
      </c>
      <c r="G897" s="189" t="n">
        <v>0</v>
      </c>
    </row>
    <row r="898" customFormat="false" ht="15" hidden="false" customHeight="false" outlineLevel="0" collapsed="false">
      <c r="A898" s="189" t="n">
        <v>12894</v>
      </c>
      <c r="B898" s="190" t="s">
        <v>861</v>
      </c>
      <c r="C898" s="191" t="s">
        <v>67</v>
      </c>
      <c r="D898" s="191" t="s">
        <v>28</v>
      </c>
      <c r="E898" s="189" t="n">
        <v>0.001708634</v>
      </c>
      <c r="F898" s="189" t="n">
        <v>13</v>
      </c>
      <c r="G898" s="189" t="n">
        <v>0</v>
      </c>
    </row>
    <row r="899" customFormat="false" ht="21" hidden="false" customHeight="false" outlineLevel="0" collapsed="false">
      <c r="A899" s="189" t="n">
        <v>12895</v>
      </c>
      <c r="B899" s="190" t="s">
        <v>862</v>
      </c>
      <c r="C899" s="191" t="s">
        <v>67</v>
      </c>
      <c r="D899" s="191" t="s">
        <v>28</v>
      </c>
      <c r="E899" s="189" t="n">
        <v>0.001708634</v>
      </c>
      <c r="F899" s="189" t="n">
        <v>10</v>
      </c>
      <c r="G899" s="189" t="n">
        <v>0</v>
      </c>
    </row>
    <row r="900" customFormat="false" ht="15" hidden="false" customHeight="false" outlineLevel="0" collapsed="false">
      <c r="A900" s="189" t="n">
        <v>246</v>
      </c>
      <c r="B900" s="190" t="s">
        <v>914</v>
      </c>
      <c r="C900" s="191" t="s">
        <v>867</v>
      </c>
      <c r="D900" s="191" t="s">
        <v>876</v>
      </c>
      <c r="E900" s="189" t="n">
        <v>0.135943</v>
      </c>
      <c r="F900" s="189" t="n">
        <v>0</v>
      </c>
      <c r="G900" s="189" t="n">
        <v>9.57</v>
      </c>
    </row>
    <row r="901" customFormat="false" ht="15" hidden="false" customHeight="false" outlineLevel="0" collapsed="false">
      <c r="A901" s="189" t="n">
        <v>2696</v>
      </c>
      <c r="B901" s="190" t="s">
        <v>919</v>
      </c>
      <c r="C901" s="191" t="s">
        <v>867</v>
      </c>
      <c r="D901" s="191" t="s">
        <v>876</v>
      </c>
      <c r="E901" s="189" t="n">
        <v>0.135943</v>
      </c>
      <c r="F901" s="189" t="n">
        <v>0</v>
      </c>
      <c r="G901" s="189" t="n">
        <v>12.75</v>
      </c>
    </row>
    <row r="902" customFormat="false" ht="15" hidden="false" customHeight="false" outlineLevel="0" collapsed="false">
      <c r="A902" s="189" t="n">
        <v>2711</v>
      </c>
      <c r="B902" s="190" t="s">
        <v>885</v>
      </c>
      <c r="C902" s="191" t="s">
        <v>67</v>
      </c>
      <c r="D902" s="191" t="s">
        <v>28</v>
      </c>
      <c r="E902" s="189" t="n">
        <v>0.000977906</v>
      </c>
      <c r="F902" s="189" t="n">
        <v>100.68</v>
      </c>
      <c r="G902" s="189" t="n">
        <v>0</v>
      </c>
    </row>
    <row r="903" customFormat="false" ht="21" hidden="false" customHeight="false" outlineLevel="0" collapsed="false">
      <c r="A903" s="189" t="n">
        <v>36148</v>
      </c>
      <c r="B903" s="190" t="s">
        <v>864</v>
      </c>
      <c r="C903" s="191" t="s">
        <v>67</v>
      </c>
      <c r="D903" s="191" t="s">
        <v>28</v>
      </c>
      <c r="E903" s="189" t="n">
        <v>0.001708634</v>
      </c>
      <c r="F903" s="189" t="n">
        <v>48</v>
      </c>
      <c r="G903" s="189" t="n">
        <v>0</v>
      </c>
    </row>
    <row r="904" customFormat="false" ht="21" hidden="false" customHeight="false" outlineLevel="0" collapsed="false">
      <c r="A904" s="189" t="n">
        <v>36152</v>
      </c>
      <c r="B904" s="190" t="s">
        <v>865</v>
      </c>
      <c r="C904" s="191" t="s">
        <v>67</v>
      </c>
      <c r="D904" s="191" t="s">
        <v>28</v>
      </c>
      <c r="E904" s="189" t="n">
        <v>0.001708634</v>
      </c>
      <c r="F904" s="189" t="n">
        <v>3.9</v>
      </c>
      <c r="G904" s="189" t="n">
        <v>0</v>
      </c>
    </row>
    <row r="905" customFormat="false" ht="15" hidden="false" customHeight="false" outlineLevel="0" collapsed="false">
      <c r="A905" s="189" t="n">
        <v>37370</v>
      </c>
      <c r="B905" s="190" t="s">
        <v>886</v>
      </c>
      <c r="C905" s="191" t="s">
        <v>67</v>
      </c>
      <c r="D905" s="191" t="s">
        <v>876</v>
      </c>
      <c r="E905" s="189" t="n">
        <v>0.268</v>
      </c>
      <c r="F905" s="189" t="n">
        <v>1.7</v>
      </c>
      <c r="G905" s="189" t="n">
        <v>0</v>
      </c>
    </row>
    <row r="906" customFormat="false" ht="15" hidden="false" customHeight="false" outlineLevel="0" collapsed="false">
      <c r="A906" s="189" t="n">
        <v>37371</v>
      </c>
      <c r="B906" s="190" t="s">
        <v>887</v>
      </c>
      <c r="C906" s="191" t="s">
        <v>67</v>
      </c>
      <c r="D906" s="191" t="s">
        <v>876</v>
      </c>
      <c r="E906" s="189" t="n">
        <v>0.268</v>
      </c>
      <c r="F906" s="189" t="n">
        <v>0.64</v>
      </c>
      <c r="G906" s="189" t="n">
        <v>0</v>
      </c>
    </row>
    <row r="907" customFormat="false" ht="15" hidden="false" customHeight="false" outlineLevel="0" collapsed="false">
      <c r="A907" s="189" t="n">
        <v>37372</v>
      </c>
      <c r="B907" s="190" t="s">
        <v>877</v>
      </c>
      <c r="C907" s="191" t="s">
        <v>67</v>
      </c>
      <c r="D907" s="191" t="s">
        <v>876</v>
      </c>
      <c r="E907" s="189" t="n">
        <v>0.268</v>
      </c>
      <c r="F907" s="189" t="n">
        <v>0.37</v>
      </c>
      <c r="G907" s="189" t="n">
        <v>0</v>
      </c>
    </row>
    <row r="908" customFormat="false" ht="15" hidden="false" customHeight="false" outlineLevel="0" collapsed="false">
      <c r="A908" s="189" t="n">
        <v>37373</v>
      </c>
      <c r="B908" s="190" t="s">
        <v>878</v>
      </c>
      <c r="C908" s="191" t="s">
        <v>67</v>
      </c>
      <c r="D908" s="191" t="s">
        <v>876</v>
      </c>
      <c r="E908" s="189" t="n">
        <v>0.268</v>
      </c>
      <c r="F908" s="189" t="n">
        <v>0.02</v>
      </c>
      <c r="G908" s="189" t="n">
        <v>0</v>
      </c>
    </row>
    <row r="909" customFormat="false" ht="15" hidden="false" customHeight="false" outlineLevel="0" collapsed="false">
      <c r="A909" s="189" t="n">
        <v>38383</v>
      </c>
      <c r="B909" s="190" t="s">
        <v>1000</v>
      </c>
      <c r="C909" s="191" t="s">
        <v>67</v>
      </c>
      <c r="D909" s="191" t="s">
        <v>28</v>
      </c>
      <c r="E909" s="189" t="n">
        <v>0.045</v>
      </c>
      <c r="F909" s="189" t="n">
        <v>1.51</v>
      </c>
      <c r="G909" s="189" t="n">
        <v>0</v>
      </c>
    </row>
    <row r="910" customFormat="false" ht="15" hidden="false" customHeight="false" outlineLevel="0" collapsed="false">
      <c r="A910" s="189" t="n">
        <v>38403</v>
      </c>
      <c r="B910" s="190" t="s">
        <v>888</v>
      </c>
      <c r="C910" s="191" t="s">
        <v>67</v>
      </c>
      <c r="D910" s="191" t="s">
        <v>28</v>
      </c>
      <c r="E910" s="189" t="n">
        <v>0.000977906</v>
      </c>
      <c r="F910" s="189" t="n">
        <v>24.94</v>
      </c>
      <c r="G910" s="189" t="n">
        <v>0</v>
      </c>
    </row>
    <row r="911" customFormat="false" ht="15" hidden="false" customHeight="false" outlineLevel="0" collapsed="false">
      <c r="A911" s="189" t="n">
        <v>9869</v>
      </c>
      <c r="B911" s="190" t="s">
        <v>997</v>
      </c>
      <c r="C911" s="191" t="s">
        <v>67</v>
      </c>
      <c r="D911" s="191" t="s">
        <v>131</v>
      </c>
      <c r="E911" s="189" t="n">
        <v>1.061</v>
      </c>
      <c r="F911" s="189" t="n">
        <v>6.86</v>
      </c>
      <c r="G911" s="189" t="n">
        <v>0</v>
      </c>
    </row>
    <row r="912" customFormat="false" ht="15" hidden="false" customHeight="false" outlineLevel="0" collapsed="false">
      <c r="A912" s="178"/>
      <c r="B912" s="179"/>
      <c r="C912" s="180"/>
      <c r="D912" s="180"/>
      <c r="E912" s="180"/>
      <c r="F912" s="180"/>
      <c r="G912" s="180"/>
    </row>
    <row r="913" customFormat="false" ht="21" hidden="false" customHeight="false" outlineLevel="0" collapsed="false">
      <c r="A913" s="184" t="s">
        <v>193</v>
      </c>
      <c r="B913" s="185" t="s">
        <v>194</v>
      </c>
      <c r="C913" s="186" t="s">
        <v>53</v>
      </c>
      <c r="D913" s="186" t="s">
        <v>131</v>
      </c>
      <c r="E913" s="187"/>
      <c r="F913" s="187" t="n">
        <v>6.1463498884</v>
      </c>
      <c r="G913" s="187" t="n">
        <v>6.793092</v>
      </c>
    </row>
    <row r="914" customFormat="false" ht="15" hidden="false" customHeight="false" outlineLevel="0" collapsed="false">
      <c r="A914" s="189" t="n">
        <v>10</v>
      </c>
      <c r="B914" s="190" t="s">
        <v>882</v>
      </c>
      <c r="C914" s="191" t="s">
        <v>67</v>
      </c>
      <c r="D914" s="191" t="s">
        <v>28</v>
      </c>
      <c r="E914" s="189" t="n">
        <v>0.00218934</v>
      </c>
      <c r="F914" s="189" t="n">
        <v>6.64</v>
      </c>
      <c r="G914" s="189" t="n">
        <v>0</v>
      </c>
    </row>
    <row r="915" customFormat="false" ht="15" hidden="false" customHeight="false" outlineLevel="0" collapsed="false">
      <c r="A915" s="189" t="n">
        <v>12</v>
      </c>
      <c r="B915" s="190" t="s">
        <v>883</v>
      </c>
      <c r="C915" s="191" t="s">
        <v>67</v>
      </c>
      <c r="D915" s="191" t="s">
        <v>28</v>
      </c>
      <c r="E915" s="189" t="n">
        <v>0.00218934</v>
      </c>
      <c r="F915" s="189" t="n">
        <v>6.5</v>
      </c>
      <c r="G915" s="189" t="n">
        <v>0</v>
      </c>
    </row>
    <row r="916" customFormat="false" ht="15" hidden="false" customHeight="false" outlineLevel="0" collapsed="false">
      <c r="A916" s="189" t="n">
        <v>12892</v>
      </c>
      <c r="B916" s="190" t="s">
        <v>859</v>
      </c>
      <c r="C916" s="191" t="s">
        <v>67</v>
      </c>
      <c r="D916" s="191" t="s">
        <v>333</v>
      </c>
      <c r="E916" s="189" t="n">
        <v>0.0038253</v>
      </c>
      <c r="F916" s="189" t="n">
        <v>9</v>
      </c>
      <c r="G916" s="189" t="n">
        <v>0</v>
      </c>
    </row>
    <row r="917" customFormat="false" ht="15" hidden="false" customHeight="false" outlineLevel="0" collapsed="false">
      <c r="A917" s="189" t="n">
        <v>12893</v>
      </c>
      <c r="B917" s="190" t="s">
        <v>860</v>
      </c>
      <c r="C917" s="191" t="s">
        <v>67</v>
      </c>
      <c r="D917" s="191" t="s">
        <v>333</v>
      </c>
      <c r="E917" s="189" t="n">
        <v>0.0038253</v>
      </c>
      <c r="F917" s="189" t="n">
        <v>48</v>
      </c>
      <c r="G917" s="189" t="n">
        <v>0</v>
      </c>
    </row>
    <row r="918" customFormat="false" ht="15" hidden="false" customHeight="false" outlineLevel="0" collapsed="false">
      <c r="A918" s="189" t="n">
        <v>12894</v>
      </c>
      <c r="B918" s="190" t="s">
        <v>861</v>
      </c>
      <c r="C918" s="191" t="s">
        <v>67</v>
      </c>
      <c r="D918" s="191" t="s">
        <v>28</v>
      </c>
      <c r="E918" s="189" t="n">
        <v>0.0038253</v>
      </c>
      <c r="F918" s="189" t="n">
        <v>13</v>
      </c>
      <c r="G918" s="189" t="n">
        <v>0</v>
      </c>
    </row>
    <row r="919" customFormat="false" ht="21" hidden="false" customHeight="false" outlineLevel="0" collapsed="false">
      <c r="A919" s="189" t="n">
        <v>12895</v>
      </c>
      <c r="B919" s="190" t="s">
        <v>862</v>
      </c>
      <c r="C919" s="191" t="s">
        <v>67</v>
      </c>
      <c r="D919" s="191" t="s">
        <v>28</v>
      </c>
      <c r="E919" s="189" t="n">
        <v>0.0038253</v>
      </c>
      <c r="F919" s="189" t="n">
        <v>10</v>
      </c>
      <c r="G919" s="189" t="n">
        <v>0</v>
      </c>
    </row>
    <row r="920" customFormat="false" ht="15" hidden="false" customHeight="false" outlineLevel="0" collapsed="false">
      <c r="A920" s="189" t="n">
        <v>246</v>
      </c>
      <c r="B920" s="190" t="s">
        <v>914</v>
      </c>
      <c r="C920" s="191" t="s">
        <v>867</v>
      </c>
      <c r="D920" s="191" t="s">
        <v>876</v>
      </c>
      <c r="E920" s="189" t="n">
        <v>0.30435</v>
      </c>
      <c r="F920" s="189" t="n">
        <v>0</v>
      </c>
      <c r="G920" s="189" t="n">
        <v>9.57</v>
      </c>
    </row>
    <row r="921" customFormat="false" ht="15" hidden="false" customHeight="false" outlineLevel="0" collapsed="false">
      <c r="A921" s="189" t="n">
        <v>2696</v>
      </c>
      <c r="B921" s="190" t="s">
        <v>919</v>
      </c>
      <c r="C921" s="191" t="s">
        <v>867</v>
      </c>
      <c r="D921" s="191" t="s">
        <v>876</v>
      </c>
      <c r="E921" s="189" t="n">
        <v>0.30435</v>
      </c>
      <c r="F921" s="189" t="n">
        <v>0</v>
      </c>
      <c r="G921" s="189" t="n">
        <v>12.75</v>
      </c>
    </row>
    <row r="922" customFormat="false" ht="15" hidden="false" customHeight="false" outlineLevel="0" collapsed="false">
      <c r="A922" s="189" t="n">
        <v>2711</v>
      </c>
      <c r="B922" s="190" t="s">
        <v>885</v>
      </c>
      <c r="C922" s="191" t="s">
        <v>67</v>
      </c>
      <c r="D922" s="191" t="s">
        <v>28</v>
      </c>
      <c r="E922" s="189" t="n">
        <v>0.00218934</v>
      </c>
      <c r="F922" s="189" t="n">
        <v>100.68</v>
      </c>
      <c r="G922" s="189" t="n">
        <v>0</v>
      </c>
    </row>
    <row r="923" customFormat="false" ht="21" hidden="false" customHeight="false" outlineLevel="0" collapsed="false">
      <c r="A923" s="189" t="n">
        <v>36148</v>
      </c>
      <c r="B923" s="190" t="s">
        <v>864</v>
      </c>
      <c r="C923" s="191" t="s">
        <v>67</v>
      </c>
      <c r="D923" s="191" t="s">
        <v>28</v>
      </c>
      <c r="E923" s="189" t="n">
        <v>0.0038253</v>
      </c>
      <c r="F923" s="189" t="n">
        <v>48</v>
      </c>
      <c r="G923" s="189" t="n">
        <v>0</v>
      </c>
    </row>
    <row r="924" customFormat="false" ht="21" hidden="false" customHeight="false" outlineLevel="0" collapsed="false">
      <c r="A924" s="189" t="n">
        <v>36152</v>
      </c>
      <c r="B924" s="190" t="s">
        <v>865</v>
      </c>
      <c r="C924" s="191" t="s">
        <v>67</v>
      </c>
      <c r="D924" s="191" t="s">
        <v>28</v>
      </c>
      <c r="E924" s="189" t="n">
        <v>0.0038253</v>
      </c>
      <c r="F924" s="189" t="n">
        <v>3.9</v>
      </c>
      <c r="G924" s="189" t="n">
        <v>0</v>
      </c>
    </row>
    <row r="925" customFormat="false" ht="15" hidden="false" customHeight="false" outlineLevel="0" collapsed="false">
      <c r="A925" s="189" t="n">
        <v>37370</v>
      </c>
      <c r="B925" s="190" t="s">
        <v>886</v>
      </c>
      <c r="C925" s="191" t="s">
        <v>67</v>
      </c>
      <c r="D925" s="191" t="s">
        <v>876</v>
      </c>
      <c r="E925" s="189" t="n">
        <v>0.6</v>
      </c>
      <c r="F925" s="189" t="n">
        <v>1.7</v>
      </c>
      <c r="G925" s="189" t="n">
        <v>0</v>
      </c>
    </row>
    <row r="926" customFormat="false" ht="15" hidden="false" customHeight="false" outlineLevel="0" collapsed="false">
      <c r="A926" s="189" t="n">
        <v>37371</v>
      </c>
      <c r="B926" s="190" t="s">
        <v>887</v>
      </c>
      <c r="C926" s="191" t="s">
        <v>67</v>
      </c>
      <c r="D926" s="191" t="s">
        <v>876</v>
      </c>
      <c r="E926" s="189" t="n">
        <v>0.6</v>
      </c>
      <c r="F926" s="189" t="n">
        <v>0.64</v>
      </c>
      <c r="G926" s="189" t="n">
        <v>0</v>
      </c>
    </row>
    <row r="927" customFormat="false" ht="15" hidden="false" customHeight="false" outlineLevel="0" collapsed="false">
      <c r="A927" s="189" t="n">
        <v>37372</v>
      </c>
      <c r="B927" s="190" t="s">
        <v>877</v>
      </c>
      <c r="C927" s="191" t="s">
        <v>67</v>
      </c>
      <c r="D927" s="191" t="s">
        <v>876</v>
      </c>
      <c r="E927" s="189" t="n">
        <v>0.6</v>
      </c>
      <c r="F927" s="189" t="n">
        <v>0.37</v>
      </c>
      <c r="G927" s="189" t="n">
        <v>0</v>
      </c>
    </row>
    <row r="928" customFormat="false" ht="15" hidden="false" customHeight="false" outlineLevel="0" collapsed="false">
      <c r="A928" s="189" t="n">
        <v>37373</v>
      </c>
      <c r="B928" s="190" t="s">
        <v>878</v>
      </c>
      <c r="C928" s="191" t="s">
        <v>67</v>
      </c>
      <c r="D928" s="191" t="s">
        <v>876</v>
      </c>
      <c r="E928" s="189" t="n">
        <v>0.6</v>
      </c>
      <c r="F928" s="189" t="n">
        <v>0.02</v>
      </c>
      <c r="G928" s="189" t="n">
        <v>0</v>
      </c>
    </row>
    <row r="929" customFormat="false" ht="15" hidden="false" customHeight="false" outlineLevel="0" collapsed="false">
      <c r="A929" s="189" t="n">
        <v>38383</v>
      </c>
      <c r="B929" s="190" t="s">
        <v>1000</v>
      </c>
      <c r="C929" s="191" t="s">
        <v>67</v>
      </c>
      <c r="D929" s="191" t="s">
        <v>28</v>
      </c>
      <c r="E929" s="189" t="n">
        <v>0.1</v>
      </c>
      <c r="F929" s="189" t="n">
        <v>1.51</v>
      </c>
      <c r="G929" s="189" t="n">
        <v>0</v>
      </c>
    </row>
    <row r="930" customFormat="false" ht="15" hidden="false" customHeight="false" outlineLevel="0" collapsed="false">
      <c r="A930" s="189" t="n">
        <v>38403</v>
      </c>
      <c r="B930" s="190" t="s">
        <v>888</v>
      </c>
      <c r="C930" s="191" t="s">
        <v>67</v>
      </c>
      <c r="D930" s="191" t="s">
        <v>28</v>
      </c>
      <c r="E930" s="189" t="n">
        <v>0.00218934</v>
      </c>
      <c r="F930" s="189" t="n">
        <v>24.94</v>
      </c>
      <c r="G930" s="189" t="n">
        <v>0</v>
      </c>
    </row>
    <row r="931" customFormat="false" ht="15" hidden="false" customHeight="false" outlineLevel="0" collapsed="false">
      <c r="A931" s="189" t="n">
        <v>9835</v>
      </c>
      <c r="B931" s="190" t="s">
        <v>1001</v>
      </c>
      <c r="C931" s="191" t="s">
        <v>67</v>
      </c>
      <c r="D931" s="191" t="s">
        <v>131</v>
      </c>
      <c r="E931" s="189" t="n">
        <v>1.05</v>
      </c>
      <c r="F931" s="189" t="n">
        <v>3.38</v>
      </c>
      <c r="G931" s="189" t="n">
        <v>0</v>
      </c>
    </row>
    <row r="932" customFormat="false" ht="15" hidden="false" customHeight="false" outlineLevel="0" collapsed="false">
      <c r="A932" s="178"/>
      <c r="B932" s="179"/>
      <c r="C932" s="180"/>
      <c r="D932" s="180"/>
      <c r="E932" s="180"/>
      <c r="F932" s="180"/>
      <c r="G932" s="180"/>
    </row>
    <row r="933" customFormat="false" ht="21" hidden="false" customHeight="false" outlineLevel="0" collapsed="false">
      <c r="A933" s="184" t="s">
        <v>196</v>
      </c>
      <c r="B933" s="185" t="s">
        <v>197</v>
      </c>
      <c r="C933" s="186" t="s">
        <v>53</v>
      </c>
      <c r="D933" s="186" t="s">
        <v>131</v>
      </c>
      <c r="E933" s="187"/>
      <c r="F933" s="187" t="n">
        <v>10.55191585864</v>
      </c>
      <c r="G933" s="187" t="n">
        <v>8.6045832</v>
      </c>
    </row>
    <row r="934" customFormat="false" ht="15" hidden="false" customHeight="false" outlineLevel="0" collapsed="false">
      <c r="A934" s="189" t="n">
        <v>10</v>
      </c>
      <c r="B934" s="190" t="s">
        <v>882</v>
      </c>
      <c r="C934" s="191" t="s">
        <v>67</v>
      </c>
      <c r="D934" s="191" t="s">
        <v>28</v>
      </c>
      <c r="E934" s="189" t="n">
        <v>0.002773164</v>
      </c>
      <c r="F934" s="189" t="n">
        <v>6.64</v>
      </c>
      <c r="G934" s="189" t="n">
        <v>0</v>
      </c>
    </row>
    <row r="935" customFormat="false" ht="15" hidden="false" customHeight="false" outlineLevel="0" collapsed="false">
      <c r="A935" s="189" t="n">
        <v>12</v>
      </c>
      <c r="B935" s="190" t="s">
        <v>883</v>
      </c>
      <c r="C935" s="191" t="s">
        <v>67</v>
      </c>
      <c r="D935" s="191" t="s">
        <v>28</v>
      </c>
      <c r="E935" s="189" t="n">
        <v>0.002773164</v>
      </c>
      <c r="F935" s="189" t="n">
        <v>6.5</v>
      </c>
      <c r="G935" s="189" t="n">
        <v>0</v>
      </c>
    </row>
    <row r="936" customFormat="false" ht="15" hidden="false" customHeight="false" outlineLevel="0" collapsed="false">
      <c r="A936" s="189" t="n">
        <v>122</v>
      </c>
      <c r="B936" s="190" t="s">
        <v>1002</v>
      </c>
      <c r="C936" s="191" t="s">
        <v>67</v>
      </c>
      <c r="D936" s="191" t="s">
        <v>28</v>
      </c>
      <c r="E936" s="189" t="n">
        <v>0.0108</v>
      </c>
      <c r="F936" s="189" t="n">
        <v>46.52</v>
      </c>
      <c r="G936" s="189" t="n">
        <v>0</v>
      </c>
    </row>
    <row r="937" customFormat="false" ht="15" hidden="false" customHeight="false" outlineLevel="0" collapsed="false">
      <c r="A937" s="189" t="n">
        <v>12892</v>
      </c>
      <c r="B937" s="190" t="s">
        <v>859</v>
      </c>
      <c r="C937" s="191" t="s">
        <v>67</v>
      </c>
      <c r="D937" s="191" t="s">
        <v>333</v>
      </c>
      <c r="E937" s="189" t="n">
        <v>0.00484538</v>
      </c>
      <c r="F937" s="189" t="n">
        <v>9</v>
      </c>
      <c r="G937" s="189" t="n">
        <v>0</v>
      </c>
    </row>
    <row r="938" customFormat="false" ht="15" hidden="false" customHeight="false" outlineLevel="0" collapsed="false">
      <c r="A938" s="189" t="n">
        <v>12893</v>
      </c>
      <c r="B938" s="190" t="s">
        <v>860</v>
      </c>
      <c r="C938" s="191" t="s">
        <v>67</v>
      </c>
      <c r="D938" s="191" t="s">
        <v>333</v>
      </c>
      <c r="E938" s="189" t="n">
        <v>0.00484538</v>
      </c>
      <c r="F938" s="189" t="n">
        <v>48</v>
      </c>
      <c r="G938" s="189" t="n">
        <v>0</v>
      </c>
    </row>
    <row r="939" customFormat="false" ht="15" hidden="false" customHeight="false" outlineLevel="0" collapsed="false">
      <c r="A939" s="189" t="n">
        <v>12894</v>
      </c>
      <c r="B939" s="190" t="s">
        <v>861</v>
      </c>
      <c r="C939" s="191" t="s">
        <v>67</v>
      </c>
      <c r="D939" s="191" t="s">
        <v>28</v>
      </c>
      <c r="E939" s="189" t="n">
        <v>0.00484538</v>
      </c>
      <c r="F939" s="189" t="n">
        <v>13</v>
      </c>
      <c r="G939" s="189" t="n">
        <v>0</v>
      </c>
    </row>
    <row r="940" customFormat="false" ht="21" hidden="false" customHeight="false" outlineLevel="0" collapsed="false">
      <c r="A940" s="189" t="n">
        <v>12895</v>
      </c>
      <c r="B940" s="190" t="s">
        <v>862</v>
      </c>
      <c r="C940" s="191" t="s">
        <v>67</v>
      </c>
      <c r="D940" s="191" t="s">
        <v>28</v>
      </c>
      <c r="E940" s="189" t="n">
        <v>0.00484538</v>
      </c>
      <c r="F940" s="189" t="n">
        <v>10</v>
      </c>
      <c r="G940" s="189" t="n">
        <v>0</v>
      </c>
    </row>
    <row r="941" customFormat="false" ht="15" hidden="false" customHeight="false" outlineLevel="0" collapsed="false">
      <c r="A941" s="189" t="n">
        <v>20083</v>
      </c>
      <c r="B941" s="190" t="s">
        <v>1003</v>
      </c>
      <c r="C941" s="191" t="s">
        <v>67</v>
      </c>
      <c r="D941" s="191" t="s">
        <v>28</v>
      </c>
      <c r="E941" s="189" t="n">
        <v>0.0163</v>
      </c>
      <c r="F941" s="189" t="n">
        <v>40.4</v>
      </c>
      <c r="G941" s="189" t="n">
        <v>0</v>
      </c>
    </row>
    <row r="942" customFormat="false" ht="15" hidden="false" customHeight="false" outlineLevel="0" collapsed="false">
      <c r="A942" s="189" t="n">
        <v>246</v>
      </c>
      <c r="B942" s="190" t="s">
        <v>914</v>
      </c>
      <c r="C942" s="191" t="s">
        <v>867</v>
      </c>
      <c r="D942" s="191" t="s">
        <v>876</v>
      </c>
      <c r="E942" s="189" t="n">
        <v>0.38551</v>
      </c>
      <c r="F942" s="189" t="n">
        <v>0</v>
      </c>
      <c r="G942" s="189" t="n">
        <v>9.57</v>
      </c>
    </row>
    <row r="943" customFormat="false" ht="15" hidden="false" customHeight="false" outlineLevel="0" collapsed="false">
      <c r="A943" s="189" t="n">
        <v>2696</v>
      </c>
      <c r="B943" s="190" t="s">
        <v>919</v>
      </c>
      <c r="C943" s="191" t="s">
        <v>867</v>
      </c>
      <c r="D943" s="191" t="s">
        <v>876</v>
      </c>
      <c r="E943" s="189" t="n">
        <v>0.38551</v>
      </c>
      <c r="F943" s="189" t="n">
        <v>0</v>
      </c>
      <c r="G943" s="189" t="n">
        <v>12.75</v>
      </c>
    </row>
    <row r="944" customFormat="false" ht="15" hidden="false" customHeight="false" outlineLevel="0" collapsed="false">
      <c r="A944" s="189" t="n">
        <v>2711</v>
      </c>
      <c r="B944" s="190" t="s">
        <v>885</v>
      </c>
      <c r="C944" s="191" t="s">
        <v>67</v>
      </c>
      <c r="D944" s="191" t="s">
        <v>28</v>
      </c>
      <c r="E944" s="189" t="n">
        <v>0.002773164</v>
      </c>
      <c r="F944" s="189" t="n">
        <v>100.68</v>
      </c>
      <c r="G944" s="189" t="n">
        <v>0</v>
      </c>
    </row>
    <row r="945" customFormat="false" ht="21" hidden="false" customHeight="false" outlineLevel="0" collapsed="false">
      <c r="A945" s="189" t="n">
        <v>36148</v>
      </c>
      <c r="B945" s="190" t="s">
        <v>864</v>
      </c>
      <c r="C945" s="191" t="s">
        <v>67</v>
      </c>
      <c r="D945" s="191" t="s">
        <v>28</v>
      </c>
      <c r="E945" s="189" t="n">
        <v>0.00484538</v>
      </c>
      <c r="F945" s="189" t="n">
        <v>48</v>
      </c>
      <c r="G945" s="189" t="n">
        <v>0</v>
      </c>
    </row>
    <row r="946" customFormat="false" ht="21" hidden="false" customHeight="false" outlineLevel="0" collapsed="false">
      <c r="A946" s="189" t="n">
        <v>36152</v>
      </c>
      <c r="B946" s="190" t="s">
        <v>865</v>
      </c>
      <c r="C946" s="191" t="s">
        <v>67</v>
      </c>
      <c r="D946" s="191" t="s">
        <v>28</v>
      </c>
      <c r="E946" s="189" t="n">
        <v>0.00484538</v>
      </c>
      <c r="F946" s="189" t="n">
        <v>3.9</v>
      </c>
      <c r="G946" s="189" t="n">
        <v>0</v>
      </c>
    </row>
    <row r="947" customFormat="false" ht="15" hidden="false" customHeight="false" outlineLevel="0" collapsed="false">
      <c r="A947" s="189" t="n">
        <v>37370</v>
      </c>
      <c r="B947" s="190" t="s">
        <v>886</v>
      </c>
      <c r="C947" s="191" t="s">
        <v>67</v>
      </c>
      <c r="D947" s="191" t="s">
        <v>876</v>
      </c>
      <c r="E947" s="189" t="n">
        <v>0.76</v>
      </c>
      <c r="F947" s="189" t="n">
        <v>1.7</v>
      </c>
      <c r="G947" s="189" t="n">
        <v>0</v>
      </c>
    </row>
    <row r="948" customFormat="false" ht="15" hidden="false" customHeight="false" outlineLevel="0" collapsed="false">
      <c r="A948" s="189" t="n">
        <v>37371</v>
      </c>
      <c r="B948" s="190" t="s">
        <v>887</v>
      </c>
      <c r="C948" s="191" t="s">
        <v>67</v>
      </c>
      <c r="D948" s="191" t="s">
        <v>876</v>
      </c>
      <c r="E948" s="189" t="n">
        <v>0.76</v>
      </c>
      <c r="F948" s="189" t="n">
        <v>0.64</v>
      </c>
      <c r="G948" s="189" t="n">
        <v>0</v>
      </c>
    </row>
    <row r="949" customFormat="false" ht="15" hidden="false" customHeight="false" outlineLevel="0" collapsed="false">
      <c r="A949" s="189" t="n">
        <v>37372</v>
      </c>
      <c r="B949" s="190" t="s">
        <v>877</v>
      </c>
      <c r="C949" s="191" t="s">
        <v>67</v>
      </c>
      <c r="D949" s="191" t="s">
        <v>876</v>
      </c>
      <c r="E949" s="189" t="n">
        <v>0.76</v>
      </c>
      <c r="F949" s="189" t="n">
        <v>0.37</v>
      </c>
      <c r="G949" s="189" t="n">
        <v>0</v>
      </c>
    </row>
    <row r="950" customFormat="false" ht="15" hidden="false" customHeight="false" outlineLevel="0" collapsed="false">
      <c r="A950" s="189" t="n">
        <v>37373</v>
      </c>
      <c r="B950" s="190" t="s">
        <v>878</v>
      </c>
      <c r="C950" s="191" t="s">
        <v>67</v>
      </c>
      <c r="D950" s="191" t="s">
        <v>876</v>
      </c>
      <c r="E950" s="189" t="n">
        <v>0.76</v>
      </c>
      <c r="F950" s="189" t="n">
        <v>0.02</v>
      </c>
      <c r="G950" s="189" t="n">
        <v>0</v>
      </c>
    </row>
    <row r="951" customFormat="false" ht="15" hidden="false" customHeight="false" outlineLevel="0" collapsed="false">
      <c r="A951" s="189" t="n">
        <v>38383</v>
      </c>
      <c r="B951" s="190" t="s">
        <v>1000</v>
      </c>
      <c r="C951" s="191" t="s">
        <v>67</v>
      </c>
      <c r="D951" s="191" t="s">
        <v>28</v>
      </c>
      <c r="E951" s="189" t="n">
        <v>0.127</v>
      </c>
      <c r="F951" s="189" t="n">
        <v>1.51</v>
      </c>
      <c r="G951" s="189" t="n">
        <v>0</v>
      </c>
    </row>
    <row r="952" customFormat="false" ht="15" hidden="false" customHeight="false" outlineLevel="0" collapsed="false">
      <c r="A952" s="189" t="n">
        <v>38403</v>
      </c>
      <c r="B952" s="190" t="s">
        <v>888</v>
      </c>
      <c r="C952" s="191" t="s">
        <v>67</v>
      </c>
      <c r="D952" s="191" t="s">
        <v>28</v>
      </c>
      <c r="E952" s="189" t="n">
        <v>0.002773164</v>
      </c>
      <c r="F952" s="189" t="n">
        <v>24.94</v>
      </c>
      <c r="G952" s="189" t="n">
        <v>0</v>
      </c>
    </row>
    <row r="953" customFormat="false" ht="15" hidden="false" customHeight="false" outlineLevel="0" collapsed="false">
      <c r="A953" s="189" t="n">
        <v>9838</v>
      </c>
      <c r="B953" s="190" t="s">
        <v>1004</v>
      </c>
      <c r="C953" s="191" t="s">
        <v>67</v>
      </c>
      <c r="D953" s="191" t="s">
        <v>131</v>
      </c>
      <c r="E953" s="189" t="n">
        <v>1.05</v>
      </c>
      <c r="F953" s="189" t="n">
        <v>5.81</v>
      </c>
      <c r="G953" s="189" t="n">
        <v>0</v>
      </c>
    </row>
    <row r="954" customFormat="false" ht="15" hidden="false" customHeight="false" outlineLevel="0" collapsed="false">
      <c r="A954" s="178"/>
      <c r="B954" s="179"/>
      <c r="C954" s="180"/>
      <c r="D954" s="180"/>
      <c r="E954" s="180"/>
      <c r="F954" s="180"/>
      <c r="G954" s="180"/>
    </row>
    <row r="955" customFormat="false" ht="21" hidden="false" customHeight="false" outlineLevel="0" collapsed="false">
      <c r="A955" s="184" t="s">
        <v>199</v>
      </c>
      <c r="B955" s="185" t="s">
        <v>200</v>
      </c>
      <c r="C955" s="186" t="s">
        <v>53</v>
      </c>
      <c r="D955" s="186" t="s">
        <v>131</v>
      </c>
      <c r="E955" s="187"/>
      <c r="F955" s="187" t="n">
        <v>19.86819572472</v>
      </c>
      <c r="G955" s="187" t="n">
        <v>16.7562936</v>
      </c>
    </row>
    <row r="956" customFormat="false" ht="15" hidden="false" customHeight="false" outlineLevel="0" collapsed="false">
      <c r="A956" s="189" t="n">
        <v>10</v>
      </c>
      <c r="B956" s="190" t="s">
        <v>882</v>
      </c>
      <c r="C956" s="191" t="s">
        <v>67</v>
      </c>
      <c r="D956" s="191" t="s">
        <v>28</v>
      </c>
      <c r="E956" s="189" t="n">
        <v>0.005400372</v>
      </c>
      <c r="F956" s="189" t="n">
        <v>6.64</v>
      </c>
      <c r="G956" s="189" t="n">
        <v>0</v>
      </c>
    </row>
    <row r="957" customFormat="false" ht="15" hidden="false" customHeight="false" outlineLevel="0" collapsed="false">
      <c r="A957" s="189" t="n">
        <v>12</v>
      </c>
      <c r="B957" s="190" t="s">
        <v>883</v>
      </c>
      <c r="C957" s="191" t="s">
        <v>67</v>
      </c>
      <c r="D957" s="191" t="s">
        <v>28</v>
      </c>
      <c r="E957" s="189" t="n">
        <v>0.005400372</v>
      </c>
      <c r="F957" s="189" t="n">
        <v>6.5</v>
      </c>
      <c r="G957" s="189" t="n">
        <v>0</v>
      </c>
    </row>
    <row r="958" customFormat="false" ht="15" hidden="false" customHeight="false" outlineLevel="0" collapsed="false">
      <c r="A958" s="189" t="n">
        <v>122</v>
      </c>
      <c r="B958" s="190" t="s">
        <v>1002</v>
      </c>
      <c r="C958" s="191" t="s">
        <v>67</v>
      </c>
      <c r="D958" s="191" t="s">
        <v>28</v>
      </c>
      <c r="E958" s="189" t="n">
        <v>0.0363</v>
      </c>
      <c r="F958" s="189" t="n">
        <v>46.52</v>
      </c>
      <c r="G958" s="189" t="n">
        <v>0</v>
      </c>
    </row>
    <row r="959" customFormat="false" ht="15" hidden="false" customHeight="false" outlineLevel="0" collapsed="false">
      <c r="A959" s="189" t="n">
        <v>12892</v>
      </c>
      <c r="B959" s="190" t="s">
        <v>859</v>
      </c>
      <c r="C959" s="191" t="s">
        <v>67</v>
      </c>
      <c r="D959" s="191" t="s">
        <v>333</v>
      </c>
      <c r="E959" s="189" t="n">
        <v>0.00943574</v>
      </c>
      <c r="F959" s="189" t="n">
        <v>9</v>
      </c>
      <c r="G959" s="189" t="n">
        <v>0</v>
      </c>
    </row>
    <row r="960" customFormat="false" ht="15" hidden="false" customHeight="false" outlineLevel="0" collapsed="false">
      <c r="A960" s="189" t="n">
        <v>12893</v>
      </c>
      <c r="B960" s="190" t="s">
        <v>860</v>
      </c>
      <c r="C960" s="191" t="s">
        <v>67</v>
      </c>
      <c r="D960" s="191" t="s">
        <v>333</v>
      </c>
      <c r="E960" s="189" t="n">
        <v>0.00943574</v>
      </c>
      <c r="F960" s="189" t="n">
        <v>48</v>
      </c>
      <c r="G960" s="189" t="n">
        <v>0</v>
      </c>
    </row>
    <row r="961" customFormat="false" ht="15" hidden="false" customHeight="false" outlineLevel="0" collapsed="false">
      <c r="A961" s="189" t="n">
        <v>12894</v>
      </c>
      <c r="B961" s="190" t="s">
        <v>861</v>
      </c>
      <c r="C961" s="191" t="s">
        <v>67</v>
      </c>
      <c r="D961" s="191" t="s">
        <v>28</v>
      </c>
      <c r="E961" s="189" t="n">
        <v>0.00943574</v>
      </c>
      <c r="F961" s="189" t="n">
        <v>13</v>
      </c>
      <c r="G961" s="189" t="n">
        <v>0</v>
      </c>
    </row>
    <row r="962" customFormat="false" ht="21" hidden="false" customHeight="false" outlineLevel="0" collapsed="false">
      <c r="A962" s="189" t="n">
        <v>12895</v>
      </c>
      <c r="B962" s="190" t="s">
        <v>862</v>
      </c>
      <c r="C962" s="191" t="s">
        <v>67</v>
      </c>
      <c r="D962" s="191" t="s">
        <v>28</v>
      </c>
      <c r="E962" s="189" t="n">
        <v>0.00943574</v>
      </c>
      <c r="F962" s="189" t="n">
        <v>10</v>
      </c>
      <c r="G962" s="189" t="n">
        <v>0</v>
      </c>
    </row>
    <row r="963" customFormat="false" ht="15" hidden="false" customHeight="false" outlineLevel="0" collapsed="false">
      <c r="A963" s="189" t="n">
        <v>20083</v>
      </c>
      <c r="B963" s="190" t="s">
        <v>1003</v>
      </c>
      <c r="C963" s="191" t="s">
        <v>67</v>
      </c>
      <c r="D963" s="191" t="s">
        <v>28</v>
      </c>
      <c r="E963" s="189" t="n">
        <v>0.0593</v>
      </c>
      <c r="F963" s="189" t="n">
        <v>40.4</v>
      </c>
      <c r="G963" s="189" t="n">
        <v>0</v>
      </c>
    </row>
    <row r="964" customFormat="false" ht="15" hidden="false" customHeight="false" outlineLevel="0" collapsed="false">
      <c r="A964" s="189" t="n">
        <v>246</v>
      </c>
      <c r="B964" s="190" t="s">
        <v>914</v>
      </c>
      <c r="C964" s="191" t="s">
        <v>867</v>
      </c>
      <c r="D964" s="191" t="s">
        <v>876</v>
      </c>
      <c r="E964" s="189" t="n">
        <v>0.75073</v>
      </c>
      <c r="F964" s="189" t="n">
        <v>0</v>
      </c>
      <c r="G964" s="189" t="n">
        <v>9.57</v>
      </c>
    </row>
    <row r="965" customFormat="false" ht="15" hidden="false" customHeight="false" outlineLevel="0" collapsed="false">
      <c r="A965" s="189" t="n">
        <v>2696</v>
      </c>
      <c r="B965" s="190" t="s">
        <v>919</v>
      </c>
      <c r="C965" s="191" t="s">
        <v>867</v>
      </c>
      <c r="D965" s="191" t="s">
        <v>876</v>
      </c>
      <c r="E965" s="189" t="n">
        <v>0.75073</v>
      </c>
      <c r="F965" s="189" t="n">
        <v>0</v>
      </c>
      <c r="G965" s="189" t="n">
        <v>12.75</v>
      </c>
    </row>
    <row r="966" customFormat="false" ht="15" hidden="false" customHeight="false" outlineLevel="0" collapsed="false">
      <c r="A966" s="189" t="n">
        <v>2711</v>
      </c>
      <c r="B966" s="190" t="s">
        <v>885</v>
      </c>
      <c r="C966" s="191" t="s">
        <v>67</v>
      </c>
      <c r="D966" s="191" t="s">
        <v>28</v>
      </c>
      <c r="E966" s="189" t="n">
        <v>0.005400372</v>
      </c>
      <c r="F966" s="189" t="n">
        <v>100.68</v>
      </c>
      <c r="G966" s="189" t="n">
        <v>0</v>
      </c>
    </row>
    <row r="967" customFormat="false" ht="21" hidden="false" customHeight="false" outlineLevel="0" collapsed="false">
      <c r="A967" s="189" t="n">
        <v>36148</v>
      </c>
      <c r="B967" s="190" t="s">
        <v>864</v>
      </c>
      <c r="C967" s="191" t="s">
        <v>67</v>
      </c>
      <c r="D967" s="191" t="s">
        <v>28</v>
      </c>
      <c r="E967" s="189" t="n">
        <v>0.00943574</v>
      </c>
      <c r="F967" s="189" t="n">
        <v>48</v>
      </c>
      <c r="G967" s="189" t="n">
        <v>0</v>
      </c>
    </row>
    <row r="968" customFormat="false" ht="21" hidden="false" customHeight="false" outlineLevel="0" collapsed="false">
      <c r="A968" s="189" t="n">
        <v>36152</v>
      </c>
      <c r="B968" s="190" t="s">
        <v>865</v>
      </c>
      <c r="C968" s="191" t="s">
        <v>67</v>
      </c>
      <c r="D968" s="191" t="s">
        <v>28</v>
      </c>
      <c r="E968" s="189" t="n">
        <v>0.00943574</v>
      </c>
      <c r="F968" s="189" t="n">
        <v>3.9</v>
      </c>
      <c r="G968" s="189" t="n">
        <v>0</v>
      </c>
    </row>
    <row r="969" customFormat="false" ht="15" hidden="false" customHeight="false" outlineLevel="0" collapsed="false">
      <c r="A969" s="189" t="n">
        <v>37370</v>
      </c>
      <c r="B969" s="190" t="s">
        <v>886</v>
      </c>
      <c r="C969" s="191" t="s">
        <v>67</v>
      </c>
      <c r="D969" s="191" t="s">
        <v>876</v>
      </c>
      <c r="E969" s="189" t="n">
        <v>1.48</v>
      </c>
      <c r="F969" s="189" t="n">
        <v>1.7</v>
      </c>
      <c r="G969" s="189" t="n">
        <v>0</v>
      </c>
    </row>
    <row r="970" customFormat="false" ht="15" hidden="false" customHeight="false" outlineLevel="0" collapsed="false">
      <c r="A970" s="189" t="n">
        <v>37371</v>
      </c>
      <c r="B970" s="190" t="s">
        <v>887</v>
      </c>
      <c r="C970" s="191" t="s">
        <v>67</v>
      </c>
      <c r="D970" s="191" t="s">
        <v>876</v>
      </c>
      <c r="E970" s="189" t="n">
        <v>1.48</v>
      </c>
      <c r="F970" s="189" t="n">
        <v>0.64</v>
      </c>
      <c r="G970" s="189" t="n">
        <v>0</v>
      </c>
    </row>
    <row r="971" customFormat="false" ht="15" hidden="false" customHeight="false" outlineLevel="0" collapsed="false">
      <c r="A971" s="189" t="n">
        <v>37372</v>
      </c>
      <c r="B971" s="190" t="s">
        <v>877</v>
      </c>
      <c r="C971" s="191" t="s">
        <v>67</v>
      </c>
      <c r="D971" s="191" t="s">
        <v>876</v>
      </c>
      <c r="E971" s="189" t="n">
        <v>1.48</v>
      </c>
      <c r="F971" s="189" t="n">
        <v>0.37</v>
      </c>
      <c r="G971" s="189" t="n">
        <v>0</v>
      </c>
    </row>
    <row r="972" customFormat="false" ht="15" hidden="false" customHeight="false" outlineLevel="0" collapsed="false">
      <c r="A972" s="189" t="n">
        <v>37373</v>
      </c>
      <c r="B972" s="190" t="s">
        <v>878</v>
      </c>
      <c r="C972" s="191" t="s">
        <v>67</v>
      </c>
      <c r="D972" s="191" t="s">
        <v>876</v>
      </c>
      <c r="E972" s="189" t="n">
        <v>1.48</v>
      </c>
      <c r="F972" s="189" t="n">
        <v>0.02</v>
      </c>
      <c r="G972" s="189" t="n">
        <v>0</v>
      </c>
    </row>
    <row r="973" customFormat="false" ht="15" hidden="false" customHeight="false" outlineLevel="0" collapsed="false">
      <c r="A973" s="189" t="n">
        <v>38383</v>
      </c>
      <c r="B973" s="190" t="s">
        <v>1000</v>
      </c>
      <c r="C973" s="191" t="s">
        <v>67</v>
      </c>
      <c r="D973" s="191" t="s">
        <v>28</v>
      </c>
      <c r="E973" s="189" t="n">
        <v>0.247</v>
      </c>
      <c r="F973" s="189" t="n">
        <v>1.51</v>
      </c>
      <c r="G973" s="189" t="n">
        <v>0</v>
      </c>
    </row>
    <row r="974" customFormat="false" ht="15" hidden="false" customHeight="false" outlineLevel="0" collapsed="false">
      <c r="A974" s="189" t="n">
        <v>38403</v>
      </c>
      <c r="B974" s="190" t="s">
        <v>888</v>
      </c>
      <c r="C974" s="191" t="s">
        <v>67</v>
      </c>
      <c r="D974" s="191" t="s">
        <v>28</v>
      </c>
      <c r="E974" s="189" t="n">
        <v>0.005400372</v>
      </c>
      <c r="F974" s="189" t="n">
        <v>24.94</v>
      </c>
      <c r="G974" s="189" t="n">
        <v>0</v>
      </c>
    </row>
    <row r="975" customFormat="false" ht="15" hidden="false" customHeight="false" outlineLevel="0" collapsed="false">
      <c r="A975" s="189" t="n">
        <v>9836</v>
      </c>
      <c r="B975" s="190" t="s">
        <v>1005</v>
      </c>
      <c r="C975" s="191" t="s">
        <v>67</v>
      </c>
      <c r="D975" s="191" t="s">
        <v>131</v>
      </c>
      <c r="E975" s="189" t="n">
        <v>1.05</v>
      </c>
      <c r="F975" s="189" t="n">
        <v>8.93</v>
      </c>
      <c r="G975" s="189" t="n">
        <v>0</v>
      </c>
    </row>
    <row r="976" customFormat="false" ht="15" hidden="false" customHeight="false" outlineLevel="0" collapsed="false">
      <c r="A976" s="178"/>
      <c r="B976" s="179"/>
      <c r="C976" s="180"/>
      <c r="D976" s="180"/>
      <c r="E976" s="180"/>
      <c r="F976" s="180"/>
      <c r="G976" s="180"/>
    </row>
    <row r="977" customFormat="false" ht="31.5" hidden="false" customHeight="false" outlineLevel="0" collapsed="false">
      <c r="A977" s="184" t="s">
        <v>202</v>
      </c>
      <c r="B977" s="185" t="s">
        <v>203</v>
      </c>
      <c r="C977" s="186" t="s">
        <v>53</v>
      </c>
      <c r="D977" s="186" t="s">
        <v>28</v>
      </c>
      <c r="E977" s="187"/>
      <c r="F977" s="187" t="n">
        <v>2.9537079628</v>
      </c>
      <c r="G977" s="187" t="n">
        <v>2.264364</v>
      </c>
    </row>
    <row r="978" customFormat="false" ht="15" hidden="false" customHeight="false" outlineLevel="0" collapsed="false">
      <c r="A978" s="189" t="n">
        <v>10</v>
      </c>
      <c r="B978" s="190" t="s">
        <v>882</v>
      </c>
      <c r="C978" s="191" t="s">
        <v>67</v>
      </c>
      <c r="D978" s="191" t="s">
        <v>28</v>
      </c>
      <c r="E978" s="189" t="n">
        <v>0.00072978</v>
      </c>
      <c r="F978" s="189" t="n">
        <v>6.64</v>
      </c>
      <c r="G978" s="189" t="n">
        <v>0</v>
      </c>
    </row>
    <row r="979" customFormat="false" ht="15" hidden="false" customHeight="false" outlineLevel="0" collapsed="false">
      <c r="A979" s="189" t="n">
        <v>12</v>
      </c>
      <c r="B979" s="190" t="s">
        <v>883</v>
      </c>
      <c r="C979" s="191" t="s">
        <v>67</v>
      </c>
      <c r="D979" s="191" t="s">
        <v>28</v>
      </c>
      <c r="E979" s="189" t="n">
        <v>0.00072978</v>
      </c>
      <c r="F979" s="189" t="n">
        <v>6.5</v>
      </c>
      <c r="G979" s="189" t="n">
        <v>0</v>
      </c>
    </row>
    <row r="980" customFormat="false" ht="15" hidden="false" customHeight="false" outlineLevel="0" collapsed="false">
      <c r="A980" s="189" t="n">
        <v>122</v>
      </c>
      <c r="B980" s="190" t="s">
        <v>1002</v>
      </c>
      <c r="C980" s="191" t="s">
        <v>67</v>
      </c>
      <c r="D980" s="191" t="s">
        <v>28</v>
      </c>
      <c r="E980" s="189" t="n">
        <v>0.0099</v>
      </c>
      <c r="F980" s="189" t="n">
        <v>46.52</v>
      </c>
      <c r="G980" s="189" t="n">
        <v>0</v>
      </c>
    </row>
    <row r="981" customFormat="false" ht="15" hidden="false" customHeight="false" outlineLevel="0" collapsed="false">
      <c r="A981" s="189" t="n">
        <v>12892</v>
      </c>
      <c r="B981" s="190" t="s">
        <v>859</v>
      </c>
      <c r="C981" s="191" t="s">
        <v>67</v>
      </c>
      <c r="D981" s="191" t="s">
        <v>333</v>
      </c>
      <c r="E981" s="189" t="n">
        <v>0.0012751</v>
      </c>
      <c r="F981" s="189" t="n">
        <v>9</v>
      </c>
      <c r="G981" s="189" t="n">
        <v>0</v>
      </c>
    </row>
    <row r="982" customFormat="false" ht="15" hidden="false" customHeight="false" outlineLevel="0" collapsed="false">
      <c r="A982" s="189" t="n">
        <v>12893</v>
      </c>
      <c r="B982" s="190" t="s">
        <v>860</v>
      </c>
      <c r="C982" s="191" t="s">
        <v>67</v>
      </c>
      <c r="D982" s="191" t="s">
        <v>333</v>
      </c>
      <c r="E982" s="189" t="n">
        <v>0.0012751</v>
      </c>
      <c r="F982" s="189" t="n">
        <v>48</v>
      </c>
      <c r="G982" s="189" t="n">
        <v>0</v>
      </c>
    </row>
    <row r="983" customFormat="false" ht="15" hidden="false" customHeight="false" outlineLevel="0" collapsed="false">
      <c r="A983" s="189" t="n">
        <v>12894</v>
      </c>
      <c r="B983" s="190" t="s">
        <v>861</v>
      </c>
      <c r="C983" s="191" t="s">
        <v>67</v>
      </c>
      <c r="D983" s="191" t="s">
        <v>28</v>
      </c>
      <c r="E983" s="189" t="n">
        <v>0.0012751</v>
      </c>
      <c r="F983" s="189" t="n">
        <v>13</v>
      </c>
      <c r="G983" s="189" t="n">
        <v>0</v>
      </c>
    </row>
    <row r="984" customFormat="false" ht="21" hidden="false" customHeight="false" outlineLevel="0" collapsed="false">
      <c r="A984" s="189" t="n">
        <v>12895</v>
      </c>
      <c r="B984" s="190" t="s">
        <v>862</v>
      </c>
      <c r="C984" s="191" t="s">
        <v>67</v>
      </c>
      <c r="D984" s="191" t="s">
        <v>28</v>
      </c>
      <c r="E984" s="189" t="n">
        <v>0.0012751</v>
      </c>
      <c r="F984" s="189" t="n">
        <v>10</v>
      </c>
      <c r="G984" s="189" t="n">
        <v>0</v>
      </c>
    </row>
    <row r="985" customFormat="false" ht="15" hidden="false" customHeight="false" outlineLevel="0" collapsed="false">
      <c r="A985" s="189" t="n">
        <v>20083</v>
      </c>
      <c r="B985" s="190" t="s">
        <v>1003</v>
      </c>
      <c r="C985" s="191" t="s">
        <v>67</v>
      </c>
      <c r="D985" s="191" t="s">
        <v>28</v>
      </c>
      <c r="E985" s="189" t="n">
        <v>0.015</v>
      </c>
      <c r="F985" s="189" t="n">
        <v>40.4</v>
      </c>
      <c r="G985" s="189" t="n">
        <v>0</v>
      </c>
    </row>
    <row r="986" customFormat="false" ht="15" hidden="false" customHeight="false" outlineLevel="0" collapsed="false">
      <c r="A986" s="189" t="n">
        <v>246</v>
      </c>
      <c r="B986" s="190" t="s">
        <v>914</v>
      </c>
      <c r="C986" s="191" t="s">
        <v>867</v>
      </c>
      <c r="D986" s="191" t="s">
        <v>876</v>
      </c>
      <c r="E986" s="189" t="n">
        <v>0.10145</v>
      </c>
      <c r="F986" s="189" t="n">
        <v>0</v>
      </c>
      <c r="G986" s="189" t="n">
        <v>9.57</v>
      </c>
    </row>
    <row r="987" customFormat="false" ht="15" hidden="false" customHeight="false" outlineLevel="0" collapsed="false">
      <c r="A987" s="189" t="n">
        <v>2696</v>
      </c>
      <c r="B987" s="190" t="s">
        <v>919</v>
      </c>
      <c r="C987" s="191" t="s">
        <v>867</v>
      </c>
      <c r="D987" s="191" t="s">
        <v>876</v>
      </c>
      <c r="E987" s="189" t="n">
        <v>0.10145</v>
      </c>
      <c r="F987" s="189" t="n">
        <v>0</v>
      </c>
      <c r="G987" s="189" t="n">
        <v>12.75</v>
      </c>
    </row>
    <row r="988" customFormat="false" ht="15" hidden="false" customHeight="false" outlineLevel="0" collapsed="false">
      <c r="A988" s="189" t="n">
        <v>2711</v>
      </c>
      <c r="B988" s="190" t="s">
        <v>885</v>
      </c>
      <c r="C988" s="191" t="s">
        <v>67</v>
      </c>
      <c r="D988" s="191" t="s">
        <v>28</v>
      </c>
      <c r="E988" s="189" t="n">
        <v>0.00072978</v>
      </c>
      <c r="F988" s="189" t="n">
        <v>100.68</v>
      </c>
      <c r="G988" s="189" t="n">
        <v>0</v>
      </c>
    </row>
    <row r="989" customFormat="false" ht="15" hidden="false" customHeight="false" outlineLevel="0" collapsed="false">
      <c r="A989" s="189" t="n">
        <v>3517</v>
      </c>
      <c r="B989" s="190" t="s">
        <v>1006</v>
      </c>
      <c r="C989" s="191" t="s">
        <v>67</v>
      </c>
      <c r="D989" s="191" t="s">
        <v>28</v>
      </c>
      <c r="E989" s="189" t="n">
        <v>1</v>
      </c>
      <c r="F989" s="189" t="n">
        <v>1.04</v>
      </c>
      <c r="G989" s="189" t="n">
        <v>0</v>
      </c>
    </row>
    <row r="990" customFormat="false" ht="21" hidden="false" customHeight="false" outlineLevel="0" collapsed="false">
      <c r="A990" s="189" t="n">
        <v>36148</v>
      </c>
      <c r="B990" s="190" t="s">
        <v>864</v>
      </c>
      <c r="C990" s="191" t="s">
        <v>67</v>
      </c>
      <c r="D990" s="191" t="s">
        <v>28</v>
      </c>
      <c r="E990" s="189" t="n">
        <v>0.0012751</v>
      </c>
      <c r="F990" s="189" t="n">
        <v>48</v>
      </c>
      <c r="G990" s="189" t="n">
        <v>0</v>
      </c>
    </row>
    <row r="991" customFormat="false" ht="21" hidden="false" customHeight="false" outlineLevel="0" collapsed="false">
      <c r="A991" s="189" t="n">
        <v>36152</v>
      </c>
      <c r="B991" s="190" t="s">
        <v>865</v>
      </c>
      <c r="C991" s="191" t="s">
        <v>67</v>
      </c>
      <c r="D991" s="191" t="s">
        <v>28</v>
      </c>
      <c r="E991" s="189" t="n">
        <v>0.0012751</v>
      </c>
      <c r="F991" s="189" t="n">
        <v>3.9</v>
      </c>
      <c r="G991" s="189" t="n">
        <v>0</v>
      </c>
    </row>
    <row r="992" customFormat="false" ht="15" hidden="false" customHeight="false" outlineLevel="0" collapsed="false">
      <c r="A992" s="189" t="n">
        <v>37370</v>
      </c>
      <c r="B992" s="190" t="s">
        <v>886</v>
      </c>
      <c r="C992" s="191" t="s">
        <v>67</v>
      </c>
      <c r="D992" s="191" t="s">
        <v>876</v>
      </c>
      <c r="E992" s="189" t="n">
        <v>0.2</v>
      </c>
      <c r="F992" s="189" t="n">
        <v>1.7</v>
      </c>
      <c r="G992" s="189" t="n">
        <v>0</v>
      </c>
    </row>
    <row r="993" customFormat="false" ht="15" hidden="false" customHeight="false" outlineLevel="0" collapsed="false">
      <c r="A993" s="189" t="n">
        <v>37371</v>
      </c>
      <c r="B993" s="190" t="s">
        <v>887</v>
      </c>
      <c r="C993" s="191" t="s">
        <v>67</v>
      </c>
      <c r="D993" s="191" t="s">
        <v>876</v>
      </c>
      <c r="E993" s="189" t="n">
        <v>0.2</v>
      </c>
      <c r="F993" s="189" t="n">
        <v>0.64</v>
      </c>
      <c r="G993" s="189" t="n">
        <v>0</v>
      </c>
    </row>
    <row r="994" customFormat="false" ht="15" hidden="false" customHeight="false" outlineLevel="0" collapsed="false">
      <c r="A994" s="189" t="n">
        <v>37372</v>
      </c>
      <c r="B994" s="190" t="s">
        <v>877</v>
      </c>
      <c r="C994" s="191" t="s">
        <v>67</v>
      </c>
      <c r="D994" s="191" t="s">
        <v>876</v>
      </c>
      <c r="E994" s="189" t="n">
        <v>0.2</v>
      </c>
      <c r="F994" s="189" t="n">
        <v>0.37</v>
      </c>
      <c r="G994" s="189" t="n">
        <v>0</v>
      </c>
    </row>
    <row r="995" customFormat="false" ht="15" hidden="false" customHeight="false" outlineLevel="0" collapsed="false">
      <c r="A995" s="189" t="n">
        <v>37373</v>
      </c>
      <c r="B995" s="190" t="s">
        <v>878</v>
      </c>
      <c r="C995" s="191" t="s">
        <v>67</v>
      </c>
      <c r="D995" s="191" t="s">
        <v>876</v>
      </c>
      <c r="E995" s="189" t="n">
        <v>0.2</v>
      </c>
      <c r="F995" s="189" t="n">
        <v>0.02</v>
      </c>
      <c r="G995" s="189" t="n">
        <v>0</v>
      </c>
    </row>
    <row r="996" customFormat="false" ht="15" hidden="false" customHeight="false" outlineLevel="0" collapsed="false">
      <c r="A996" s="189" t="n">
        <v>38383</v>
      </c>
      <c r="B996" s="190" t="s">
        <v>1000</v>
      </c>
      <c r="C996" s="191" t="s">
        <v>67</v>
      </c>
      <c r="D996" s="191" t="s">
        <v>28</v>
      </c>
      <c r="E996" s="189" t="n">
        <v>0.021</v>
      </c>
      <c r="F996" s="189" t="n">
        <v>1.51</v>
      </c>
      <c r="G996" s="189" t="n">
        <v>0</v>
      </c>
    </row>
    <row r="997" customFormat="false" ht="15" hidden="false" customHeight="false" outlineLevel="0" collapsed="false">
      <c r="A997" s="189" t="n">
        <v>38403</v>
      </c>
      <c r="B997" s="190" t="s">
        <v>888</v>
      </c>
      <c r="C997" s="191" t="s">
        <v>67</v>
      </c>
      <c r="D997" s="191" t="s">
        <v>28</v>
      </c>
      <c r="E997" s="189" t="n">
        <v>0.00072978</v>
      </c>
      <c r="F997" s="189" t="n">
        <v>24.94</v>
      </c>
      <c r="G997" s="189" t="n">
        <v>0</v>
      </c>
    </row>
    <row r="998" customFormat="false" ht="15" hidden="false" customHeight="false" outlineLevel="0" collapsed="false">
      <c r="A998" s="178"/>
      <c r="B998" s="179"/>
      <c r="C998" s="180"/>
      <c r="D998" s="180"/>
      <c r="E998" s="180"/>
      <c r="F998" s="180"/>
      <c r="G998" s="180"/>
    </row>
    <row r="999" customFormat="false" ht="31.5" hidden="false" customHeight="false" outlineLevel="0" collapsed="false">
      <c r="A999" s="184" t="s">
        <v>205</v>
      </c>
      <c r="B999" s="185" t="s">
        <v>206</v>
      </c>
      <c r="C999" s="186" t="s">
        <v>53</v>
      </c>
      <c r="D999" s="186" t="s">
        <v>28</v>
      </c>
      <c r="E999" s="187"/>
      <c r="F999" s="187" t="n">
        <v>3.6237079628</v>
      </c>
      <c r="G999" s="187" t="n">
        <v>2.264364</v>
      </c>
    </row>
    <row r="1000" customFormat="false" ht="15" hidden="false" customHeight="false" outlineLevel="0" collapsed="false">
      <c r="A1000" s="189" t="n">
        <v>10</v>
      </c>
      <c r="B1000" s="190" t="s">
        <v>882</v>
      </c>
      <c r="C1000" s="191" t="s">
        <v>67</v>
      </c>
      <c r="D1000" s="191" t="s">
        <v>28</v>
      </c>
      <c r="E1000" s="189" t="n">
        <v>0.00072978</v>
      </c>
      <c r="F1000" s="189" t="n">
        <v>6.64</v>
      </c>
      <c r="G1000" s="189" t="n">
        <v>0</v>
      </c>
    </row>
    <row r="1001" customFormat="false" ht="15" hidden="false" customHeight="false" outlineLevel="0" collapsed="false">
      <c r="A1001" s="189" t="n">
        <v>12</v>
      </c>
      <c r="B1001" s="190" t="s">
        <v>883</v>
      </c>
      <c r="C1001" s="191" t="s">
        <v>67</v>
      </c>
      <c r="D1001" s="191" t="s">
        <v>28</v>
      </c>
      <c r="E1001" s="189" t="n">
        <v>0.00072978</v>
      </c>
      <c r="F1001" s="189" t="n">
        <v>6.5</v>
      </c>
      <c r="G1001" s="189" t="n">
        <v>0</v>
      </c>
    </row>
    <row r="1002" customFormat="false" ht="15" hidden="false" customHeight="false" outlineLevel="0" collapsed="false">
      <c r="A1002" s="189" t="n">
        <v>122</v>
      </c>
      <c r="B1002" s="190" t="s">
        <v>1002</v>
      </c>
      <c r="C1002" s="191" t="s">
        <v>67</v>
      </c>
      <c r="D1002" s="191" t="s">
        <v>28</v>
      </c>
      <c r="E1002" s="189" t="n">
        <v>0.0099</v>
      </c>
      <c r="F1002" s="189" t="n">
        <v>46.52</v>
      </c>
      <c r="G1002" s="189" t="n">
        <v>0</v>
      </c>
    </row>
    <row r="1003" customFormat="false" ht="15" hidden="false" customHeight="false" outlineLevel="0" collapsed="false">
      <c r="A1003" s="189" t="n">
        <v>12892</v>
      </c>
      <c r="B1003" s="190" t="s">
        <v>859</v>
      </c>
      <c r="C1003" s="191" t="s">
        <v>67</v>
      </c>
      <c r="D1003" s="191" t="s">
        <v>333</v>
      </c>
      <c r="E1003" s="189" t="n">
        <v>0.0012751</v>
      </c>
      <c r="F1003" s="189" t="n">
        <v>9</v>
      </c>
      <c r="G1003" s="189" t="n">
        <v>0</v>
      </c>
    </row>
    <row r="1004" customFormat="false" ht="15" hidden="false" customHeight="false" outlineLevel="0" collapsed="false">
      <c r="A1004" s="189" t="n">
        <v>12893</v>
      </c>
      <c r="B1004" s="190" t="s">
        <v>860</v>
      </c>
      <c r="C1004" s="191" t="s">
        <v>67</v>
      </c>
      <c r="D1004" s="191" t="s">
        <v>333</v>
      </c>
      <c r="E1004" s="189" t="n">
        <v>0.0012751</v>
      </c>
      <c r="F1004" s="189" t="n">
        <v>48</v>
      </c>
      <c r="G1004" s="189" t="n">
        <v>0</v>
      </c>
    </row>
    <row r="1005" customFormat="false" ht="15" hidden="false" customHeight="false" outlineLevel="0" collapsed="false">
      <c r="A1005" s="189" t="n">
        <v>12894</v>
      </c>
      <c r="B1005" s="190" t="s">
        <v>861</v>
      </c>
      <c r="C1005" s="191" t="s">
        <v>67</v>
      </c>
      <c r="D1005" s="191" t="s">
        <v>28</v>
      </c>
      <c r="E1005" s="189" t="n">
        <v>0.0012751</v>
      </c>
      <c r="F1005" s="189" t="n">
        <v>13</v>
      </c>
      <c r="G1005" s="189" t="n">
        <v>0</v>
      </c>
    </row>
    <row r="1006" customFormat="false" ht="21" hidden="false" customHeight="false" outlineLevel="0" collapsed="false">
      <c r="A1006" s="189" t="n">
        <v>12895</v>
      </c>
      <c r="B1006" s="190" t="s">
        <v>862</v>
      </c>
      <c r="C1006" s="191" t="s">
        <v>67</v>
      </c>
      <c r="D1006" s="191" t="s">
        <v>28</v>
      </c>
      <c r="E1006" s="189" t="n">
        <v>0.0012751</v>
      </c>
      <c r="F1006" s="189" t="n">
        <v>10</v>
      </c>
      <c r="G1006" s="189" t="n">
        <v>0</v>
      </c>
    </row>
    <row r="1007" customFormat="false" ht="15" hidden="false" customHeight="false" outlineLevel="0" collapsed="false">
      <c r="A1007" s="189" t="n">
        <v>20083</v>
      </c>
      <c r="B1007" s="190" t="s">
        <v>1003</v>
      </c>
      <c r="C1007" s="191" t="s">
        <v>67</v>
      </c>
      <c r="D1007" s="191" t="s">
        <v>28</v>
      </c>
      <c r="E1007" s="189" t="n">
        <v>0.015</v>
      </c>
      <c r="F1007" s="189" t="n">
        <v>40.4</v>
      </c>
      <c r="G1007" s="189" t="n">
        <v>0</v>
      </c>
    </row>
    <row r="1008" customFormat="false" ht="15" hidden="false" customHeight="false" outlineLevel="0" collapsed="false">
      <c r="A1008" s="189" t="n">
        <v>246</v>
      </c>
      <c r="B1008" s="190" t="s">
        <v>914</v>
      </c>
      <c r="C1008" s="191" t="s">
        <v>867</v>
      </c>
      <c r="D1008" s="191" t="s">
        <v>876</v>
      </c>
      <c r="E1008" s="189" t="n">
        <v>0.10145</v>
      </c>
      <c r="F1008" s="189" t="n">
        <v>0</v>
      </c>
      <c r="G1008" s="189" t="n">
        <v>9.57</v>
      </c>
    </row>
    <row r="1009" customFormat="false" ht="15" hidden="false" customHeight="false" outlineLevel="0" collapsed="false">
      <c r="A1009" s="189" t="n">
        <v>2696</v>
      </c>
      <c r="B1009" s="190" t="s">
        <v>919</v>
      </c>
      <c r="C1009" s="191" t="s">
        <v>867</v>
      </c>
      <c r="D1009" s="191" t="s">
        <v>876</v>
      </c>
      <c r="E1009" s="189" t="n">
        <v>0.10145</v>
      </c>
      <c r="F1009" s="189" t="n">
        <v>0</v>
      </c>
      <c r="G1009" s="189" t="n">
        <v>12.75</v>
      </c>
    </row>
    <row r="1010" customFormat="false" ht="15" hidden="false" customHeight="false" outlineLevel="0" collapsed="false">
      <c r="A1010" s="189" t="n">
        <v>2711</v>
      </c>
      <c r="B1010" s="190" t="s">
        <v>885</v>
      </c>
      <c r="C1010" s="191" t="s">
        <v>67</v>
      </c>
      <c r="D1010" s="191" t="s">
        <v>28</v>
      </c>
      <c r="E1010" s="189" t="n">
        <v>0.00072978</v>
      </c>
      <c r="F1010" s="189" t="n">
        <v>100.68</v>
      </c>
      <c r="G1010" s="189" t="n">
        <v>0</v>
      </c>
    </row>
    <row r="1011" customFormat="false" ht="15" hidden="false" customHeight="false" outlineLevel="0" collapsed="false">
      <c r="A1011" s="189" t="n">
        <v>3516</v>
      </c>
      <c r="B1011" s="190" t="s">
        <v>1007</v>
      </c>
      <c r="C1011" s="191" t="s">
        <v>67</v>
      </c>
      <c r="D1011" s="191" t="s">
        <v>28</v>
      </c>
      <c r="E1011" s="189" t="n">
        <v>1</v>
      </c>
      <c r="F1011" s="189" t="n">
        <v>1.71</v>
      </c>
      <c r="G1011" s="189" t="n">
        <v>0</v>
      </c>
    </row>
    <row r="1012" customFormat="false" ht="21" hidden="false" customHeight="false" outlineLevel="0" collapsed="false">
      <c r="A1012" s="189" t="n">
        <v>36148</v>
      </c>
      <c r="B1012" s="190" t="s">
        <v>864</v>
      </c>
      <c r="C1012" s="191" t="s">
        <v>67</v>
      </c>
      <c r="D1012" s="191" t="s">
        <v>28</v>
      </c>
      <c r="E1012" s="189" t="n">
        <v>0.0012751</v>
      </c>
      <c r="F1012" s="189" t="n">
        <v>48</v>
      </c>
      <c r="G1012" s="189" t="n">
        <v>0</v>
      </c>
    </row>
    <row r="1013" customFormat="false" ht="21" hidden="false" customHeight="false" outlineLevel="0" collapsed="false">
      <c r="A1013" s="189" t="n">
        <v>36152</v>
      </c>
      <c r="B1013" s="190" t="s">
        <v>865</v>
      </c>
      <c r="C1013" s="191" t="s">
        <v>67</v>
      </c>
      <c r="D1013" s="191" t="s">
        <v>28</v>
      </c>
      <c r="E1013" s="189" t="n">
        <v>0.0012751</v>
      </c>
      <c r="F1013" s="189" t="n">
        <v>3.9</v>
      </c>
      <c r="G1013" s="189" t="n">
        <v>0</v>
      </c>
    </row>
    <row r="1014" customFormat="false" ht="15" hidden="false" customHeight="false" outlineLevel="0" collapsed="false">
      <c r="A1014" s="189" t="n">
        <v>37370</v>
      </c>
      <c r="B1014" s="190" t="s">
        <v>886</v>
      </c>
      <c r="C1014" s="191" t="s">
        <v>67</v>
      </c>
      <c r="D1014" s="191" t="s">
        <v>876</v>
      </c>
      <c r="E1014" s="189" t="n">
        <v>0.2</v>
      </c>
      <c r="F1014" s="189" t="n">
        <v>1.7</v>
      </c>
      <c r="G1014" s="189" t="n">
        <v>0</v>
      </c>
    </row>
    <row r="1015" customFormat="false" ht="15" hidden="false" customHeight="false" outlineLevel="0" collapsed="false">
      <c r="A1015" s="189" t="n">
        <v>37371</v>
      </c>
      <c r="B1015" s="190" t="s">
        <v>887</v>
      </c>
      <c r="C1015" s="191" t="s">
        <v>67</v>
      </c>
      <c r="D1015" s="191" t="s">
        <v>876</v>
      </c>
      <c r="E1015" s="189" t="n">
        <v>0.2</v>
      </c>
      <c r="F1015" s="189" t="n">
        <v>0.64</v>
      </c>
      <c r="G1015" s="189" t="n">
        <v>0</v>
      </c>
    </row>
    <row r="1016" customFormat="false" ht="15" hidden="false" customHeight="false" outlineLevel="0" collapsed="false">
      <c r="A1016" s="189" t="n">
        <v>37372</v>
      </c>
      <c r="B1016" s="190" t="s">
        <v>877</v>
      </c>
      <c r="C1016" s="191" t="s">
        <v>67</v>
      </c>
      <c r="D1016" s="191" t="s">
        <v>876</v>
      </c>
      <c r="E1016" s="189" t="n">
        <v>0.2</v>
      </c>
      <c r="F1016" s="189" t="n">
        <v>0.37</v>
      </c>
      <c r="G1016" s="189" t="n">
        <v>0</v>
      </c>
    </row>
    <row r="1017" customFormat="false" ht="15" hidden="false" customHeight="false" outlineLevel="0" collapsed="false">
      <c r="A1017" s="189" t="n">
        <v>37373</v>
      </c>
      <c r="B1017" s="190" t="s">
        <v>878</v>
      </c>
      <c r="C1017" s="191" t="s">
        <v>67</v>
      </c>
      <c r="D1017" s="191" t="s">
        <v>876</v>
      </c>
      <c r="E1017" s="189" t="n">
        <v>0.2</v>
      </c>
      <c r="F1017" s="189" t="n">
        <v>0.02</v>
      </c>
      <c r="G1017" s="189" t="n">
        <v>0</v>
      </c>
    </row>
    <row r="1018" customFormat="false" ht="15" hidden="false" customHeight="false" outlineLevel="0" collapsed="false">
      <c r="A1018" s="189" t="n">
        <v>38383</v>
      </c>
      <c r="B1018" s="190" t="s">
        <v>1000</v>
      </c>
      <c r="C1018" s="191" t="s">
        <v>67</v>
      </c>
      <c r="D1018" s="191" t="s">
        <v>28</v>
      </c>
      <c r="E1018" s="189" t="n">
        <v>0.021</v>
      </c>
      <c r="F1018" s="189" t="n">
        <v>1.51</v>
      </c>
      <c r="G1018" s="189" t="n">
        <v>0</v>
      </c>
    </row>
    <row r="1019" customFormat="false" ht="15" hidden="false" customHeight="false" outlineLevel="0" collapsed="false">
      <c r="A1019" s="189" t="n">
        <v>38403</v>
      </c>
      <c r="B1019" s="190" t="s">
        <v>888</v>
      </c>
      <c r="C1019" s="191" t="s">
        <v>67</v>
      </c>
      <c r="D1019" s="191" t="s">
        <v>28</v>
      </c>
      <c r="E1019" s="189" t="n">
        <v>0.00072978</v>
      </c>
      <c r="F1019" s="189" t="n">
        <v>24.94</v>
      </c>
      <c r="G1019" s="189" t="n">
        <v>0</v>
      </c>
    </row>
    <row r="1020" customFormat="false" ht="15" hidden="false" customHeight="false" outlineLevel="0" collapsed="false">
      <c r="A1020" s="178"/>
      <c r="B1020" s="179"/>
      <c r="C1020" s="180"/>
      <c r="D1020" s="180"/>
      <c r="E1020" s="180"/>
      <c r="F1020" s="180"/>
      <c r="G1020" s="180"/>
    </row>
    <row r="1021" customFormat="false" ht="21" hidden="false" customHeight="false" outlineLevel="0" collapsed="false">
      <c r="A1021" s="184" t="s">
        <v>208</v>
      </c>
      <c r="B1021" s="185" t="s">
        <v>209</v>
      </c>
      <c r="C1021" s="186" t="s">
        <v>53</v>
      </c>
      <c r="D1021" s="186" t="s">
        <v>28</v>
      </c>
      <c r="E1021" s="187"/>
      <c r="F1021" s="187" t="n">
        <v>5.9175149442</v>
      </c>
      <c r="G1021" s="187" t="n">
        <v>3.396546</v>
      </c>
    </row>
    <row r="1022" customFormat="false" ht="15" hidden="false" customHeight="false" outlineLevel="0" collapsed="false">
      <c r="A1022" s="189" t="n">
        <v>10</v>
      </c>
      <c r="B1022" s="190" t="s">
        <v>882</v>
      </c>
      <c r="C1022" s="191" t="s">
        <v>67</v>
      </c>
      <c r="D1022" s="191" t="s">
        <v>28</v>
      </c>
      <c r="E1022" s="189" t="n">
        <v>0.00109467</v>
      </c>
      <c r="F1022" s="189" t="n">
        <v>6.64</v>
      </c>
      <c r="G1022" s="189" t="n">
        <v>0</v>
      </c>
    </row>
    <row r="1023" customFormat="false" ht="15" hidden="false" customHeight="false" outlineLevel="0" collapsed="false">
      <c r="A1023" s="189" t="n">
        <v>12</v>
      </c>
      <c r="B1023" s="190" t="s">
        <v>883</v>
      </c>
      <c r="C1023" s="191" t="s">
        <v>67</v>
      </c>
      <c r="D1023" s="191" t="s">
        <v>28</v>
      </c>
      <c r="E1023" s="189" t="n">
        <v>0.00109467</v>
      </c>
      <c r="F1023" s="189" t="n">
        <v>6.5</v>
      </c>
      <c r="G1023" s="189" t="n">
        <v>0</v>
      </c>
    </row>
    <row r="1024" customFormat="false" ht="15" hidden="false" customHeight="false" outlineLevel="0" collapsed="false">
      <c r="A1024" s="189" t="n">
        <v>122</v>
      </c>
      <c r="B1024" s="190" t="s">
        <v>1002</v>
      </c>
      <c r="C1024" s="191" t="s">
        <v>67</v>
      </c>
      <c r="D1024" s="191" t="s">
        <v>28</v>
      </c>
      <c r="E1024" s="189" t="n">
        <v>0.007</v>
      </c>
      <c r="F1024" s="189" t="n">
        <v>46.52</v>
      </c>
      <c r="G1024" s="189" t="n">
        <v>0</v>
      </c>
    </row>
    <row r="1025" customFormat="false" ht="15" hidden="false" customHeight="false" outlineLevel="0" collapsed="false">
      <c r="A1025" s="189" t="n">
        <v>12892</v>
      </c>
      <c r="B1025" s="190" t="s">
        <v>859</v>
      </c>
      <c r="C1025" s="191" t="s">
        <v>67</v>
      </c>
      <c r="D1025" s="191" t="s">
        <v>333</v>
      </c>
      <c r="E1025" s="189" t="n">
        <v>0.00191265</v>
      </c>
      <c r="F1025" s="189" t="n">
        <v>9</v>
      </c>
      <c r="G1025" s="189" t="n">
        <v>0</v>
      </c>
    </row>
    <row r="1026" customFormat="false" ht="15" hidden="false" customHeight="false" outlineLevel="0" collapsed="false">
      <c r="A1026" s="189" t="n">
        <v>12893</v>
      </c>
      <c r="B1026" s="190" t="s">
        <v>860</v>
      </c>
      <c r="C1026" s="191" t="s">
        <v>67</v>
      </c>
      <c r="D1026" s="191" t="s">
        <v>333</v>
      </c>
      <c r="E1026" s="189" t="n">
        <v>0.00191265</v>
      </c>
      <c r="F1026" s="189" t="n">
        <v>48</v>
      </c>
      <c r="G1026" s="189" t="n">
        <v>0</v>
      </c>
    </row>
    <row r="1027" customFormat="false" ht="15" hidden="false" customHeight="false" outlineLevel="0" collapsed="false">
      <c r="A1027" s="189" t="n">
        <v>12894</v>
      </c>
      <c r="B1027" s="190" t="s">
        <v>861</v>
      </c>
      <c r="C1027" s="191" t="s">
        <v>67</v>
      </c>
      <c r="D1027" s="191" t="s">
        <v>28</v>
      </c>
      <c r="E1027" s="189" t="n">
        <v>0.00191265</v>
      </c>
      <c r="F1027" s="189" t="n">
        <v>13</v>
      </c>
      <c r="G1027" s="189" t="n">
        <v>0</v>
      </c>
    </row>
    <row r="1028" customFormat="false" ht="21" hidden="false" customHeight="false" outlineLevel="0" collapsed="false">
      <c r="A1028" s="189" t="n">
        <v>12895</v>
      </c>
      <c r="B1028" s="190" t="s">
        <v>862</v>
      </c>
      <c r="C1028" s="191" t="s">
        <v>67</v>
      </c>
      <c r="D1028" s="191" t="s">
        <v>28</v>
      </c>
      <c r="E1028" s="189" t="n">
        <v>0.00191265</v>
      </c>
      <c r="F1028" s="189" t="n">
        <v>10</v>
      </c>
      <c r="G1028" s="189" t="n">
        <v>0</v>
      </c>
    </row>
    <row r="1029" customFormat="false" ht="15" hidden="false" customHeight="false" outlineLevel="0" collapsed="false">
      <c r="A1029" s="189" t="n">
        <v>20083</v>
      </c>
      <c r="B1029" s="190" t="s">
        <v>1003</v>
      </c>
      <c r="C1029" s="191" t="s">
        <v>67</v>
      </c>
      <c r="D1029" s="191" t="s">
        <v>28</v>
      </c>
      <c r="E1029" s="189" t="n">
        <v>0.008</v>
      </c>
      <c r="F1029" s="189" t="n">
        <v>40.4</v>
      </c>
      <c r="G1029" s="189" t="n">
        <v>0</v>
      </c>
    </row>
    <row r="1030" customFormat="false" ht="21" hidden="false" customHeight="false" outlineLevel="0" collapsed="false">
      <c r="A1030" s="189" t="n">
        <v>20147</v>
      </c>
      <c r="B1030" s="190" t="s">
        <v>1008</v>
      </c>
      <c r="C1030" s="191" t="s">
        <v>67</v>
      </c>
      <c r="D1030" s="191" t="s">
        <v>28</v>
      </c>
      <c r="E1030" s="189" t="n">
        <v>1</v>
      </c>
      <c r="F1030" s="189" t="n">
        <v>3.97</v>
      </c>
      <c r="G1030" s="189" t="n">
        <v>0</v>
      </c>
    </row>
    <row r="1031" customFormat="false" ht="15" hidden="false" customHeight="false" outlineLevel="0" collapsed="false">
      <c r="A1031" s="189" t="n">
        <v>246</v>
      </c>
      <c r="B1031" s="190" t="s">
        <v>914</v>
      </c>
      <c r="C1031" s="191" t="s">
        <v>867</v>
      </c>
      <c r="D1031" s="191" t="s">
        <v>876</v>
      </c>
      <c r="E1031" s="189" t="n">
        <v>0.152175</v>
      </c>
      <c r="F1031" s="189" t="n">
        <v>0</v>
      </c>
      <c r="G1031" s="189" t="n">
        <v>9.57</v>
      </c>
    </row>
    <row r="1032" customFormat="false" ht="15" hidden="false" customHeight="false" outlineLevel="0" collapsed="false">
      <c r="A1032" s="189" t="n">
        <v>2696</v>
      </c>
      <c r="B1032" s="190" t="s">
        <v>919</v>
      </c>
      <c r="C1032" s="191" t="s">
        <v>867</v>
      </c>
      <c r="D1032" s="191" t="s">
        <v>876</v>
      </c>
      <c r="E1032" s="189" t="n">
        <v>0.152175</v>
      </c>
      <c r="F1032" s="189" t="n">
        <v>0</v>
      </c>
      <c r="G1032" s="189" t="n">
        <v>12.75</v>
      </c>
    </row>
    <row r="1033" customFormat="false" ht="15" hidden="false" customHeight="false" outlineLevel="0" collapsed="false">
      <c r="A1033" s="189" t="n">
        <v>2711</v>
      </c>
      <c r="B1033" s="190" t="s">
        <v>885</v>
      </c>
      <c r="C1033" s="191" t="s">
        <v>67</v>
      </c>
      <c r="D1033" s="191" t="s">
        <v>28</v>
      </c>
      <c r="E1033" s="189" t="n">
        <v>0.00109467</v>
      </c>
      <c r="F1033" s="189" t="n">
        <v>100.68</v>
      </c>
      <c r="G1033" s="189" t="n">
        <v>0</v>
      </c>
    </row>
    <row r="1034" customFormat="false" ht="21" hidden="false" customHeight="false" outlineLevel="0" collapsed="false">
      <c r="A1034" s="189" t="n">
        <v>36148</v>
      </c>
      <c r="B1034" s="190" t="s">
        <v>864</v>
      </c>
      <c r="C1034" s="191" t="s">
        <v>67</v>
      </c>
      <c r="D1034" s="191" t="s">
        <v>28</v>
      </c>
      <c r="E1034" s="189" t="n">
        <v>0.00191265</v>
      </c>
      <c r="F1034" s="189" t="n">
        <v>48</v>
      </c>
      <c r="G1034" s="189" t="n">
        <v>0</v>
      </c>
    </row>
    <row r="1035" customFormat="false" ht="21" hidden="false" customHeight="false" outlineLevel="0" collapsed="false">
      <c r="A1035" s="189" t="n">
        <v>36152</v>
      </c>
      <c r="B1035" s="190" t="s">
        <v>865</v>
      </c>
      <c r="C1035" s="191" t="s">
        <v>67</v>
      </c>
      <c r="D1035" s="191" t="s">
        <v>28</v>
      </c>
      <c r="E1035" s="189" t="n">
        <v>0.00191265</v>
      </c>
      <c r="F1035" s="189" t="n">
        <v>3.9</v>
      </c>
      <c r="G1035" s="189" t="n">
        <v>0</v>
      </c>
    </row>
    <row r="1036" customFormat="false" ht="15" hidden="false" customHeight="false" outlineLevel="0" collapsed="false">
      <c r="A1036" s="189" t="n">
        <v>37370</v>
      </c>
      <c r="B1036" s="190" t="s">
        <v>886</v>
      </c>
      <c r="C1036" s="191" t="s">
        <v>67</v>
      </c>
      <c r="D1036" s="191" t="s">
        <v>876</v>
      </c>
      <c r="E1036" s="189" t="n">
        <v>0.3</v>
      </c>
      <c r="F1036" s="189" t="n">
        <v>1.7</v>
      </c>
      <c r="G1036" s="189" t="n">
        <v>0</v>
      </c>
    </row>
    <row r="1037" customFormat="false" ht="15" hidden="false" customHeight="false" outlineLevel="0" collapsed="false">
      <c r="A1037" s="189" t="n">
        <v>37371</v>
      </c>
      <c r="B1037" s="190" t="s">
        <v>887</v>
      </c>
      <c r="C1037" s="191" t="s">
        <v>67</v>
      </c>
      <c r="D1037" s="191" t="s">
        <v>876</v>
      </c>
      <c r="E1037" s="189" t="n">
        <v>0.3</v>
      </c>
      <c r="F1037" s="189" t="n">
        <v>0.64</v>
      </c>
      <c r="G1037" s="189" t="n">
        <v>0</v>
      </c>
    </row>
    <row r="1038" customFormat="false" ht="15" hidden="false" customHeight="false" outlineLevel="0" collapsed="false">
      <c r="A1038" s="189" t="n">
        <v>37372</v>
      </c>
      <c r="B1038" s="190" t="s">
        <v>877</v>
      </c>
      <c r="C1038" s="191" t="s">
        <v>67</v>
      </c>
      <c r="D1038" s="191" t="s">
        <v>876</v>
      </c>
      <c r="E1038" s="189" t="n">
        <v>0.3</v>
      </c>
      <c r="F1038" s="189" t="n">
        <v>0.37</v>
      </c>
      <c r="G1038" s="189" t="n">
        <v>0</v>
      </c>
    </row>
    <row r="1039" customFormat="false" ht="15" hidden="false" customHeight="false" outlineLevel="0" collapsed="false">
      <c r="A1039" s="189" t="n">
        <v>37373</v>
      </c>
      <c r="B1039" s="190" t="s">
        <v>878</v>
      </c>
      <c r="C1039" s="191" t="s">
        <v>67</v>
      </c>
      <c r="D1039" s="191" t="s">
        <v>876</v>
      </c>
      <c r="E1039" s="189" t="n">
        <v>0.3</v>
      </c>
      <c r="F1039" s="189" t="n">
        <v>0.02</v>
      </c>
      <c r="G1039" s="189" t="n">
        <v>0</v>
      </c>
    </row>
    <row r="1040" customFormat="false" ht="15" hidden="false" customHeight="false" outlineLevel="0" collapsed="false">
      <c r="A1040" s="189" t="n">
        <v>38383</v>
      </c>
      <c r="B1040" s="190" t="s">
        <v>1000</v>
      </c>
      <c r="C1040" s="191" t="s">
        <v>67</v>
      </c>
      <c r="D1040" s="191" t="s">
        <v>28</v>
      </c>
      <c r="E1040" s="189" t="n">
        <v>0.05</v>
      </c>
      <c r="F1040" s="189" t="n">
        <v>1.51</v>
      </c>
      <c r="G1040" s="189" t="n">
        <v>0</v>
      </c>
    </row>
    <row r="1041" customFormat="false" ht="15" hidden="false" customHeight="false" outlineLevel="0" collapsed="false">
      <c r="A1041" s="189" t="n">
        <v>38403</v>
      </c>
      <c r="B1041" s="190" t="s">
        <v>888</v>
      </c>
      <c r="C1041" s="191" t="s">
        <v>67</v>
      </c>
      <c r="D1041" s="191" t="s">
        <v>28</v>
      </c>
      <c r="E1041" s="189" t="n">
        <v>0.00109467</v>
      </c>
      <c r="F1041" s="189" t="n">
        <v>24.94</v>
      </c>
      <c r="G1041" s="189" t="n">
        <v>0</v>
      </c>
    </row>
    <row r="1042" customFormat="false" ht="15" hidden="false" customHeight="false" outlineLevel="0" collapsed="false">
      <c r="A1042" s="178"/>
      <c r="B1042" s="179"/>
      <c r="C1042" s="180"/>
      <c r="D1042" s="180"/>
      <c r="E1042" s="180"/>
      <c r="F1042" s="180"/>
      <c r="G1042" s="180"/>
    </row>
    <row r="1043" customFormat="false" ht="15" hidden="false" customHeight="false" outlineLevel="0" collapsed="false">
      <c r="A1043" s="184" t="s">
        <v>158</v>
      </c>
      <c r="B1043" s="185" t="s">
        <v>159</v>
      </c>
      <c r="C1043" s="186" t="s">
        <v>53</v>
      </c>
      <c r="D1043" s="186" t="s">
        <v>124</v>
      </c>
      <c r="E1043" s="187"/>
      <c r="F1043" s="187" t="n">
        <v>16.12960020868</v>
      </c>
      <c r="G1043" s="187" t="n">
        <v>32.350126704</v>
      </c>
    </row>
    <row r="1044" customFormat="false" ht="15" hidden="false" customHeight="false" outlineLevel="0" collapsed="false">
      <c r="A1044" s="189" t="n">
        <v>10</v>
      </c>
      <c r="B1044" s="190" t="s">
        <v>882</v>
      </c>
      <c r="C1044" s="191" t="s">
        <v>67</v>
      </c>
      <c r="D1044" s="191" t="s">
        <v>28</v>
      </c>
      <c r="E1044" s="189" t="n">
        <v>0.014435048</v>
      </c>
      <c r="F1044" s="189" t="n">
        <v>6.64</v>
      </c>
      <c r="G1044" s="189" t="n">
        <v>0</v>
      </c>
    </row>
    <row r="1045" customFormat="false" ht="15" hidden="false" customHeight="false" outlineLevel="0" collapsed="false">
      <c r="A1045" s="189" t="n">
        <v>12</v>
      </c>
      <c r="B1045" s="190" t="s">
        <v>883</v>
      </c>
      <c r="C1045" s="191" t="s">
        <v>67</v>
      </c>
      <c r="D1045" s="191" t="s">
        <v>28</v>
      </c>
      <c r="E1045" s="189" t="n">
        <v>0.014435048</v>
      </c>
      <c r="F1045" s="189" t="n">
        <v>6.5</v>
      </c>
      <c r="G1045" s="189" t="n">
        <v>0</v>
      </c>
    </row>
    <row r="1046" customFormat="false" ht="15" hidden="false" customHeight="false" outlineLevel="0" collapsed="false">
      <c r="A1046" s="189" t="n">
        <v>12892</v>
      </c>
      <c r="B1046" s="190" t="s">
        <v>859</v>
      </c>
      <c r="C1046" s="191" t="s">
        <v>67</v>
      </c>
      <c r="D1046" s="191" t="s">
        <v>333</v>
      </c>
      <c r="E1046" s="189" t="n">
        <v>0.025221478</v>
      </c>
      <c r="F1046" s="189" t="n">
        <v>9</v>
      </c>
      <c r="G1046" s="189" t="n">
        <v>0</v>
      </c>
    </row>
    <row r="1047" customFormat="false" ht="15" hidden="false" customHeight="false" outlineLevel="0" collapsed="false">
      <c r="A1047" s="189" t="n">
        <v>12893</v>
      </c>
      <c r="B1047" s="190" t="s">
        <v>860</v>
      </c>
      <c r="C1047" s="191" t="s">
        <v>67</v>
      </c>
      <c r="D1047" s="191" t="s">
        <v>333</v>
      </c>
      <c r="E1047" s="189" t="n">
        <v>0.025221478</v>
      </c>
      <c r="F1047" s="189" t="n">
        <v>48</v>
      </c>
      <c r="G1047" s="189" t="n">
        <v>0</v>
      </c>
    </row>
    <row r="1048" customFormat="false" ht="15" hidden="false" customHeight="false" outlineLevel="0" collapsed="false">
      <c r="A1048" s="189" t="n">
        <v>12894</v>
      </c>
      <c r="B1048" s="190" t="s">
        <v>861</v>
      </c>
      <c r="C1048" s="191" t="s">
        <v>67</v>
      </c>
      <c r="D1048" s="191" t="s">
        <v>28</v>
      </c>
      <c r="E1048" s="189" t="n">
        <v>0.025221478</v>
      </c>
      <c r="F1048" s="189" t="n">
        <v>13</v>
      </c>
      <c r="G1048" s="189" t="n">
        <v>0</v>
      </c>
    </row>
    <row r="1049" customFormat="false" ht="21" hidden="false" customHeight="false" outlineLevel="0" collapsed="false">
      <c r="A1049" s="189" t="n">
        <v>12895</v>
      </c>
      <c r="B1049" s="190" t="s">
        <v>862</v>
      </c>
      <c r="C1049" s="191" t="s">
        <v>67</v>
      </c>
      <c r="D1049" s="191" t="s">
        <v>28</v>
      </c>
      <c r="E1049" s="189" t="n">
        <v>0.025221478</v>
      </c>
      <c r="F1049" s="189" t="n">
        <v>10</v>
      </c>
      <c r="G1049" s="189" t="n">
        <v>0</v>
      </c>
    </row>
    <row r="1050" customFormat="false" ht="15" hidden="false" customHeight="false" outlineLevel="0" collapsed="false">
      <c r="A1050" s="189" t="n">
        <v>2711</v>
      </c>
      <c r="B1050" s="190" t="s">
        <v>885</v>
      </c>
      <c r="C1050" s="191" t="s">
        <v>67</v>
      </c>
      <c r="D1050" s="191" t="s">
        <v>28</v>
      </c>
      <c r="E1050" s="189" t="n">
        <v>0.014435048</v>
      </c>
      <c r="F1050" s="189" t="n">
        <v>100.68</v>
      </c>
      <c r="G1050" s="189" t="n">
        <v>0</v>
      </c>
    </row>
    <row r="1051" customFormat="false" ht="21" hidden="false" customHeight="false" outlineLevel="0" collapsed="false">
      <c r="A1051" s="189" t="n">
        <v>36148</v>
      </c>
      <c r="B1051" s="190" t="s">
        <v>864</v>
      </c>
      <c r="C1051" s="191" t="s">
        <v>67</v>
      </c>
      <c r="D1051" s="191" t="s">
        <v>28</v>
      </c>
      <c r="E1051" s="189" t="n">
        <v>0.025221478</v>
      </c>
      <c r="F1051" s="189" t="n">
        <v>48</v>
      </c>
      <c r="G1051" s="189" t="n">
        <v>0</v>
      </c>
    </row>
    <row r="1052" customFormat="false" ht="21" hidden="false" customHeight="false" outlineLevel="0" collapsed="false">
      <c r="A1052" s="189" t="n">
        <v>36152</v>
      </c>
      <c r="B1052" s="190" t="s">
        <v>865</v>
      </c>
      <c r="C1052" s="191" t="s">
        <v>67</v>
      </c>
      <c r="D1052" s="191" t="s">
        <v>28</v>
      </c>
      <c r="E1052" s="189" t="n">
        <v>0.025221478</v>
      </c>
      <c r="F1052" s="189" t="n">
        <v>3.9</v>
      </c>
      <c r="G1052" s="189" t="n">
        <v>0</v>
      </c>
    </row>
    <row r="1053" customFormat="false" ht="15" hidden="false" customHeight="false" outlineLevel="0" collapsed="false">
      <c r="A1053" s="189" t="n">
        <v>37370</v>
      </c>
      <c r="B1053" s="190" t="s">
        <v>886</v>
      </c>
      <c r="C1053" s="191" t="s">
        <v>67</v>
      </c>
      <c r="D1053" s="191" t="s">
        <v>876</v>
      </c>
      <c r="E1053" s="189" t="n">
        <v>3.956</v>
      </c>
      <c r="F1053" s="189" t="n">
        <v>1.7</v>
      </c>
      <c r="G1053" s="189" t="n">
        <v>0</v>
      </c>
    </row>
    <row r="1054" customFormat="false" ht="15" hidden="false" customHeight="false" outlineLevel="0" collapsed="false">
      <c r="A1054" s="189" t="n">
        <v>37371</v>
      </c>
      <c r="B1054" s="190" t="s">
        <v>887</v>
      </c>
      <c r="C1054" s="191" t="s">
        <v>67</v>
      </c>
      <c r="D1054" s="191" t="s">
        <v>876</v>
      </c>
      <c r="E1054" s="189" t="n">
        <v>3.956</v>
      </c>
      <c r="F1054" s="189" t="n">
        <v>0.64</v>
      </c>
      <c r="G1054" s="189" t="n">
        <v>0</v>
      </c>
    </row>
    <row r="1055" customFormat="false" ht="15" hidden="false" customHeight="false" outlineLevel="0" collapsed="false">
      <c r="A1055" s="189" t="n">
        <v>37372</v>
      </c>
      <c r="B1055" s="190" t="s">
        <v>877</v>
      </c>
      <c r="C1055" s="191" t="s">
        <v>67</v>
      </c>
      <c r="D1055" s="191" t="s">
        <v>876</v>
      </c>
      <c r="E1055" s="189" t="n">
        <v>3.956</v>
      </c>
      <c r="F1055" s="189" t="n">
        <v>0.37</v>
      </c>
      <c r="G1055" s="189" t="n">
        <v>0</v>
      </c>
    </row>
    <row r="1056" customFormat="false" ht="15" hidden="false" customHeight="false" outlineLevel="0" collapsed="false">
      <c r="A1056" s="189" t="n">
        <v>37373</v>
      </c>
      <c r="B1056" s="190" t="s">
        <v>878</v>
      </c>
      <c r="C1056" s="191" t="s">
        <v>67</v>
      </c>
      <c r="D1056" s="191" t="s">
        <v>876</v>
      </c>
      <c r="E1056" s="189" t="n">
        <v>3.956</v>
      </c>
      <c r="F1056" s="189" t="n">
        <v>0.02</v>
      </c>
      <c r="G1056" s="189" t="n">
        <v>0</v>
      </c>
    </row>
    <row r="1057" customFormat="false" ht="15" hidden="false" customHeight="false" outlineLevel="0" collapsed="false">
      <c r="A1057" s="189" t="n">
        <v>38403</v>
      </c>
      <c r="B1057" s="190" t="s">
        <v>888</v>
      </c>
      <c r="C1057" s="191" t="s">
        <v>67</v>
      </c>
      <c r="D1057" s="191" t="s">
        <v>28</v>
      </c>
      <c r="E1057" s="189" t="n">
        <v>0.014435048</v>
      </c>
      <c r="F1057" s="189" t="n">
        <v>24.94</v>
      </c>
      <c r="G1057" s="189" t="n">
        <v>0</v>
      </c>
    </row>
    <row r="1058" customFormat="false" ht="15" hidden="false" customHeight="false" outlineLevel="0" collapsed="false">
      <c r="A1058" s="189" t="n">
        <v>6111</v>
      </c>
      <c r="B1058" s="190" t="s">
        <v>891</v>
      </c>
      <c r="C1058" s="191" t="s">
        <v>867</v>
      </c>
      <c r="D1058" s="191" t="s">
        <v>876</v>
      </c>
      <c r="E1058" s="189" t="n">
        <v>4.0236476</v>
      </c>
      <c r="F1058" s="189" t="n">
        <v>0</v>
      </c>
      <c r="G1058" s="189" t="n">
        <v>8.04</v>
      </c>
    </row>
    <row r="1059" customFormat="false" ht="15" hidden="false" customHeight="false" outlineLevel="0" collapsed="false">
      <c r="A1059" s="178"/>
      <c r="B1059" s="179"/>
      <c r="C1059" s="180"/>
      <c r="D1059" s="180"/>
      <c r="E1059" s="180"/>
      <c r="F1059" s="180"/>
      <c r="G1059" s="180"/>
    </row>
    <row r="1060" customFormat="false" ht="31.5" hidden="false" customHeight="false" outlineLevel="0" collapsed="false">
      <c r="A1060" s="184" t="s">
        <v>212</v>
      </c>
      <c r="B1060" s="185" t="s">
        <v>213</v>
      </c>
      <c r="C1060" s="186" t="s">
        <v>53</v>
      </c>
      <c r="D1060" s="186" t="s">
        <v>28</v>
      </c>
      <c r="E1060" s="187"/>
      <c r="F1060" s="187" t="n">
        <v>3.99105995536</v>
      </c>
      <c r="G1060" s="187" t="n">
        <v>2.7172368</v>
      </c>
    </row>
    <row r="1061" customFormat="false" ht="15" hidden="false" customHeight="false" outlineLevel="0" collapsed="false">
      <c r="A1061" s="189" t="n">
        <v>10</v>
      </c>
      <c r="B1061" s="190" t="s">
        <v>882</v>
      </c>
      <c r="C1061" s="191" t="s">
        <v>67</v>
      </c>
      <c r="D1061" s="191" t="s">
        <v>28</v>
      </c>
      <c r="E1061" s="189" t="n">
        <v>0.000875736</v>
      </c>
      <c r="F1061" s="189" t="n">
        <v>6.64</v>
      </c>
      <c r="G1061" s="189" t="n">
        <v>0</v>
      </c>
    </row>
    <row r="1062" customFormat="false" ht="15" hidden="false" customHeight="false" outlineLevel="0" collapsed="false">
      <c r="A1062" s="189" t="n">
        <v>12</v>
      </c>
      <c r="B1062" s="190" t="s">
        <v>883</v>
      </c>
      <c r="C1062" s="191" t="s">
        <v>67</v>
      </c>
      <c r="D1062" s="191" t="s">
        <v>28</v>
      </c>
      <c r="E1062" s="189" t="n">
        <v>0.000875736</v>
      </c>
      <c r="F1062" s="189" t="n">
        <v>6.5</v>
      </c>
      <c r="G1062" s="189" t="n">
        <v>0</v>
      </c>
    </row>
    <row r="1063" customFormat="false" ht="15" hidden="false" customHeight="false" outlineLevel="0" collapsed="false">
      <c r="A1063" s="189" t="n">
        <v>12892</v>
      </c>
      <c r="B1063" s="190" t="s">
        <v>859</v>
      </c>
      <c r="C1063" s="191" t="s">
        <v>67</v>
      </c>
      <c r="D1063" s="191" t="s">
        <v>333</v>
      </c>
      <c r="E1063" s="189" t="n">
        <v>0.00153012</v>
      </c>
      <c r="F1063" s="189" t="n">
        <v>9</v>
      </c>
      <c r="G1063" s="189" t="n">
        <v>0</v>
      </c>
    </row>
    <row r="1064" customFormat="false" ht="15" hidden="false" customHeight="false" outlineLevel="0" collapsed="false">
      <c r="A1064" s="189" t="n">
        <v>12893</v>
      </c>
      <c r="B1064" s="190" t="s">
        <v>860</v>
      </c>
      <c r="C1064" s="191" t="s">
        <v>67</v>
      </c>
      <c r="D1064" s="191" t="s">
        <v>333</v>
      </c>
      <c r="E1064" s="189" t="n">
        <v>0.00153012</v>
      </c>
      <c r="F1064" s="189" t="n">
        <v>48</v>
      </c>
      <c r="G1064" s="189" t="n">
        <v>0</v>
      </c>
    </row>
    <row r="1065" customFormat="false" ht="15" hidden="false" customHeight="false" outlineLevel="0" collapsed="false">
      <c r="A1065" s="189" t="n">
        <v>12894</v>
      </c>
      <c r="B1065" s="190" t="s">
        <v>861</v>
      </c>
      <c r="C1065" s="191" t="s">
        <v>67</v>
      </c>
      <c r="D1065" s="191" t="s">
        <v>28</v>
      </c>
      <c r="E1065" s="189" t="n">
        <v>0.00153012</v>
      </c>
      <c r="F1065" s="189" t="n">
        <v>13</v>
      </c>
      <c r="G1065" s="189" t="n">
        <v>0</v>
      </c>
    </row>
    <row r="1066" customFormat="false" ht="21" hidden="false" customHeight="false" outlineLevel="0" collapsed="false">
      <c r="A1066" s="189" t="n">
        <v>12895</v>
      </c>
      <c r="B1066" s="190" t="s">
        <v>862</v>
      </c>
      <c r="C1066" s="191" t="s">
        <v>67</v>
      </c>
      <c r="D1066" s="191" t="s">
        <v>28</v>
      </c>
      <c r="E1066" s="189" t="n">
        <v>0.00153012</v>
      </c>
      <c r="F1066" s="189" t="n">
        <v>10</v>
      </c>
      <c r="G1066" s="189" t="n">
        <v>0</v>
      </c>
    </row>
    <row r="1067" customFormat="false" ht="15" hidden="false" customHeight="false" outlineLevel="0" collapsed="false">
      <c r="A1067" s="189" t="n">
        <v>20080</v>
      </c>
      <c r="B1067" s="190" t="s">
        <v>1009</v>
      </c>
      <c r="C1067" s="191" t="s">
        <v>67</v>
      </c>
      <c r="D1067" s="191" t="s">
        <v>28</v>
      </c>
      <c r="E1067" s="189" t="n">
        <v>0.04</v>
      </c>
      <c r="F1067" s="189" t="n">
        <v>14.76</v>
      </c>
      <c r="G1067" s="189" t="n">
        <v>0</v>
      </c>
    </row>
    <row r="1068" customFormat="false" ht="15" hidden="false" customHeight="false" outlineLevel="0" collapsed="false">
      <c r="A1068" s="189" t="n">
        <v>20083</v>
      </c>
      <c r="B1068" s="190" t="s">
        <v>1003</v>
      </c>
      <c r="C1068" s="191" t="s">
        <v>67</v>
      </c>
      <c r="D1068" s="191" t="s">
        <v>28</v>
      </c>
      <c r="E1068" s="189" t="n">
        <v>0.01</v>
      </c>
      <c r="F1068" s="189" t="n">
        <v>40.4</v>
      </c>
      <c r="G1068" s="189" t="n">
        <v>0</v>
      </c>
    </row>
    <row r="1069" customFormat="false" ht="15" hidden="false" customHeight="false" outlineLevel="0" collapsed="false">
      <c r="A1069" s="189" t="n">
        <v>246</v>
      </c>
      <c r="B1069" s="190" t="s">
        <v>914</v>
      </c>
      <c r="C1069" s="191" t="s">
        <v>867</v>
      </c>
      <c r="D1069" s="191" t="s">
        <v>876</v>
      </c>
      <c r="E1069" s="189" t="n">
        <v>0.12174</v>
      </c>
      <c r="F1069" s="189" t="n">
        <v>0</v>
      </c>
      <c r="G1069" s="189" t="n">
        <v>9.57</v>
      </c>
    </row>
    <row r="1070" customFormat="false" ht="15" hidden="false" customHeight="false" outlineLevel="0" collapsed="false">
      <c r="A1070" s="189" t="n">
        <v>2696</v>
      </c>
      <c r="B1070" s="190" t="s">
        <v>919</v>
      </c>
      <c r="C1070" s="191" t="s">
        <v>867</v>
      </c>
      <c r="D1070" s="191" t="s">
        <v>876</v>
      </c>
      <c r="E1070" s="189" t="n">
        <v>0.12174</v>
      </c>
      <c r="F1070" s="189" t="n">
        <v>0</v>
      </c>
      <c r="G1070" s="189" t="n">
        <v>12.75</v>
      </c>
    </row>
    <row r="1071" customFormat="false" ht="15" hidden="false" customHeight="false" outlineLevel="0" collapsed="false">
      <c r="A1071" s="189" t="n">
        <v>2711</v>
      </c>
      <c r="B1071" s="190" t="s">
        <v>885</v>
      </c>
      <c r="C1071" s="191" t="s">
        <v>67</v>
      </c>
      <c r="D1071" s="191" t="s">
        <v>28</v>
      </c>
      <c r="E1071" s="189" t="n">
        <v>0.000875736</v>
      </c>
      <c r="F1071" s="189" t="n">
        <v>100.68</v>
      </c>
      <c r="G1071" s="189" t="n">
        <v>0</v>
      </c>
    </row>
    <row r="1072" customFormat="false" ht="15" hidden="false" customHeight="false" outlineLevel="0" collapsed="false">
      <c r="A1072" s="189" t="n">
        <v>3522</v>
      </c>
      <c r="B1072" s="190" t="s">
        <v>1010</v>
      </c>
      <c r="C1072" s="191" t="s">
        <v>67</v>
      </c>
      <c r="D1072" s="191" t="s">
        <v>28</v>
      </c>
      <c r="E1072" s="189" t="n">
        <v>1</v>
      </c>
      <c r="F1072" s="189" t="n">
        <v>2</v>
      </c>
      <c r="G1072" s="189" t="n">
        <v>0</v>
      </c>
    </row>
    <row r="1073" customFormat="false" ht="21" hidden="false" customHeight="false" outlineLevel="0" collapsed="false">
      <c r="A1073" s="189" t="n">
        <v>36148</v>
      </c>
      <c r="B1073" s="190" t="s">
        <v>864</v>
      </c>
      <c r="C1073" s="191" t="s">
        <v>67</v>
      </c>
      <c r="D1073" s="191" t="s">
        <v>28</v>
      </c>
      <c r="E1073" s="189" t="n">
        <v>0.00153012</v>
      </c>
      <c r="F1073" s="189" t="n">
        <v>48</v>
      </c>
      <c r="G1073" s="189" t="n">
        <v>0</v>
      </c>
    </row>
    <row r="1074" customFormat="false" ht="21" hidden="false" customHeight="false" outlineLevel="0" collapsed="false">
      <c r="A1074" s="189" t="n">
        <v>36152</v>
      </c>
      <c r="B1074" s="190" t="s">
        <v>865</v>
      </c>
      <c r="C1074" s="191" t="s">
        <v>67</v>
      </c>
      <c r="D1074" s="191" t="s">
        <v>28</v>
      </c>
      <c r="E1074" s="189" t="n">
        <v>0.00153012</v>
      </c>
      <c r="F1074" s="189" t="n">
        <v>3.9</v>
      </c>
      <c r="G1074" s="189" t="n">
        <v>0</v>
      </c>
    </row>
    <row r="1075" customFormat="false" ht="15" hidden="false" customHeight="false" outlineLevel="0" collapsed="false">
      <c r="A1075" s="189" t="n">
        <v>37370</v>
      </c>
      <c r="B1075" s="190" t="s">
        <v>886</v>
      </c>
      <c r="C1075" s="191" t="s">
        <v>67</v>
      </c>
      <c r="D1075" s="191" t="s">
        <v>876</v>
      </c>
      <c r="E1075" s="189" t="n">
        <v>0.24</v>
      </c>
      <c r="F1075" s="189" t="n">
        <v>1.7</v>
      </c>
      <c r="G1075" s="189" t="n">
        <v>0</v>
      </c>
    </row>
    <row r="1076" customFormat="false" ht="15" hidden="false" customHeight="false" outlineLevel="0" collapsed="false">
      <c r="A1076" s="189" t="n">
        <v>37371</v>
      </c>
      <c r="B1076" s="190" t="s">
        <v>887</v>
      </c>
      <c r="C1076" s="191" t="s">
        <v>67</v>
      </c>
      <c r="D1076" s="191" t="s">
        <v>876</v>
      </c>
      <c r="E1076" s="189" t="n">
        <v>0.24</v>
      </c>
      <c r="F1076" s="189" t="n">
        <v>0.64</v>
      </c>
      <c r="G1076" s="189" t="n">
        <v>0</v>
      </c>
    </row>
    <row r="1077" customFormat="false" ht="15" hidden="false" customHeight="false" outlineLevel="0" collapsed="false">
      <c r="A1077" s="189" t="n">
        <v>37372</v>
      </c>
      <c r="B1077" s="190" t="s">
        <v>877</v>
      </c>
      <c r="C1077" s="191" t="s">
        <v>67</v>
      </c>
      <c r="D1077" s="191" t="s">
        <v>876</v>
      </c>
      <c r="E1077" s="189" t="n">
        <v>0.24</v>
      </c>
      <c r="F1077" s="189" t="n">
        <v>0.37</v>
      </c>
      <c r="G1077" s="189" t="n">
        <v>0</v>
      </c>
    </row>
    <row r="1078" customFormat="false" ht="15" hidden="false" customHeight="false" outlineLevel="0" collapsed="false">
      <c r="A1078" s="189" t="n">
        <v>37373</v>
      </c>
      <c r="B1078" s="190" t="s">
        <v>878</v>
      </c>
      <c r="C1078" s="191" t="s">
        <v>67</v>
      </c>
      <c r="D1078" s="191" t="s">
        <v>876</v>
      </c>
      <c r="E1078" s="189" t="n">
        <v>0.24</v>
      </c>
      <c r="F1078" s="189" t="n">
        <v>0.02</v>
      </c>
      <c r="G1078" s="189" t="n">
        <v>0</v>
      </c>
    </row>
    <row r="1079" customFormat="false" ht="15" hidden="false" customHeight="false" outlineLevel="0" collapsed="false">
      <c r="A1079" s="189" t="n">
        <v>38383</v>
      </c>
      <c r="B1079" s="190" t="s">
        <v>1000</v>
      </c>
      <c r="C1079" s="191" t="s">
        <v>67</v>
      </c>
      <c r="D1079" s="191" t="s">
        <v>28</v>
      </c>
      <c r="E1079" s="189" t="n">
        <v>0.012</v>
      </c>
      <c r="F1079" s="189" t="n">
        <v>1.51</v>
      </c>
      <c r="G1079" s="189" t="n">
        <v>0</v>
      </c>
    </row>
    <row r="1080" customFormat="false" ht="15" hidden="false" customHeight="false" outlineLevel="0" collapsed="false">
      <c r="A1080" s="189" t="n">
        <v>38403</v>
      </c>
      <c r="B1080" s="190" t="s">
        <v>888</v>
      </c>
      <c r="C1080" s="191" t="s">
        <v>67</v>
      </c>
      <c r="D1080" s="191" t="s">
        <v>28</v>
      </c>
      <c r="E1080" s="189" t="n">
        <v>0.000875736</v>
      </c>
      <c r="F1080" s="189" t="n">
        <v>24.94</v>
      </c>
      <c r="G1080" s="189" t="n">
        <v>0</v>
      </c>
    </row>
    <row r="1081" customFormat="false" ht="15" hidden="false" customHeight="false" outlineLevel="0" collapsed="false">
      <c r="A1081" s="178"/>
      <c r="B1081" s="179"/>
      <c r="C1081" s="180"/>
      <c r="D1081" s="180"/>
      <c r="E1081" s="180"/>
      <c r="F1081" s="180"/>
      <c r="G1081" s="180"/>
    </row>
    <row r="1082" customFormat="false" ht="15" hidden="false" customHeight="false" outlineLevel="0" collapsed="false">
      <c r="A1082" s="181" t="s">
        <v>1011</v>
      </c>
      <c r="B1082" s="182" t="s">
        <v>214</v>
      </c>
      <c r="C1082" s="183"/>
      <c r="D1082" s="183"/>
      <c r="E1082" s="183"/>
      <c r="F1082" s="183"/>
      <c r="G1082" s="183"/>
    </row>
    <row r="1083" customFormat="false" ht="15" hidden="false" customHeight="false" outlineLevel="0" collapsed="false">
      <c r="A1083" s="178"/>
      <c r="B1083" s="179"/>
      <c r="C1083" s="180"/>
      <c r="D1083" s="180"/>
      <c r="E1083" s="180"/>
      <c r="F1083" s="180"/>
      <c r="G1083" s="180"/>
    </row>
    <row r="1084" customFormat="false" ht="21" hidden="false" customHeight="false" outlineLevel="0" collapsed="false">
      <c r="A1084" s="184" t="s">
        <v>216</v>
      </c>
      <c r="B1084" s="185" t="s">
        <v>217</v>
      </c>
      <c r="C1084" s="186" t="s">
        <v>53</v>
      </c>
      <c r="D1084" s="186" t="s">
        <v>72</v>
      </c>
      <c r="E1084" s="187"/>
      <c r="F1084" s="187" t="n">
        <v>17.360249814</v>
      </c>
      <c r="G1084" s="187" t="n">
        <v>9.7559615</v>
      </c>
    </row>
    <row r="1085" customFormat="false" ht="15" hidden="false" customHeight="false" outlineLevel="0" collapsed="false">
      <c r="A1085" s="189" t="n">
        <v>10</v>
      </c>
      <c r="B1085" s="190" t="s">
        <v>882</v>
      </c>
      <c r="C1085" s="191" t="s">
        <v>67</v>
      </c>
      <c r="D1085" s="191" t="s">
        <v>28</v>
      </c>
      <c r="E1085" s="189" t="n">
        <v>0.0036489</v>
      </c>
      <c r="F1085" s="189" t="n">
        <v>6.64</v>
      </c>
      <c r="G1085" s="189" t="n">
        <v>0</v>
      </c>
    </row>
    <row r="1086" customFormat="false" ht="15" hidden="false" customHeight="false" outlineLevel="0" collapsed="false">
      <c r="A1086" s="189" t="n">
        <v>12</v>
      </c>
      <c r="B1086" s="190" t="s">
        <v>883</v>
      </c>
      <c r="C1086" s="191" t="s">
        <v>67</v>
      </c>
      <c r="D1086" s="191" t="s">
        <v>28</v>
      </c>
      <c r="E1086" s="189" t="n">
        <v>0.0036489</v>
      </c>
      <c r="F1086" s="189" t="n">
        <v>6.5</v>
      </c>
      <c r="G1086" s="189" t="n">
        <v>0</v>
      </c>
    </row>
    <row r="1087" customFormat="false" ht="15" hidden="false" customHeight="false" outlineLevel="0" collapsed="false">
      <c r="A1087" s="189" t="n">
        <v>12872</v>
      </c>
      <c r="B1087" s="190" t="s">
        <v>1012</v>
      </c>
      <c r="C1087" s="191" t="s">
        <v>867</v>
      </c>
      <c r="D1087" s="191" t="s">
        <v>876</v>
      </c>
      <c r="E1087" s="189" t="n">
        <v>0.50465</v>
      </c>
      <c r="F1087" s="189" t="n">
        <v>0</v>
      </c>
      <c r="G1087" s="189" t="n">
        <v>11.23</v>
      </c>
    </row>
    <row r="1088" customFormat="false" ht="15" hidden="false" customHeight="false" outlineLevel="0" collapsed="false">
      <c r="A1088" s="189" t="n">
        <v>12892</v>
      </c>
      <c r="B1088" s="190" t="s">
        <v>859</v>
      </c>
      <c r="C1088" s="191" t="s">
        <v>67</v>
      </c>
      <c r="D1088" s="191" t="s">
        <v>333</v>
      </c>
      <c r="E1088" s="189" t="n">
        <v>0.0063755</v>
      </c>
      <c r="F1088" s="189" t="n">
        <v>9</v>
      </c>
      <c r="G1088" s="189" t="n">
        <v>0</v>
      </c>
    </row>
    <row r="1089" customFormat="false" ht="15" hidden="false" customHeight="false" outlineLevel="0" collapsed="false">
      <c r="A1089" s="189" t="n">
        <v>12893</v>
      </c>
      <c r="B1089" s="190" t="s">
        <v>860</v>
      </c>
      <c r="C1089" s="191" t="s">
        <v>67</v>
      </c>
      <c r="D1089" s="191" t="s">
        <v>333</v>
      </c>
      <c r="E1089" s="189" t="n">
        <v>0.0063755</v>
      </c>
      <c r="F1089" s="189" t="n">
        <v>48</v>
      </c>
      <c r="G1089" s="189" t="n">
        <v>0</v>
      </c>
    </row>
    <row r="1090" customFormat="false" ht="15" hidden="false" customHeight="false" outlineLevel="0" collapsed="false">
      <c r="A1090" s="189" t="n">
        <v>12894</v>
      </c>
      <c r="B1090" s="190" t="s">
        <v>861</v>
      </c>
      <c r="C1090" s="191" t="s">
        <v>67</v>
      </c>
      <c r="D1090" s="191" t="s">
        <v>28</v>
      </c>
      <c r="E1090" s="189" t="n">
        <v>0.0063755</v>
      </c>
      <c r="F1090" s="189" t="n">
        <v>13</v>
      </c>
      <c r="G1090" s="189" t="n">
        <v>0</v>
      </c>
    </row>
    <row r="1091" customFormat="false" ht="21" hidden="false" customHeight="false" outlineLevel="0" collapsed="false">
      <c r="A1091" s="189" t="n">
        <v>12895</v>
      </c>
      <c r="B1091" s="190" t="s">
        <v>862</v>
      </c>
      <c r="C1091" s="191" t="s">
        <v>67</v>
      </c>
      <c r="D1091" s="191" t="s">
        <v>28</v>
      </c>
      <c r="E1091" s="189" t="n">
        <v>0.0063755</v>
      </c>
      <c r="F1091" s="189" t="n">
        <v>10</v>
      </c>
      <c r="G1091" s="189" t="n">
        <v>0</v>
      </c>
    </row>
    <row r="1092" customFormat="false" ht="15" hidden="false" customHeight="false" outlineLevel="0" collapsed="false">
      <c r="A1092" s="189" t="n">
        <v>2711</v>
      </c>
      <c r="B1092" s="190" t="s">
        <v>885</v>
      </c>
      <c r="C1092" s="191" t="s">
        <v>67</v>
      </c>
      <c r="D1092" s="191" t="s">
        <v>28</v>
      </c>
      <c r="E1092" s="189" t="n">
        <v>0.0036489</v>
      </c>
      <c r="F1092" s="189" t="n">
        <v>100.68</v>
      </c>
      <c r="G1092" s="189" t="n">
        <v>0</v>
      </c>
    </row>
    <row r="1093" customFormat="false" ht="15" hidden="false" customHeight="false" outlineLevel="0" collapsed="false">
      <c r="A1093" s="189" t="n">
        <v>3315</v>
      </c>
      <c r="B1093" s="190" t="s">
        <v>1013</v>
      </c>
      <c r="C1093" s="191" t="s">
        <v>67</v>
      </c>
      <c r="D1093" s="191" t="s">
        <v>153</v>
      </c>
      <c r="E1093" s="189" t="n">
        <v>1.5</v>
      </c>
      <c r="F1093" s="189" t="n">
        <v>0.45</v>
      </c>
      <c r="G1093" s="189" t="n">
        <v>0</v>
      </c>
    </row>
    <row r="1094" customFormat="false" ht="15" hidden="false" customHeight="false" outlineLevel="0" collapsed="false">
      <c r="A1094" s="189" t="n">
        <v>345</v>
      </c>
      <c r="B1094" s="190" t="s">
        <v>1014</v>
      </c>
      <c r="C1094" s="191" t="s">
        <v>67</v>
      </c>
      <c r="D1094" s="191" t="s">
        <v>153</v>
      </c>
      <c r="E1094" s="189" t="n">
        <v>0.1</v>
      </c>
      <c r="F1094" s="189" t="n">
        <v>14.54</v>
      </c>
      <c r="G1094" s="189" t="n">
        <v>0</v>
      </c>
    </row>
    <row r="1095" customFormat="false" ht="21" hidden="false" customHeight="false" outlineLevel="0" collapsed="false">
      <c r="A1095" s="189" t="n">
        <v>36148</v>
      </c>
      <c r="B1095" s="190" t="s">
        <v>864</v>
      </c>
      <c r="C1095" s="191" t="s">
        <v>67</v>
      </c>
      <c r="D1095" s="191" t="s">
        <v>28</v>
      </c>
      <c r="E1095" s="189" t="n">
        <v>0.0063755</v>
      </c>
      <c r="F1095" s="189" t="n">
        <v>48</v>
      </c>
      <c r="G1095" s="189" t="n">
        <v>0</v>
      </c>
    </row>
    <row r="1096" customFormat="false" ht="21" hidden="false" customHeight="false" outlineLevel="0" collapsed="false">
      <c r="A1096" s="189" t="n">
        <v>36152</v>
      </c>
      <c r="B1096" s="190" t="s">
        <v>865</v>
      </c>
      <c r="C1096" s="191" t="s">
        <v>67</v>
      </c>
      <c r="D1096" s="191" t="s">
        <v>28</v>
      </c>
      <c r="E1096" s="189" t="n">
        <v>0.0063755</v>
      </c>
      <c r="F1096" s="189" t="n">
        <v>3.9</v>
      </c>
      <c r="G1096" s="189" t="n">
        <v>0</v>
      </c>
    </row>
    <row r="1097" customFormat="false" ht="15" hidden="false" customHeight="false" outlineLevel="0" collapsed="false">
      <c r="A1097" s="189" t="n">
        <v>37370</v>
      </c>
      <c r="B1097" s="190" t="s">
        <v>886</v>
      </c>
      <c r="C1097" s="191" t="s">
        <v>67</v>
      </c>
      <c r="D1097" s="191" t="s">
        <v>876</v>
      </c>
      <c r="E1097" s="189" t="n">
        <v>1</v>
      </c>
      <c r="F1097" s="189" t="n">
        <v>1.7</v>
      </c>
      <c r="G1097" s="189" t="n">
        <v>0</v>
      </c>
    </row>
    <row r="1098" customFormat="false" ht="15" hidden="false" customHeight="false" outlineLevel="0" collapsed="false">
      <c r="A1098" s="189" t="n">
        <v>37371</v>
      </c>
      <c r="B1098" s="190" t="s">
        <v>887</v>
      </c>
      <c r="C1098" s="191" t="s">
        <v>67</v>
      </c>
      <c r="D1098" s="191" t="s">
        <v>876</v>
      </c>
      <c r="E1098" s="189" t="n">
        <v>1</v>
      </c>
      <c r="F1098" s="189" t="n">
        <v>0.64</v>
      </c>
      <c r="G1098" s="189" t="n">
        <v>0</v>
      </c>
    </row>
    <row r="1099" customFormat="false" ht="15" hidden="false" customHeight="false" outlineLevel="0" collapsed="false">
      <c r="A1099" s="189" t="n">
        <v>37372</v>
      </c>
      <c r="B1099" s="190" t="s">
        <v>877</v>
      </c>
      <c r="C1099" s="191" t="s">
        <v>67</v>
      </c>
      <c r="D1099" s="191" t="s">
        <v>876</v>
      </c>
      <c r="E1099" s="189" t="n">
        <v>1</v>
      </c>
      <c r="F1099" s="189" t="n">
        <v>0.37</v>
      </c>
      <c r="G1099" s="189" t="n">
        <v>0</v>
      </c>
    </row>
    <row r="1100" customFormat="false" ht="15" hidden="false" customHeight="false" outlineLevel="0" collapsed="false">
      <c r="A1100" s="189" t="n">
        <v>37373</v>
      </c>
      <c r="B1100" s="190" t="s">
        <v>878</v>
      </c>
      <c r="C1100" s="191" t="s">
        <v>67</v>
      </c>
      <c r="D1100" s="191" t="s">
        <v>876</v>
      </c>
      <c r="E1100" s="189" t="n">
        <v>1</v>
      </c>
      <c r="F1100" s="189" t="n">
        <v>0.02</v>
      </c>
      <c r="G1100" s="189" t="n">
        <v>0</v>
      </c>
    </row>
    <row r="1101" customFormat="false" ht="15" hidden="false" customHeight="false" outlineLevel="0" collapsed="false">
      <c r="A1101" s="189" t="n">
        <v>38403</v>
      </c>
      <c r="B1101" s="190" t="s">
        <v>888</v>
      </c>
      <c r="C1101" s="191" t="s">
        <v>67</v>
      </c>
      <c r="D1101" s="191" t="s">
        <v>28</v>
      </c>
      <c r="E1101" s="189" t="n">
        <v>0.0036489</v>
      </c>
      <c r="F1101" s="189" t="n">
        <v>24.94</v>
      </c>
      <c r="G1101" s="189" t="n">
        <v>0</v>
      </c>
    </row>
    <row r="1102" customFormat="false" ht="21" hidden="false" customHeight="false" outlineLevel="0" collapsed="false">
      <c r="A1102" s="189" t="n">
        <v>4812</v>
      </c>
      <c r="B1102" s="190" t="s">
        <v>1015</v>
      </c>
      <c r="C1102" s="191" t="s">
        <v>67</v>
      </c>
      <c r="D1102" s="191" t="s">
        <v>72</v>
      </c>
      <c r="E1102" s="189" t="n">
        <v>1.1</v>
      </c>
      <c r="F1102" s="189" t="n">
        <v>10.14</v>
      </c>
      <c r="G1102" s="189" t="n">
        <v>0</v>
      </c>
    </row>
    <row r="1103" customFormat="false" ht="15" hidden="false" customHeight="false" outlineLevel="0" collapsed="false">
      <c r="A1103" s="189" t="n">
        <v>6111</v>
      </c>
      <c r="B1103" s="190" t="s">
        <v>891</v>
      </c>
      <c r="C1103" s="191" t="s">
        <v>867</v>
      </c>
      <c r="D1103" s="191" t="s">
        <v>876</v>
      </c>
      <c r="E1103" s="189" t="n">
        <v>0.50855</v>
      </c>
      <c r="F1103" s="189" t="n">
        <v>0</v>
      </c>
      <c r="G1103" s="189" t="n">
        <v>8.04</v>
      </c>
    </row>
    <row r="1104" customFormat="false" ht="15" hidden="false" customHeight="false" outlineLevel="0" collapsed="false">
      <c r="A1104" s="178"/>
      <c r="B1104" s="179"/>
      <c r="C1104" s="180"/>
      <c r="D1104" s="180"/>
      <c r="E1104" s="180"/>
      <c r="F1104" s="180"/>
      <c r="G1104" s="180"/>
    </row>
    <row r="1105" customFormat="false" ht="21" hidden="false" customHeight="false" outlineLevel="0" collapsed="false">
      <c r="A1105" s="184" t="s">
        <v>219</v>
      </c>
      <c r="B1105" s="185" t="s">
        <v>220</v>
      </c>
      <c r="C1105" s="186" t="s">
        <v>53</v>
      </c>
      <c r="D1105" s="186" t="s">
        <v>72</v>
      </c>
      <c r="E1105" s="187"/>
      <c r="F1105" s="187" t="n">
        <v>69.64</v>
      </c>
      <c r="G1105" s="187" t="n">
        <v>0</v>
      </c>
    </row>
    <row r="1106" customFormat="false" ht="21" hidden="false" customHeight="false" outlineLevel="0" collapsed="false">
      <c r="A1106" s="189" t="n">
        <v>2410</v>
      </c>
      <c r="B1106" s="190" t="s">
        <v>1016</v>
      </c>
      <c r="C1106" s="191" t="s">
        <v>67</v>
      </c>
      <c r="D1106" s="191" t="s">
        <v>72</v>
      </c>
      <c r="E1106" s="189" t="n">
        <v>1</v>
      </c>
      <c r="F1106" s="189" t="n">
        <v>69.64</v>
      </c>
      <c r="G1106" s="189" t="n">
        <v>0</v>
      </c>
    </row>
    <row r="1107" customFormat="false" ht="15" hidden="false" customHeight="false" outlineLevel="0" collapsed="false">
      <c r="A1107" s="178"/>
      <c r="B1107" s="179"/>
      <c r="C1107" s="180"/>
      <c r="D1107" s="180"/>
      <c r="E1107" s="180"/>
      <c r="F1107" s="180"/>
      <c r="G1107" s="180"/>
    </row>
    <row r="1108" customFormat="false" ht="15" hidden="false" customHeight="false" outlineLevel="0" collapsed="false">
      <c r="A1108" s="184" t="s">
        <v>222</v>
      </c>
      <c r="B1108" s="185" t="s">
        <v>223</v>
      </c>
      <c r="C1108" s="186" t="s">
        <v>53</v>
      </c>
      <c r="D1108" s="186" t="s">
        <v>28</v>
      </c>
      <c r="E1108" s="187"/>
      <c r="F1108" s="187" t="n">
        <v>225.9595495908</v>
      </c>
      <c r="G1108" s="187" t="n">
        <v>25.126173</v>
      </c>
    </row>
    <row r="1109" customFormat="false" ht="15" hidden="false" customHeight="false" outlineLevel="0" collapsed="false">
      <c r="A1109" s="189" t="n">
        <v>10</v>
      </c>
      <c r="B1109" s="190" t="s">
        <v>882</v>
      </c>
      <c r="C1109" s="191" t="s">
        <v>67</v>
      </c>
      <c r="D1109" s="191" t="s">
        <v>28</v>
      </c>
      <c r="E1109" s="189" t="n">
        <v>0.00802758</v>
      </c>
      <c r="F1109" s="189" t="n">
        <v>6.64</v>
      </c>
      <c r="G1109" s="189" t="n">
        <v>0</v>
      </c>
    </row>
    <row r="1110" customFormat="false" ht="21" hidden="false" customHeight="false" outlineLevel="0" collapsed="false">
      <c r="A1110" s="189" t="n">
        <v>11467</v>
      </c>
      <c r="B1110" s="190" t="s">
        <v>1017</v>
      </c>
      <c r="C1110" s="191" t="s">
        <v>67</v>
      </c>
      <c r="D1110" s="191" t="s">
        <v>28</v>
      </c>
      <c r="E1110" s="189" t="n">
        <v>1</v>
      </c>
      <c r="F1110" s="189" t="n">
        <v>14.98</v>
      </c>
      <c r="G1110" s="189" t="n">
        <v>0</v>
      </c>
    </row>
    <row r="1111" customFormat="false" ht="21" hidden="false" customHeight="false" outlineLevel="0" collapsed="false">
      <c r="A1111" s="189" t="n">
        <v>11518</v>
      </c>
      <c r="B1111" s="190" t="s">
        <v>1018</v>
      </c>
      <c r="C1111" s="191" t="s">
        <v>67</v>
      </c>
      <c r="D1111" s="191" t="s">
        <v>333</v>
      </c>
      <c r="E1111" s="189" t="n">
        <v>1</v>
      </c>
      <c r="F1111" s="189" t="n">
        <v>33.61</v>
      </c>
      <c r="G1111" s="189" t="n">
        <v>0</v>
      </c>
    </row>
    <row r="1112" customFormat="false" ht="15" hidden="false" customHeight="false" outlineLevel="0" collapsed="false">
      <c r="A1112" s="189" t="n">
        <v>12</v>
      </c>
      <c r="B1112" s="190" t="s">
        <v>883</v>
      </c>
      <c r="C1112" s="191" t="s">
        <v>67</v>
      </c>
      <c r="D1112" s="191" t="s">
        <v>28</v>
      </c>
      <c r="E1112" s="189" t="n">
        <v>0.00802758</v>
      </c>
      <c r="F1112" s="189" t="n">
        <v>6.5</v>
      </c>
      <c r="G1112" s="189" t="n">
        <v>0</v>
      </c>
    </row>
    <row r="1113" customFormat="false" ht="15" hidden="false" customHeight="false" outlineLevel="0" collapsed="false">
      <c r="A1113" s="189" t="n">
        <v>1213</v>
      </c>
      <c r="B1113" s="190" t="s">
        <v>884</v>
      </c>
      <c r="C1113" s="191" t="s">
        <v>867</v>
      </c>
      <c r="D1113" s="191" t="s">
        <v>876</v>
      </c>
      <c r="E1113" s="189" t="n">
        <v>1.21116</v>
      </c>
      <c r="F1113" s="189" t="n">
        <v>0</v>
      </c>
      <c r="G1113" s="189" t="n">
        <v>12.75</v>
      </c>
    </row>
    <row r="1114" customFormat="false" ht="15" hidden="false" customHeight="false" outlineLevel="0" collapsed="false">
      <c r="A1114" s="189" t="n">
        <v>12892</v>
      </c>
      <c r="B1114" s="190" t="s">
        <v>859</v>
      </c>
      <c r="C1114" s="191" t="s">
        <v>67</v>
      </c>
      <c r="D1114" s="191" t="s">
        <v>333</v>
      </c>
      <c r="E1114" s="189" t="n">
        <v>0.0140261</v>
      </c>
      <c r="F1114" s="189" t="n">
        <v>9</v>
      </c>
      <c r="G1114" s="189" t="n">
        <v>0</v>
      </c>
    </row>
    <row r="1115" customFormat="false" ht="15" hidden="false" customHeight="false" outlineLevel="0" collapsed="false">
      <c r="A1115" s="189" t="n">
        <v>12893</v>
      </c>
      <c r="B1115" s="190" t="s">
        <v>860</v>
      </c>
      <c r="C1115" s="191" t="s">
        <v>67</v>
      </c>
      <c r="D1115" s="191" t="s">
        <v>333</v>
      </c>
      <c r="E1115" s="189" t="n">
        <v>0.0140261</v>
      </c>
      <c r="F1115" s="189" t="n">
        <v>48</v>
      </c>
      <c r="G1115" s="189" t="n">
        <v>0</v>
      </c>
    </row>
    <row r="1116" customFormat="false" ht="15" hidden="false" customHeight="false" outlineLevel="0" collapsed="false">
      <c r="A1116" s="189" t="n">
        <v>12894</v>
      </c>
      <c r="B1116" s="190" t="s">
        <v>861</v>
      </c>
      <c r="C1116" s="191" t="s">
        <v>67</v>
      </c>
      <c r="D1116" s="191" t="s">
        <v>28</v>
      </c>
      <c r="E1116" s="189" t="n">
        <v>0.0140261</v>
      </c>
      <c r="F1116" s="189" t="n">
        <v>13</v>
      </c>
      <c r="G1116" s="189" t="n">
        <v>0</v>
      </c>
    </row>
    <row r="1117" customFormat="false" ht="21" hidden="false" customHeight="false" outlineLevel="0" collapsed="false">
      <c r="A1117" s="189" t="n">
        <v>12895</v>
      </c>
      <c r="B1117" s="190" t="s">
        <v>862</v>
      </c>
      <c r="C1117" s="191" t="s">
        <v>67</v>
      </c>
      <c r="D1117" s="191" t="s">
        <v>28</v>
      </c>
      <c r="E1117" s="189" t="n">
        <v>0.0140261</v>
      </c>
      <c r="F1117" s="189" t="n">
        <v>10</v>
      </c>
      <c r="G1117" s="189" t="n">
        <v>0</v>
      </c>
    </row>
    <row r="1118" customFormat="false" ht="21" hidden="false" customHeight="false" outlineLevel="0" collapsed="false">
      <c r="A1118" s="189" t="n">
        <v>2410</v>
      </c>
      <c r="B1118" s="190" t="s">
        <v>1016</v>
      </c>
      <c r="C1118" s="191" t="s">
        <v>67</v>
      </c>
      <c r="D1118" s="191" t="s">
        <v>72</v>
      </c>
      <c r="E1118" s="189" t="n">
        <v>1.89</v>
      </c>
      <c r="F1118" s="189" t="n">
        <v>69.64</v>
      </c>
      <c r="G1118" s="189" t="n">
        <v>0</v>
      </c>
    </row>
    <row r="1119" customFormat="false" ht="21" hidden="false" customHeight="false" outlineLevel="0" collapsed="false">
      <c r="A1119" s="189" t="n">
        <v>2420</v>
      </c>
      <c r="B1119" s="190" t="s">
        <v>1019</v>
      </c>
      <c r="C1119" s="191" t="s">
        <v>67</v>
      </c>
      <c r="D1119" s="191" t="s">
        <v>28</v>
      </c>
      <c r="E1119" s="189" t="n">
        <v>3</v>
      </c>
      <c r="F1119" s="189" t="n">
        <v>12.26</v>
      </c>
      <c r="G1119" s="189" t="n">
        <v>0</v>
      </c>
    </row>
    <row r="1120" customFormat="false" ht="15" hidden="false" customHeight="false" outlineLevel="0" collapsed="false">
      <c r="A1120" s="189" t="n">
        <v>2711</v>
      </c>
      <c r="B1120" s="190" t="s">
        <v>885</v>
      </c>
      <c r="C1120" s="191" t="s">
        <v>67</v>
      </c>
      <c r="D1120" s="191" t="s">
        <v>28</v>
      </c>
      <c r="E1120" s="189" t="n">
        <v>0.00802758</v>
      </c>
      <c r="F1120" s="189" t="n">
        <v>100.68</v>
      </c>
      <c r="G1120" s="189" t="n">
        <v>0</v>
      </c>
    </row>
    <row r="1121" customFormat="false" ht="21" hidden="false" customHeight="false" outlineLevel="0" collapsed="false">
      <c r="A1121" s="189" t="n">
        <v>36148</v>
      </c>
      <c r="B1121" s="190" t="s">
        <v>864</v>
      </c>
      <c r="C1121" s="191" t="s">
        <v>67</v>
      </c>
      <c r="D1121" s="191" t="s">
        <v>28</v>
      </c>
      <c r="E1121" s="189" t="n">
        <v>0.0140261</v>
      </c>
      <c r="F1121" s="189" t="n">
        <v>48</v>
      </c>
      <c r="G1121" s="189" t="n">
        <v>0</v>
      </c>
    </row>
    <row r="1122" customFormat="false" ht="21" hidden="false" customHeight="false" outlineLevel="0" collapsed="false">
      <c r="A1122" s="189" t="n">
        <v>36152</v>
      </c>
      <c r="B1122" s="190" t="s">
        <v>865</v>
      </c>
      <c r="C1122" s="191" t="s">
        <v>67</v>
      </c>
      <c r="D1122" s="191" t="s">
        <v>28</v>
      </c>
      <c r="E1122" s="189" t="n">
        <v>0.0140261</v>
      </c>
      <c r="F1122" s="189" t="n">
        <v>3.9</v>
      </c>
      <c r="G1122" s="189" t="n">
        <v>0</v>
      </c>
    </row>
    <row r="1123" customFormat="false" ht="15" hidden="false" customHeight="false" outlineLevel="0" collapsed="false">
      <c r="A1123" s="189" t="n">
        <v>37370</v>
      </c>
      <c r="B1123" s="190" t="s">
        <v>886</v>
      </c>
      <c r="C1123" s="191" t="s">
        <v>67</v>
      </c>
      <c r="D1123" s="191" t="s">
        <v>876</v>
      </c>
      <c r="E1123" s="189" t="n">
        <v>2.2</v>
      </c>
      <c r="F1123" s="189" t="n">
        <v>1.7</v>
      </c>
      <c r="G1123" s="189" t="n">
        <v>0</v>
      </c>
    </row>
    <row r="1124" customFormat="false" ht="15" hidden="false" customHeight="false" outlineLevel="0" collapsed="false">
      <c r="A1124" s="189" t="n">
        <v>37371</v>
      </c>
      <c r="B1124" s="190" t="s">
        <v>887</v>
      </c>
      <c r="C1124" s="191" t="s">
        <v>67</v>
      </c>
      <c r="D1124" s="191" t="s">
        <v>876</v>
      </c>
      <c r="E1124" s="189" t="n">
        <v>2.2</v>
      </c>
      <c r="F1124" s="189" t="n">
        <v>0.64</v>
      </c>
      <c r="G1124" s="189" t="n">
        <v>0</v>
      </c>
    </row>
    <row r="1125" customFormat="false" ht="15" hidden="false" customHeight="false" outlineLevel="0" collapsed="false">
      <c r="A1125" s="189" t="n">
        <v>37372</v>
      </c>
      <c r="B1125" s="190" t="s">
        <v>877</v>
      </c>
      <c r="C1125" s="191" t="s">
        <v>67</v>
      </c>
      <c r="D1125" s="191" t="s">
        <v>876</v>
      </c>
      <c r="E1125" s="189" t="n">
        <v>2.2</v>
      </c>
      <c r="F1125" s="189" t="n">
        <v>0.37</v>
      </c>
      <c r="G1125" s="189" t="n">
        <v>0</v>
      </c>
    </row>
    <row r="1126" customFormat="false" ht="15" hidden="false" customHeight="false" outlineLevel="0" collapsed="false">
      <c r="A1126" s="189" t="n">
        <v>37373</v>
      </c>
      <c r="B1126" s="190" t="s">
        <v>878</v>
      </c>
      <c r="C1126" s="191" t="s">
        <v>67</v>
      </c>
      <c r="D1126" s="191" t="s">
        <v>876</v>
      </c>
      <c r="E1126" s="189" t="n">
        <v>2.2</v>
      </c>
      <c r="F1126" s="189" t="n">
        <v>0.02</v>
      </c>
      <c r="G1126" s="189" t="n">
        <v>0</v>
      </c>
    </row>
    <row r="1127" customFormat="false" ht="15" hidden="false" customHeight="false" outlineLevel="0" collapsed="false">
      <c r="A1127" s="189" t="n">
        <v>38403</v>
      </c>
      <c r="B1127" s="190" t="s">
        <v>888</v>
      </c>
      <c r="C1127" s="191" t="s">
        <v>67</v>
      </c>
      <c r="D1127" s="191" t="s">
        <v>28</v>
      </c>
      <c r="E1127" s="189" t="n">
        <v>0.00802758</v>
      </c>
      <c r="F1127" s="189" t="n">
        <v>24.94</v>
      </c>
      <c r="G1127" s="189" t="n">
        <v>0</v>
      </c>
    </row>
    <row r="1128" customFormat="false" ht="15" hidden="false" customHeight="false" outlineLevel="0" collapsed="false">
      <c r="A1128" s="189" t="n">
        <v>6117</v>
      </c>
      <c r="B1128" s="190" t="s">
        <v>936</v>
      </c>
      <c r="C1128" s="191" t="s">
        <v>867</v>
      </c>
      <c r="D1128" s="191" t="s">
        <v>876</v>
      </c>
      <c r="E1128" s="189" t="n">
        <v>1.0119</v>
      </c>
      <c r="F1128" s="189" t="n">
        <v>0</v>
      </c>
      <c r="G1128" s="189" t="n">
        <v>9.57</v>
      </c>
    </row>
    <row r="1129" customFormat="false" ht="15" hidden="false" customHeight="false" outlineLevel="0" collapsed="false">
      <c r="A1129" s="178"/>
      <c r="B1129" s="179"/>
      <c r="C1129" s="180"/>
      <c r="D1129" s="180"/>
      <c r="E1129" s="180"/>
      <c r="F1129" s="180"/>
      <c r="G1129" s="180"/>
    </row>
    <row r="1130" customFormat="false" ht="15" hidden="false" customHeight="false" outlineLevel="0" collapsed="false">
      <c r="A1130" s="181" t="s">
        <v>1020</v>
      </c>
      <c r="B1130" s="182" t="s">
        <v>224</v>
      </c>
      <c r="C1130" s="183"/>
      <c r="D1130" s="183"/>
      <c r="E1130" s="183"/>
      <c r="F1130" s="183"/>
      <c r="G1130" s="183"/>
    </row>
    <row r="1131" customFormat="false" ht="15" hidden="false" customHeight="false" outlineLevel="0" collapsed="false">
      <c r="A1131" s="178"/>
      <c r="B1131" s="179"/>
      <c r="C1131" s="180"/>
      <c r="D1131" s="180"/>
      <c r="E1131" s="180"/>
      <c r="F1131" s="180"/>
      <c r="G1131" s="180"/>
    </row>
    <row r="1132" customFormat="false" ht="21" hidden="false" customHeight="false" outlineLevel="0" collapsed="false">
      <c r="A1132" s="184" t="s">
        <v>226</v>
      </c>
      <c r="B1132" s="185" t="s">
        <v>227</v>
      </c>
      <c r="C1132" s="186" t="s">
        <v>53</v>
      </c>
      <c r="D1132" s="186" t="s">
        <v>72</v>
      </c>
      <c r="E1132" s="187"/>
      <c r="F1132" s="187" t="n">
        <v>188.398479814</v>
      </c>
      <c r="G1132" s="187" t="n">
        <v>10.1550825</v>
      </c>
    </row>
    <row r="1133" customFormat="false" ht="15" hidden="false" customHeight="false" outlineLevel="0" collapsed="false">
      <c r="A1133" s="189" t="n">
        <v>10</v>
      </c>
      <c r="B1133" s="190" t="s">
        <v>882</v>
      </c>
      <c r="C1133" s="191" t="s">
        <v>67</v>
      </c>
      <c r="D1133" s="191" t="s">
        <v>28</v>
      </c>
      <c r="E1133" s="189" t="n">
        <v>0.0036489</v>
      </c>
      <c r="F1133" s="189" t="n">
        <v>6.64</v>
      </c>
      <c r="G1133" s="189" t="n">
        <v>0</v>
      </c>
    </row>
    <row r="1134" customFormat="false" ht="15" hidden="false" customHeight="false" outlineLevel="0" collapsed="false">
      <c r="A1134" s="189" t="n">
        <v>12</v>
      </c>
      <c r="B1134" s="190" t="s">
        <v>883</v>
      </c>
      <c r="C1134" s="191" t="s">
        <v>67</v>
      </c>
      <c r="D1134" s="191" t="s">
        <v>28</v>
      </c>
      <c r="E1134" s="189" t="n">
        <v>0.0036489</v>
      </c>
      <c r="F1134" s="189" t="n">
        <v>6.5</v>
      </c>
      <c r="G1134" s="189" t="n">
        <v>0</v>
      </c>
    </row>
    <row r="1135" customFormat="false" ht="15" hidden="false" customHeight="false" outlineLevel="0" collapsed="false">
      <c r="A1135" s="189" t="n">
        <v>12892</v>
      </c>
      <c r="B1135" s="190" t="s">
        <v>859</v>
      </c>
      <c r="C1135" s="191" t="s">
        <v>67</v>
      </c>
      <c r="D1135" s="191" t="s">
        <v>333</v>
      </c>
      <c r="E1135" s="189" t="n">
        <v>0.0063755</v>
      </c>
      <c r="F1135" s="189" t="n">
        <v>9</v>
      </c>
      <c r="G1135" s="189" t="n">
        <v>0</v>
      </c>
    </row>
    <row r="1136" customFormat="false" ht="15" hidden="false" customHeight="false" outlineLevel="0" collapsed="false">
      <c r="A1136" s="189" t="n">
        <v>12893</v>
      </c>
      <c r="B1136" s="190" t="s">
        <v>860</v>
      </c>
      <c r="C1136" s="191" t="s">
        <v>67</v>
      </c>
      <c r="D1136" s="191" t="s">
        <v>333</v>
      </c>
      <c r="E1136" s="189" t="n">
        <v>0.0063755</v>
      </c>
      <c r="F1136" s="189" t="n">
        <v>48</v>
      </c>
      <c r="G1136" s="189" t="n">
        <v>0</v>
      </c>
    </row>
    <row r="1137" customFormat="false" ht="15" hidden="false" customHeight="false" outlineLevel="0" collapsed="false">
      <c r="A1137" s="189" t="n">
        <v>12894</v>
      </c>
      <c r="B1137" s="190" t="s">
        <v>861</v>
      </c>
      <c r="C1137" s="191" t="s">
        <v>67</v>
      </c>
      <c r="D1137" s="191" t="s">
        <v>28</v>
      </c>
      <c r="E1137" s="189" t="n">
        <v>0.0063755</v>
      </c>
      <c r="F1137" s="189" t="n">
        <v>13</v>
      </c>
      <c r="G1137" s="189" t="n">
        <v>0</v>
      </c>
    </row>
    <row r="1138" customFormat="false" ht="21" hidden="false" customHeight="false" outlineLevel="0" collapsed="false">
      <c r="A1138" s="189" t="n">
        <v>12895</v>
      </c>
      <c r="B1138" s="190" t="s">
        <v>862</v>
      </c>
      <c r="C1138" s="191" t="s">
        <v>67</v>
      </c>
      <c r="D1138" s="191" t="s">
        <v>28</v>
      </c>
      <c r="E1138" s="189" t="n">
        <v>0.0063755</v>
      </c>
      <c r="F1138" s="189" t="n">
        <v>10</v>
      </c>
      <c r="G1138" s="189" t="n">
        <v>0</v>
      </c>
    </row>
    <row r="1139" customFormat="false" ht="15" hidden="false" customHeight="false" outlineLevel="0" collapsed="false">
      <c r="A1139" s="189" t="n">
        <v>1380</v>
      </c>
      <c r="B1139" s="190" t="s">
        <v>1021</v>
      </c>
      <c r="C1139" s="191" t="s">
        <v>67</v>
      </c>
      <c r="D1139" s="191" t="s">
        <v>153</v>
      </c>
      <c r="E1139" s="189" t="n">
        <v>0.211</v>
      </c>
      <c r="F1139" s="189" t="n">
        <v>2.43</v>
      </c>
      <c r="G1139" s="189" t="n">
        <v>0</v>
      </c>
    </row>
    <row r="1140" customFormat="false" ht="15" hidden="false" customHeight="false" outlineLevel="0" collapsed="false">
      <c r="A1140" s="189" t="n">
        <v>1381</v>
      </c>
      <c r="B1140" s="190" t="s">
        <v>1022</v>
      </c>
      <c r="C1140" s="191" t="s">
        <v>67</v>
      </c>
      <c r="D1140" s="191" t="s">
        <v>153</v>
      </c>
      <c r="E1140" s="189" t="n">
        <v>8</v>
      </c>
      <c r="F1140" s="189" t="n">
        <v>0.51</v>
      </c>
      <c r="G1140" s="189" t="n">
        <v>0</v>
      </c>
    </row>
    <row r="1141" customFormat="false" ht="21" hidden="false" customHeight="false" outlineLevel="0" collapsed="false">
      <c r="A1141" s="189" t="n">
        <v>25980</v>
      </c>
      <c r="B1141" s="190" t="s">
        <v>1023</v>
      </c>
      <c r="C1141" s="191" t="s">
        <v>67</v>
      </c>
      <c r="D1141" s="191" t="s">
        <v>72</v>
      </c>
      <c r="E1141" s="189" t="n">
        <v>1.05</v>
      </c>
      <c r="F1141" s="189" t="n">
        <v>171.17</v>
      </c>
      <c r="G1141" s="189" t="n">
        <v>0</v>
      </c>
    </row>
    <row r="1142" customFormat="false" ht="15" hidden="false" customHeight="false" outlineLevel="0" collapsed="false">
      <c r="A1142" s="189" t="n">
        <v>2711</v>
      </c>
      <c r="B1142" s="190" t="s">
        <v>885</v>
      </c>
      <c r="C1142" s="191" t="s">
        <v>67</v>
      </c>
      <c r="D1142" s="191" t="s">
        <v>28</v>
      </c>
      <c r="E1142" s="189" t="n">
        <v>0.0036489</v>
      </c>
      <c r="F1142" s="189" t="n">
        <v>100.68</v>
      </c>
      <c r="G1142" s="189" t="n">
        <v>0</v>
      </c>
    </row>
    <row r="1143" customFormat="false" ht="21" hidden="false" customHeight="false" outlineLevel="0" collapsed="false">
      <c r="A1143" s="189" t="n">
        <v>36148</v>
      </c>
      <c r="B1143" s="190" t="s">
        <v>864</v>
      </c>
      <c r="C1143" s="191" t="s">
        <v>67</v>
      </c>
      <c r="D1143" s="191" t="s">
        <v>28</v>
      </c>
      <c r="E1143" s="189" t="n">
        <v>0.0063755</v>
      </c>
      <c r="F1143" s="189" t="n">
        <v>48</v>
      </c>
      <c r="G1143" s="189" t="n">
        <v>0</v>
      </c>
    </row>
    <row r="1144" customFormat="false" ht="21" hidden="false" customHeight="false" outlineLevel="0" collapsed="false">
      <c r="A1144" s="189" t="n">
        <v>36152</v>
      </c>
      <c r="B1144" s="190" t="s">
        <v>865</v>
      </c>
      <c r="C1144" s="191" t="s">
        <v>67</v>
      </c>
      <c r="D1144" s="191" t="s">
        <v>28</v>
      </c>
      <c r="E1144" s="189" t="n">
        <v>0.0063755</v>
      </c>
      <c r="F1144" s="189" t="n">
        <v>3.9</v>
      </c>
      <c r="G1144" s="189" t="n">
        <v>0</v>
      </c>
    </row>
    <row r="1145" customFormat="false" ht="15" hidden="false" customHeight="false" outlineLevel="0" collapsed="false">
      <c r="A1145" s="189" t="n">
        <v>37370</v>
      </c>
      <c r="B1145" s="190" t="s">
        <v>886</v>
      </c>
      <c r="C1145" s="191" t="s">
        <v>67</v>
      </c>
      <c r="D1145" s="191" t="s">
        <v>876</v>
      </c>
      <c r="E1145" s="189" t="n">
        <v>1</v>
      </c>
      <c r="F1145" s="189" t="n">
        <v>1.7</v>
      </c>
      <c r="G1145" s="189" t="n">
        <v>0</v>
      </c>
    </row>
    <row r="1146" customFormat="false" ht="15" hidden="false" customHeight="false" outlineLevel="0" collapsed="false">
      <c r="A1146" s="189" t="n">
        <v>37371</v>
      </c>
      <c r="B1146" s="190" t="s">
        <v>887</v>
      </c>
      <c r="C1146" s="191" t="s">
        <v>67</v>
      </c>
      <c r="D1146" s="191" t="s">
        <v>876</v>
      </c>
      <c r="E1146" s="189" t="n">
        <v>1</v>
      </c>
      <c r="F1146" s="189" t="n">
        <v>0.64</v>
      </c>
      <c r="G1146" s="189" t="n">
        <v>0</v>
      </c>
    </row>
    <row r="1147" customFormat="false" ht="15" hidden="false" customHeight="false" outlineLevel="0" collapsed="false">
      <c r="A1147" s="189" t="n">
        <v>37372</v>
      </c>
      <c r="B1147" s="190" t="s">
        <v>877</v>
      </c>
      <c r="C1147" s="191" t="s">
        <v>67</v>
      </c>
      <c r="D1147" s="191" t="s">
        <v>876</v>
      </c>
      <c r="E1147" s="189" t="n">
        <v>1</v>
      </c>
      <c r="F1147" s="189" t="n">
        <v>0.37</v>
      </c>
      <c r="G1147" s="189" t="n">
        <v>0</v>
      </c>
    </row>
    <row r="1148" customFormat="false" ht="15" hidden="false" customHeight="false" outlineLevel="0" collapsed="false">
      <c r="A1148" s="189" t="n">
        <v>37373</v>
      </c>
      <c r="B1148" s="190" t="s">
        <v>878</v>
      </c>
      <c r="C1148" s="191" t="s">
        <v>67</v>
      </c>
      <c r="D1148" s="191" t="s">
        <v>876</v>
      </c>
      <c r="E1148" s="189" t="n">
        <v>1</v>
      </c>
      <c r="F1148" s="189" t="n">
        <v>0.02</v>
      </c>
      <c r="G1148" s="189" t="n">
        <v>0</v>
      </c>
    </row>
    <row r="1149" customFormat="false" ht="15" hidden="false" customHeight="false" outlineLevel="0" collapsed="false">
      <c r="A1149" s="189" t="n">
        <v>38403</v>
      </c>
      <c r="B1149" s="190" t="s">
        <v>888</v>
      </c>
      <c r="C1149" s="191" t="s">
        <v>67</v>
      </c>
      <c r="D1149" s="191" t="s">
        <v>28</v>
      </c>
      <c r="E1149" s="189" t="n">
        <v>0.0036489</v>
      </c>
      <c r="F1149" s="189" t="n">
        <v>24.94</v>
      </c>
      <c r="G1149" s="189" t="n">
        <v>0</v>
      </c>
    </row>
    <row r="1150" customFormat="false" ht="15" hidden="false" customHeight="false" outlineLevel="0" collapsed="false">
      <c r="A1150" s="189" t="n">
        <v>4755</v>
      </c>
      <c r="B1150" s="190" t="s">
        <v>1024</v>
      </c>
      <c r="C1150" s="191" t="s">
        <v>867</v>
      </c>
      <c r="D1150" s="191" t="s">
        <v>876</v>
      </c>
      <c r="E1150" s="189" t="n">
        <v>0.50595</v>
      </c>
      <c r="F1150" s="189" t="n">
        <v>0</v>
      </c>
      <c r="G1150" s="189" t="n">
        <v>11.99</v>
      </c>
    </row>
    <row r="1151" customFormat="false" ht="15" hidden="false" customHeight="false" outlineLevel="0" collapsed="false">
      <c r="A1151" s="189" t="n">
        <v>6111</v>
      </c>
      <c r="B1151" s="190" t="s">
        <v>891</v>
      </c>
      <c r="C1151" s="191" t="s">
        <v>867</v>
      </c>
      <c r="D1151" s="191" t="s">
        <v>876</v>
      </c>
      <c r="E1151" s="189" t="n">
        <v>0.50855</v>
      </c>
      <c r="F1151" s="189" t="n">
        <v>0</v>
      </c>
      <c r="G1151" s="189" t="n">
        <v>8.04</v>
      </c>
    </row>
    <row r="1152" customFormat="false" ht="15" hidden="false" customHeight="false" outlineLevel="0" collapsed="false">
      <c r="A1152" s="178"/>
      <c r="B1152" s="179"/>
      <c r="C1152" s="180"/>
      <c r="D1152" s="180"/>
      <c r="E1152" s="180"/>
      <c r="F1152" s="180"/>
      <c r="G1152" s="180"/>
    </row>
    <row r="1153" customFormat="false" ht="21" hidden="false" customHeight="false" outlineLevel="0" collapsed="false">
      <c r="A1153" s="184" t="s">
        <v>229</v>
      </c>
      <c r="B1153" s="185" t="s">
        <v>230</v>
      </c>
      <c r="C1153" s="186" t="s">
        <v>53</v>
      </c>
      <c r="D1153" s="186" t="s">
        <v>72</v>
      </c>
      <c r="E1153" s="187"/>
      <c r="F1153" s="187" t="n">
        <v>150.76000173845</v>
      </c>
      <c r="G1153" s="187" t="n">
        <v>17.476828235</v>
      </c>
    </row>
    <row r="1154" customFormat="false" ht="15" hidden="false" customHeight="false" outlineLevel="0" collapsed="false">
      <c r="A1154" s="189" t="n">
        <v>10</v>
      </c>
      <c r="B1154" s="190" t="s">
        <v>882</v>
      </c>
      <c r="C1154" s="191" t="s">
        <v>67</v>
      </c>
      <c r="D1154" s="191" t="s">
        <v>28</v>
      </c>
      <c r="E1154" s="189" t="n">
        <v>0.00547335</v>
      </c>
      <c r="F1154" s="189" t="n">
        <v>6.64</v>
      </c>
      <c r="G1154" s="189" t="n">
        <v>0</v>
      </c>
    </row>
    <row r="1155" customFormat="false" ht="21" hidden="false" customHeight="false" outlineLevel="0" collapsed="false">
      <c r="A1155" s="189" t="n">
        <v>10535</v>
      </c>
      <c r="B1155" s="190" t="s">
        <v>892</v>
      </c>
      <c r="C1155" s="191" t="s">
        <v>67</v>
      </c>
      <c r="D1155" s="191" t="s">
        <v>28</v>
      </c>
      <c r="E1155" s="189" t="n">
        <v>1.2465E-005</v>
      </c>
      <c r="F1155" s="189" t="n">
        <v>3190.81</v>
      </c>
      <c r="G1155" s="189" t="n">
        <v>0</v>
      </c>
    </row>
    <row r="1156" customFormat="false" ht="21" hidden="false" customHeight="false" outlineLevel="0" collapsed="false">
      <c r="A1156" s="189" t="n">
        <v>10841</v>
      </c>
      <c r="B1156" s="190" t="s">
        <v>1025</v>
      </c>
      <c r="C1156" s="191" t="s">
        <v>67</v>
      </c>
      <c r="D1156" s="191" t="s">
        <v>72</v>
      </c>
      <c r="E1156" s="189" t="n">
        <v>1</v>
      </c>
      <c r="F1156" s="189" t="n">
        <v>133.96</v>
      </c>
      <c r="G1156" s="189" t="n">
        <v>0</v>
      </c>
    </row>
    <row r="1157" customFormat="false" ht="15" hidden="false" customHeight="false" outlineLevel="0" collapsed="false">
      <c r="A1157" s="189" t="n">
        <v>12</v>
      </c>
      <c r="B1157" s="190" t="s">
        <v>883</v>
      </c>
      <c r="C1157" s="191" t="s">
        <v>67</v>
      </c>
      <c r="D1157" s="191" t="s">
        <v>28</v>
      </c>
      <c r="E1157" s="189" t="n">
        <v>0.00547335</v>
      </c>
      <c r="F1157" s="189" t="n">
        <v>6.5</v>
      </c>
      <c r="G1157" s="189" t="n">
        <v>0</v>
      </c>
    </row>
    <row r="1158" customFormat="false" ht="15" hidden="false" customHeight="false" outlineLevel="0" collapsed="false">
      <c r="A1158" s="189" t="n">
        <v>12892</v>
      </c>
      <c r="B1158" s="190" t="s">
        <v>859</v>
      </c>
      <c r="C1158" s="191" t="s">
        <v>67</v>
      </c>
      <c r="D1158" s="191" t="s">
        <v>333</v>
      </c>
      <c r="E1158" s="189" t="n">
        <v>0.010374532</v>
      </c>
      <c r="F1158" s="189" t="n">
        <v>9</v>
      </c>
      <c r="G1158" s="189" t="n">
        <v>0</v>
      </c>
    </row>
    <row r="1159" customFormat="false" ht="15" hidden="false" customHeight="false" outlineLevel="0" collapsed="false">
      <c r="A1159" s="189" t="n">
        <v>12893</v>
      </c>
      <c r="B1159" s="190" t="s">
        <v>860</v>
      </c>
      <c r="C1159" s="191" t="s">
        <v>67</v>
      </c>
      <c r="D1159" s="191" t="s">
        <v>333</v>
      </c>
      <c r="E1159" s="189" t="n">
        <v>0.010374532</v>
      </c>
      <c r="F1159" s="189" t="n">
        <v>48</v>
      </c>
      <c r="G1159" s="189" t="n">
        <v>0</v>
      </c>
    </row>
    <row r="1160" customFormat="false" ht="15" hidden="false" customHeight="false" outlineLevel="0" collapsed="false">
      <c r="A1160" s="189" t="n">
        <v>12894</v>
      </c>
      <c r="B1160" s="190" t="s">
        <v>861</v>
      </c>
      <c r="C1160" s="191" t="s">
        <v>67</v>
      </c>
      <c r="D1160" s="191" t="s">
        <v>28</v>
      </c>
      <c r="E1160" s="189" t="n">
        <v>0.010374532</v>
      </c>
      <c r="F1160" s="189" t="n">
        <v>13</v>
      </c>
      <c r="G1160" s="189" t="n">
        <v>0</v>
      </c>
    </row>
    <row r="1161" customFormat="false" ht="21" hidden="false" customHeight="false" outlineLevel="0" collapsed="false">
      <c r="A1161" s="189" t="n">
        <v>12895</v>
      </c>
      <c r="B1161" s="190" t="s">
        <v>862</v>
      </c>
      <c r="C1161" s="191" t="s">
        <v>67</v>
      </c>
      <c r="D1161" s="191" t="s">
        <v>28</v>
      </c>
      <c r="E1161" s="189" t="n">
        <v>0.010374532</v>
      </c>
      <c r="F1161" s="189" t="n">
        <v>10</v>
      </c>
      <c r="G1161" s="189" t="n">
        <v>0</v>
      </c>
    </row>
    <row r="1162" customFormat="false" ht="15" hidden="false" customHeight="false" outlineLevel="0" collapsed="false">
      <c r="A1162" s="189" t="n">
        <v>1379</v>
      </c>
      <c r="B1162" s="190" t="s">
        <v>893</v>
      </c>
      <c r="C1162" s="191" t="s">
        <v>67</v>
      </c>
      <c r="D1162" s="191" t="s">
        <v>153</v>
      </c>
      <c r="E1162" s="189" t="n">
        <v>13.765</v>
      </c>
      <c r="F1162" s="189" t="n">
        <v>0.41</v>
      </c>
      <c r="G1162" s="189" t="n">
        <v>0</v>
      </c>
    </row>
    <row r="1163" customFormat="false" ht="15" hidden="false" customHeight="false" outlineLevel="0" collapsed="false">
      <c r="A1163" s="189" t="n">
        <v>1380</v>
      </c>
      <c r="B1163" s="190" t="s">
        <v>1021</v>
      </c>
      <c r="C1163" s="191" t="s">
        <v>67</v>
      </c>
      <c r="D1163" s="191" t="s">
        <v>153</v>
      </c>
      <c r="E1163" s="189" t="n">
        <v>0.75</v>
      </c>
      <c r="F1163" s="189" t="n">
        <v>2.43</v>
      </c>
      <c r="G1163" s="189" t="n">
        <v>0</v>
      </c>
    </row>
    <row r="1164" customFormat="false" ht="15" hidden="false" customHeight="false" outlineLevel="0" collapsed="false">
      <c r="A1164" s="189" t="n">
        <v>2705</v>
      </c>
      <c r="B1164" s="190" t="s">
        <v>894</v>
      </c>
      <c r="C1164" s="191" t="s">
        <v>67</v>
      </c>
      <c r="D1164" s="191" t="s">
        <v>68</v>
      </c>
      <c r="E1164" s="189" t="n">
        <v>0.0377825</v>
      </c>
      <c r="F1164" s="189" t="n">
        <v>0.63</v>
      </c>
      <c r="G1164" s="189" t="n">
        <v>0</v>
      </c>
    </row>
    <row r="1165" customFormat="false" ht="15" hidden="false" customHeight="false" outlineLevel="0" collapsed="false">
      <c r="A1165" s="189" t="n">
        <v>2711</v>
      </c>
      <c r="B1165" s="190" t="s">
        <v>885</v>
      </c>
      <c r="C1165" s="191" t="s">
        <v>67</v>
      </c>
      <c r="D1165" s="191" t="s">
        <v>28</v>
      </c>
      <c r="E1165" s="189" t="n">
        <v>0.00547335</v>
      </c>
      <c r="F1165" s="189" t="n">
        <v>100.68</v>
      </c>
      <c r="G1165" s="189" t="n">
        <v>0</v>
      </c>
    </row>
    <row r="1166" customFormat="false" ht="21" hidden="false" customHeight="false" outlineLevel="0" collapsed="false">
      <c r="A1166" s="189" t="n">
        <v>36148</v>
      </c>
      <c r="B1166" s="190" t="s">
        <v>864</v>
      </c>
      <c r="C1166" s="191" t="s">
        <v>67</v>
      </c>
      <c r="D1166" s="191" t="s">
        <v>28</v>
      </c>
      <c r="E1166" s="189" t="n">
        <v>0.010374532</v>
      </c>
      <c r="F1166" s="189" t="n">
        <v>48</v>
      </c>
      <c r="G1166" s="189" t="n">
        <v>0</v>
      </c>
    </row>
    <row r="1167" customFormat="false" ht="21" hidden="false" customHeight="false" outlineLevel="0" collapsed="false">
      <c r="A1167" s="189" t="n">
        <v>36152</v>
      </c>
      <c r="B1167" s="190" t="s">
        <v>865</v>
      </c>
      <c r="C1167" s="191" t="s">
        <v>67</v>
      </c>
      <c r="D1167" s="191" t="s">
        <v>28</v>
      </c>
      <c r="E1167" s="189" t="n">
        <v>0.010374532</v>
      </c>
      <c r="F1167" s="189" t="n">
        <v>3.9</v>
      </c>
      <c r="G1167" s="189" t="n">
        <v>0</v>
      </c>
    </row>
    <row r="1168" customFormat="false" ht="15" hidden="false" customHeight="false" outlineLevel="0" collapsed="false">
      <c r="A1168" s="189" t="n">
        <v>370</v>
      </c>
      <c r="B1168" s="190" t="s">
        <v>895</v>
      </c>
      <c r="C1168" s="191" t="s">
        <v>67</v>
      </c>
      <c r="D1168" s="191" t="s">
        <v>124</v>
      </c>
      <c r="E1168" s="189" t="n">
        <v>0.036</v>
      </c>
      <c r="F1168" s="189" t="n">
        <v>75</v>
      </c>
      <c r="G1168" s="189" t="n">
        <v>0</v>
      </c>
    </row>
    <row r="1169" customFormat="false" ht="15" hidden="false" customHeight="false" outlineLevel="0" collapsed="false">
      <c r="A1169" s="189" t="n">
        <v>37370</v>
      </c>
      <c r="B1169" s="190" t="s">
        <v>886</v>
      </c>
      <c r="C1169" s="191" t="s">
        <v>67</v>
      </c>
      <c r="D1169" s="191" t="s">
        <v>876</v>
      </c>
      <c r="E1169" s="189" t="n">
        <v>1.62725</v>
      </c>
      <c r="F1169" s="189" t="n">
        <v>1.7</v>
      </c>
      <c r="G1169" s="189" t="n">
        <v>0</v>
      </c>
    </row>
    <row r="1170" customFormat="false" ht="15" hidden="false" customHeight="false" outlineLevel="0" collapsed="false">
      <c r="A1170" s="189" t="n">
        <v>37371</v>
      </c>
      <c r="B1170" s="190" t="s">
        <v>887</v>
      </c>
      <c r="C1170" s="191" t="s">
        <v>67</v>
      </c>
      <c r="D1170" s="191" t="s">
        <v>876</v>
      </c>
      <c r="E1170" s="189" t="n">
        <v>1.62725</v>
      </c>
      <c r="F1170" s="189" t="n">
        <v>0.64</v>
      </c>
      <c r="G1170" s="189" t="n">
        <v>0</v>
      </c>
    </row>
    <row r="1171" customFormat="false" ht="15" hidden="false" customHeight="false" outlineLevel="0" collapsed="false">
      <c r="A1171" s="189" t="n">
        <v>37372</v>
      </c>
      <c r="B1171" s="190" t="s">
        <v>877</v>
      </c>
      <c r="C1171" s="191" t="s">
        <v>67</v>
      </c>
      <c r="D1171" s="191" t="s">
        <v>876</v>
      </c>
      <c r="E1171" s="189" t="n">
        <v>1.62725</v>
      </c>
      <c r="F1171" s="189" t="n">
        <v>0.37</v>
      </c>
      <c r="G1171" s="189" t="n">
        <v>0</v>
      </c>
    </row>
    <row r="1172" customFormat="false" ht="15" hidden="false" customHeight="false" outlineLevel="0" collapsed="false">
      <c r="A1172" s="189" t="n">
        <v>37373</v>
      </c>
      <c r="B1172" s="190" t="s">
        <v>878</v>
      </c>
      <c r="C1172" s="191" t="s">
        <v>67</v>
      </c>
      <c r="D1172" s="191" t="s">
        <v>876</v>
      </c>
      <c r="E1172" s="189" t="n">
        <v>1.62725</v>
      </c>
      <c r="F1172" s="189" t="n">
        <v>0.02</v>
      </c>
      <c r="G1172" s="189" t="n">
        <v>0</v>
      </c>
    </row>
    <row r="1173" customFormat="false" ht="15" hidden="false" customHeight="false" outlineLevel="0" collapsed="false">
      <c r="A1173" s="189" t="n">
        <v>37623</v>
      </c>
      <c r="B1173" s="190" t="s">
        <v>896</v>
      </c>
      <c r="C1173" s="191" t="s">
        <v>867</v>
      </c>
      <c r="D1173" s="191" t="s">
        <v>876</v>
      </c>
      <c r="E1173" s="189" t="n">
        <v>0.128102575</v>
      </c>
      <c r="F1173" s="189" t="n">
        <v>0</v>
      </c>
      <c r="G1173" s="189" t="n">
        <v>9.8</v>
      </c>
    </row>
    <row r="1174" customFormat="false" ht="15" hidden="false" customHeight="false" outlineLevel="0" collapsed="false">
      <c r="A1174" s="189" t="n">
        <v>38403</v>
      </c>
      <c r="B1174" s="190" t="s">
        <v>888</v>
      </c>
      <c r="C1174" s="191" t="s">
        <v>67</v>
      </c>
      <c r="D1174" s="191" t="s">
        <v>28</v>
      </c>
      <c r="E1174" s="189" t="n">
        <v>0.00547335</v>
      </c>
      <c r="F1174" s="189" t="n">
        <v>24.94</v>
      </c>
      <c r="G1174" s="189" t="n">
        <v>0</v>
      </c>
    </row>
    <row r="1175" customFormat="false" ht="15" hidden="false" customHeight="false" outlineLevel="0" collapsed="false">
      <c r="A1175" s="189" t="n">
        <v>4755</v>
      </c>
      <c r="B1175" s="190" t="s">
        <v>1024</v>
      </c>
      <c r="C1175" s="191" t="s">
        <v>867</v>
      </c>
      <c r="D1175" s="191" t="s">
        <v>876</v>
      </c>
      <c r="E1175" s="189" t="n">
        <v>1.0119</v>
      </c>
      <c r="F1175" s="189" t="n">
        <v>0</v>
      </c>
      <c r="G1175" s="189" t="n">
        <v>11.99</v>
      </c>
    </row>
    <row r="1176" customFormat="false" ht="15" hidden="false" customHeight="false" outlineLevel="0" collapsed="false">
      <c r="A1176" s="189" t="n">
        <v>6111</v>
      </c>
      <c r="B1176" s="190" t="s">
        <v>891</v>
      </c>
      <c r="C1176" s="191" t="s">
        <v>867</v>
      </c>
      <c r="D1176" s="191" t="s">
        <v>876</v>
      </c>
      <c r="E1176" s="189" t="n">
        <v>0.50855</v>
      </c>
      <c r="F1176" s="189" t="n">
        <v>0</v>
      </c>
      <c r="G1176" s="189" t="n">
        <v>8.04</v>
      </c>
    </row>
    <row r="1177" customFormat="false" ht="15" hidden="false" customHeight="false" outlineLevel="0" collapsed="false">
      <c r="A1177" s="178"/>
      <c r="B1177" s="179"/>
      <c r="C1177" s="180"/>
      <c r="D1177" s="180"/>
      <c r="E1177" s="180"/>
      <c r="F1177" s="180"/>
      <c r="G1177" s="180"/>
    </row>
    <row r="1178" customFormat="false" ht="21" hidden="false" customHeight="false" outlineLevel="0" collapsed="false">
      <c r="A1178" s="184" t="s">
        <v>232</v>
      </c>
      <c r="B1178" s="185" t="s">
        <v>233</v>
      </c>
      <c r="C1178" s="186" t="s">
        <v>53</v>
      </c>
      <c r="D1178" s="186" t="s">
        <v>72</v>
      </c>
      <c r="E1178" s="187"/>
      <c r="F1178" s="187" t="n">
        <v>44.04370726378</v>
      </c>
      <c r="G1178" s="187" t="n">
        <v>13.66848975</v>
      </c>
    </row>
    <row r="1179" customFormat="false" ht="15" hidden="false" customHeight="false" outlineLevel="0" collapsed="false">
      <c r="A1179" s="189" t="n">
        <v>10</v>
      </c>
      <c r="B1179" s="190" t="s">
        <v>882</v>
      </c>
      <c r="C1179" s="191" t="s">
        <v>67</v>
      </c>
      <c r="D1179" s="191" t="s">
        <v>28</v>
      </c>
      <c r="E1179" s="189" t="n">
        <v>0.004634103</v>
      </c>
      <c r="F1179" s="189" t="n">
        <v>6.64</v>
      </c>
      <c r="G1179" s="189" t="n">
        <v>0</v>
      </c>
    </row>
    <row r="1180" customFormat="false" ht="15" hidden="false" customHeight="false" outlineLevel="0" collapsed="false">
      <c r="A1180" s="189" t="n">
        <v>12</v>
      </c>
      <c r="B1180" s="190" t="s">
        <v>883</v>
      </c>
      <c r="C1180" s="191" t="s">
        <v>67</v>
      </c>
      <c r="D1180" s="191" t="s">
        <v>28</v>
      </c>
      <c r="E1180" s="189" t="n">
        <v>0.004634103</v>
      </c>
      <c r="F1180" s="189" t="n">
        <v>6.5</v>
      </c>
      <c r="G1180" s="189" t="n">
        <v>0</v>
      </c>
    </row>
    <row r="1181" customFormat="false" ht="15" hidden="false" customHeight="false" outlineLevel="0" collapsed="false">
      <c r="A1181" s="189" t="n">
        <v>12892</v>
      </c>
      <c r="B1181" s="190" t="s">
        <v>859</v>
      </c>
      <c r="C1181" s="191" t="s">
        <v>67</v>
      </c>
      <c r="D1181" s="191" t="s">
        <v>333</v>
      </c>
      <c r="E1181" s="189" t="n">
        <v>0.008096885</v>
      </c>
      <c r="F1181" s="189" t="n">
        <v>9</v>
      </c>
      <c r="G1181" s="189" t="n">
        <v>0</v>
      </c>
    </row>
    <row r="1182" customFormat="false" ht="15" hidden="false" customHeight="false" outlineLevel="0" collapsed="false">
      <c r="A1182" s="189" t="n">
        <v>12893</v>
      </c>
      <c r="B1182" s="190" t="s">
        <v>860</v>
      </c>
      <c r="C1182" s="191" t="s">
        <v>67</v>
      </c>
      <c r="D1182" s="191" t="s">
        <v>333</v>
      </c>
      <c r="E1182" s="189" t="n">
        <v>0.008096885</v>
      </c>
      <c r="F1182" s="189" t="n">
        <v>48</v>
      </c>
      <c r="G1182" s="189" t="n">
        <v>0</v>
      </c>
    </row>
    <row r="1183" customFormat="false" ht="15" hidden="false" customHeight="false" outlineLevel="0" collapsed="false">
      <c r="A1183" s="189" t="n">
        <v>12894</v>
      </c>
      <c r="B1183" s="190" t="s">
        <v>861</v>
      </c>
      <c r="C1183" s="191" t="s">
        <v>67</v>
      </c>
      <c r="D1183" s="191" t="s">
        <v>28</v>
      </c>
      <c r="E1183" s="189" t="n">
        <v>0.008096885</v>
      </c>
      <c r="F1183" s="189" t="n">
        <v>13</v>
      </c>
      <c r="G1183" s="189" t="n">
        <v>0</v>
      </c>
    </row>
    <row r="1184" customFormat="false" ht="21" hidden="false" customHeight="false" outlineLevel="0" collapsed="false">
      <c r="A1184" s="189" t="n">
        <v>12895</v>
      </c>
      <c r="B1184" s="190" t="s">
        <v>862</v>
      </c>
      <c r="C1184" s="191" t="s">
        <v>67</v>
      </c>
      <c r="D1184" s="191" t="s">
        <v>28</v>
      </c>
      <c r="E1184" s="189" t="n">
        <v>0.008096885</v>
      </c>
      <c r="F1184" s="189" t="n">
        <v>10</v>
      </c>
      <c r="G1184" s="189" t="n">
        <v>0</v>
      </c>
    </row>
    <row r="1185" customFormat="false" ht="21" hidden="false" customHeight="false" outlineLevel="0" collapsed="false">
      <c r="A1185" s="189" t="n">
        <v>1292</v>
      </c>
      <c r="B1185" s="190" t="s">
        <v>1026</v>
      </c>
      <c r="C1185" s="191" t="s">
        <v>67</v>
      </c>
      <c r="D1185" s="191" t="s">
        <v>72</v>
      </c>
      <c r="E1185" s="189" t="n">
        <v>1.12</v>
      </c>
      <c r="F1185" s="189" t="n">
        <v>30.37</v>
      </c>
      <c r="G1185" s="189" t="n">
        <v>0</v>
      </c>
    </row>
    <row r="1186" customFormat="false" ht="15" hidden="false" customHeight="false" outlineLevel="0" collapsed="false">
      <c r="A1186" s="189" t="n">
        <v>1381</v>
      </c>
      <c r="B1186" s="190" t="s">
        <v>1022</v>
      </c>
      <c r="C1186" s="191" t="s">
        <v>67</v>
      </c>
      <c r="D1186" s="191" t="s">
        <v>153</v>
      </c>
      <c r="E1186" s="189" t="n">
        <v>8.62</v>
      </c>
      <c r="F1186" s="189" t="n">
        <v>0.51</v>
      </c>
      <c r="G1186" s="189" t="n">
        <v>0</v>
      </c>
    </row>
    <row r="1187" customFormat="false" ht="15" hidden="false" customHeight="false" outlineLevel="0" collapsed="false">
      <c r="A1187" s="189" t="n">
        <v>2711</v>
      </c>
      <c r="B1187" s="190" t="s">
        <v>885</v>
      </c>
      <c r="C1187" s="191" t="s">
        <v>67</v>
      </c>
      <c r="D1187" s="191" t="s">
        <v>28</v>
      </c>
      <c r="E1187" s="189" t="n">
        <v>0.004634103</v>
      </c>
      <c r="F1187" s="189" t="n">
        <v>100.68</v>
      </c>
      <c r="G1187" s="189" t="n">
        <v>0</v>
      </c>
    </row>
    <row r="1188" customFormat="false" ht="15" hidden="false" customHeight="false" outlineLevel="0" collapsed="false">
      <c r="A1188" s="189" t="n">
        <v>34357</v>
      </c>
      <c r="B1188" s="190" t="s">
        <v>1027</v>
      </c>
      <c r="C1188" s="191" t="s">
        <v>67</v>
      </c>
      <c r="D1188" s="191" t="s">
        <v>153</v>
      </c>
      <c r="E1188" s="189" t="n">
        <v>0.14</v>
      </c>
      <c r="F1188" s="189" t="n">
        <v>3.25</v>
      </c>
      <c r="G1188" s="189" t="n">
        <v>0</v>
      </c>
    </row>
    <row r="1189" customFormat="false" ht="21" hidden="false" customHeight="false" outlineLevel="0" collapsed="false">
      <c r="A1189" s="189" t="n">
        <v>36148</v>
      </c>
      <c r="B1189" s="190" t="s">
        <v>864</v>
      </c>
      <c r="C1189" s="191" t="s">
        <v>67</v>
      </c>
      <c r="D1189" s="191" t="s">
        <v>28</v>
      </c>
      <c r="E1189" s="189" t="n">
        <v>0.008096885</v>
      </c>
      <c r="F1189" s="189" t="n">
        <v>48</v>
      </c>
      <c r="G1189" s="189" t="n">
        <v>0</v>
      </c>
    </row>
    <row r="1190" customFormat="false" ht="21" hidden="false" customHeight="false" outlineLevel="0" collapsed="false">
      <c r="A1190" s="189" t="n">
        <v>36152</v>
      </c>
      <c r="B1190" s="190" t="s">
        <v>865</v>
      </c>
      <c r="C1190" s="191" t="s">
        <v>67</v>
      </c>
      <c r="D1190" s="191" t="s">
        <v>28</v>
      </c>
      <c r="E1190" s="189" t="n">
        <v>0.008096885</v>
      </c>
      <c r="F1190" s="189" t="n">
        <v>3.9</v>
      </c>
      <c r="G1190" s="189" t="n">
        <v>0</v>
      </c>
    </row>
    <row r="1191" customFormat="false" ht="15" hidden="false" customHeight="false" outlineLevel="0" collapsed="false">
      <c r="A1191" s="189" t="n">
        <v>37370</v>
      </c>
      <c r="B1191" s="190" t="s">
        <v>886</v>
      </c>
      <c r="C1191" s="191" t="s">
        <v>67</v>
      </c>
      <c r="D1191" s="191" t="s">
        <v>876</v>
      </c>
      <c r="E1191" s="189" t="n">
        <v>1.27</v>
      </c>
      <c r="F1191" s="189" t="n">
        <v>1.7</v>
      </c>
      <c r="G1191" s="189" t="n">
        <v>0</v>
      </c>
    </row>
    <row r="1192" customFormat="false" ht="15" hidden="false" customHeight="false" outlineLevel="0" collapsed="false">
      <c r="A1192" s="189" t="n">
        <v>37371</v>
      </c>
      <c r="B1192" s="190" t="s">
        <v>887</v>
      </c>
      <c r="C1192" s="191" t="s">
        <v>67</v>
      </c>
      <c r="D1192" s="191" t="s">
        <v>876</v>
      </c>
      <c r="E1192" s="189" t="n">
        <v>1.27</v>
      </c>
      <c r="F1192" s="189" t="n">
        <v>0.64</v>
      </c>
      <c r="G1192" s="189" t="n">
        <v>0</v>
      </c>
    </row>
    <row r="1193" customFormat="false" ht="15" hidden="false" customHeight="false" outlineLevel="0" collapsed="false">
      <c r="A1193" s="189" t="n">
        <v>37372</v>
      </c>
      <c r="B1193" s="190" t="s">
        <v>877</v>
      </c>
      <c r="C1193" s="191" t="s">
        <v>67</v>
      </c>
      <c r="D1193" s="191" t="s">
        <v>876</v>
      </c>
      <c r="E1193" s="189" t="n">
        <v>1.27</v>
      </c>
      <c r="F1193" s="189" t="n">
        <v>0.37</v>
      </c>
      <c r="G1193" s="189" t="n">
        <v>0</v>
      </c>
    </row>
    <row r="1194" customFormat="false" ht="15" hidden="false" customHeight="false" outlineLevel="0" collapsed="false">
      <c r="A1194" s="189" t="n">
        <v>37373</v>
      </c>
      <c r="B1194" s="190" t="s">
        <v>878</v>
      </c>
      <c r="C1194" s="191" t="s">
        <v>67</v>
      </c>
      <c r="D1194" s="191" t="s">
        <v>876</v>
      </c>
      <c r="E1194" s="189" t="n">
        <v>1.27</v>
      </c>
      <c r="F1194" s="189" t="n">
        <v>0.02</v>
      </c>
      <c r="G1194" s="189" t="n">
        <v>0</v>
      </c>
    </row>
    <row r="1195" customFormat="false" ht="15" hidden="false" customHeight="false" outlineLevel="0" collapsed="false">
      <c r="A1195" s="189" t="n">
        <v>38403</v>
      </c>
      <c r="B1195" s="190" t="s">
        <v>888</v>
      </c>
      <c r="C1195" s="191" t="s">
        <v>67</v>
      </c>
      <c r="D1195" s="191" t="s">
        <v>28</v>
      </c>
      <c r="E1195" s="189" t="n">
        <v>0.004634103</v>
      </c>
      <c r="F1195" s="189" t="n">
        <v>24.94</v>
      </c>
      <c r="G1195" s="189" t="n">
        <v>0</v>
      </c>
    </row>
    <row r="1196" customFormat="false" ht="15" hidden="false" customHeight="false" outlineLevel="0" collapsed="false">
      <c r="A1196" s="189" t="n">
        <v>4760</v>
      </c>
      <c r="B1196" s="190" t="s">
        <v>1028</v>
      </c>
      <c r="C1196" s="191" t="s">
        <v>867</v>
      </c>
      <c r="D1196" s="191" t="s">
        <v>876</v>
      </c>
      <c r="E1196" s="189" t="n">
        <v>0.941067</v>
      </c>
      <c r="F1196" s="189" t="n">
        <v>0</v>
      </c>
      <c r="G1196" s="189" t="n">
        <v>11.57</v>
      </c>
    </row>
    <row r="1197" customFormat="false" ht="15" hidden="false" customHeight="false" outlineLevel="0" collapsed="false">
      <c r="A1197" s="189" t="n">
        <v>6111</v>
      </c>
      <c r="B1197" s="190" t="s">
        <v>891</v>
      </c>
      <c r="C1197" s="191" t="s">
        <v>867</v>
      </c>
      <c r="D1197" s="191" t="s">
        <v>876</v>
      </c>
      <c r="E1197" s="189" t="n">
        <v>0.345814</v>
      </c>
      <c r="F1197" s="189" t="n">
        <v>0</v>
      </c>
      <c r="G1197" s="189" t="n">
        <v>8.04</v>
      </c>
    </row>
    <row r="1198" customFormat="false" ht="15" hidden="false" customHeight="false" outlineLevel="0" collapsed="false">
      <c r="A1198" s="178"/>
      <c r="B1198" s="179"/>
      <c r="C1198" s="180"/>
      <c r="D1198" s="180"/>
      <c r="E1198" s="180"/>
      <c r="F1198" s="180"/>
      <c r="G1198" s="180"/>
    </row>
    <row r="1199" customFormat="false" ht="31.5" hidden="false" customHeight="false" outlineLevel="0" collapsed="false">
      <c r="A1199" s="184" t="s">
        <v>235</v>
      </c>
      <c r="B1199" s="185" t="s">
        <v>236</v>
      </c>
      <c r="C1199" s="186" t="s">
        <v>53</v>
      </c>
      <c r="D1199" s="186" t="s">
        <v>72</v>
      </c>
      <c r="E1199" s="187"/>
      <c r="F1199" s="187" t="n">
        <v>33.15839481028</v>
      </c>
      <c r="G1199" s="187" t="n">
        <v>10.67096502</v>
      </c>
    </row>
    <row r="1200" customFormat="false" ht="15" hidden="false" customHeight="false" outlineLevel="0" collapsed="false">
      <c r="A1200" s="189" t="n">
        <v>10</v>
      </c>
      <c r="B1200" s="190" t="s">
        <v>882</v>
      </c>
      <c r="C1200" s="191" t="s">
        <v>67</v>
      </c>
      <c r="D1200" s="191" t="s">
        <v>28</v>
      </c>
      <c r="E1200" s="189" t="n">
        <v>0.003721878</v>
      </c>
      <c r="F1200" s="189" t="n">
        <v>6.64</v>
      </c>
      <c r="G1200" s="189" t="n">
        <v>0</v>
      </c>
    </row>
    <row r="1201" customFormat="false" ht="15" hidden="false" customHeight="false" outlineLevel="0" collapsed="false">
      <c r="A1201" s="189" t="n">
        <v>12</v>
      </c>
      <c r="B1201" s="190" t="s">
        <v>883</v>
      </c>
      <c r="C1201" s="191" t="s">
        <v>67</v>
      </c>
      <c r="D1201" s="191" t="s">
        <v>28</v>
      </c>
      <c r="E1201" s="189" t="n">
        <v>0.003721878</v>
      </c>
      <c r="F1201" s="189" t="n">
        <v>6.5</v>
      </c>
      <c r="G1201" s="189" t="n">
        <v>0</v>
      </c>
    </row>
    <row r="1202" customFormat="false" ht="15" hidden="false" customHeight="false" outlineLevel="0" collapsed="false">
      <c r="A1202" s="189" t="n">
        <v>12892</v>
      </c>
      <c r="B1202" s="190" t="s">
        <v>859</v>
      </c>
      <c r="C1202" s="191" t="s">
        <v>67</v>
      </c>
      <c r="D1202" s="191" t="s">
        <v>333</v>
      </c>
      <c r="E1202" s="189" t="n">
        <v>0.00650301</v>
      </c>
      <c r="F1202" s="189" t="n">
        <v>9</v>
      </c>
      <c r="G1202" s="189" t="n">
        <v>0</v>
      </c>
    </row>
    <row r="1203" customFormat="false" ht="15" hidden="false" customHeight="false" outlineLevel="0" collapsed="false">
      <c r="A1203" s="189" t="n">
        <v>12893</v>
      </c>
      <c r="B1203" s="190" t="s">
        <v>860</v>
      </c>
      <c r="C1203" s="191" t="s">
        <v>67</v>
      </c>
      <c r="D1203" s="191" t="s">
        <v>333</v>
      </c>
      <c r="E1203" s="189" t="n">
        <v>0.00650301</v>
      </c>
      <c r="F1203" s="189" t="n">
        <v>48</v>
      </c>
      <c r="G1203" s="189" t="n">
        <v>0</v>
      </c>
    </row>
    <row r="1204" customFormat="false" ht="15" hidden="false" customHeight="false" outlineLevel="0" collapsed="false">
      <c r="A1204" s="189" t="n">
        <v>12894</v>
      </c>
      <c r="B1204" s="190" t="s">
        <v>861</v>
      </c>
      <c r="C1204" s="191" t="s">
        <v>67</v>
      </c>
      <c r="D1204" s="191" t="s">
        <v>28</v>
      </c>
      <c r="E1204" s="189" t="n">
        <v>0.00650301</v>
      </c>
      <c r="F1204" s="189" t="n">
        <v>13</v>
      </c>
      <c r="G1204" s="189" t="n">
        <v>0</v>
      </c>
    </row>
    <row r="1205" customFormat="false" ht="21" hidden="false" customHeight="false" outlineLevel="0" collapsed="false">
      <c r="A1205" s="189" t="n">
        <v>12895</v>
      </c>
      <c r="B1205" s="190" t="s">
        <v>862</v>
      </c>
      <c r="C1205" s="191" t="s">
        <v>67</v>
      </c>
      <c r="D1205" s="191" t="s">
        <v>28</v>
      </c>
      <c r="E1205" s="189" t="n">
        <v>0.00650301</v>
      </c>
      <c r="F1205" s="189" t="n">
        <v>10</v>
      </c>
      <c r="G1205" s="189" t="n">
        <v>0</v>
      </c>
    </row>
    <row r="1206" customFormat="false" ht="15" hidden="false" customHeight="false" outlineLevel="0" collapsed="false">
      <c r="A1206" s="189" t="n">
        <v>1381</v>
      </c>
      <c r="B1206" s="190" t="s">
        <v>1022</v>
      </c>
      <c r="C1206" s="191" t="s">
        <v>67</v>
      </c>
      <c r="D1206" s="191" t="s">
        <v>153</v>
      </c>
      <c r="E1206" s="189" t="n">
        <v>6.14</v>
      </c>
      <c r="F1206" s="189" t="n">
        <v>0.51</v>
      </c>
      <c r="G1206" s="189" t="n">
        <v>0</v>
      </c>
    </row>
    <row r="1207" customFormat="false" ht="15" hidden="false" customHeight="false" outlineLevel="0" collapsed="false">
      <c r="A1207" s="189" t="n">
        <v>2711</v>
      </c>
      <c r="B1207" s="190" t="s">
        <v>885</v>
      </c>
      <c r="C1207" s="191" t="s">
        <v>67</v>
      </c>
      <c r="D1207" s="191" t="s">
        <v>28</v>
      </c>
      <c r="E1207" s="189" t="n">
        <v>0.003721878</v>
      </c>
      <c r="F1207" s="189" t="n">
        <v>100.68</v>
      </c>
      <c r="G1207" s="189" t="n">
        <v>0</v>
      </c>
    </row>
    <row r="1208" customFormat="false" ht="15" hidden="false" customHeight="false" outlineLevel="0" collapsed="false">
      <c r="A1208" s="189" t="n">
        <v>34357</v>
      </c>
      <c r="B1208" s="190" t="s">
        <v>1027</v>
      </c>
      <c r="C1208" s="191" t="s">
        <v>67</v>
      </c>
      <c r="D1208" s="191" t="s">
        <v>153</v>
      </c>
      <c r="E1208" s="189" t="n">
        <v>0.22</v>
      </c>
      <c r="F1208" s="189" t="n">
        <v>3.25</v>
      </c>
      <c r="G1208" s="189" t="n">
        <v>0</v>
      </c>
    </row>
    <row r="1209" customFormat="false" ht="21" hidden="false" customHeight="false" outlineLevel="0" collapsed="false">
      <c r="A1209" s="189" t="n">
        <v>36148</v>
      </c>
      <c r="B1209" s="190" t="s">
        <v>864</v>
      </c>
      <c r="C1209" s="191" t="s">
        <v>67</v>
      </c>
      <c r="D1209" s="191" t="s">
        <v>28</v>
      </c>
      <c r="E1209" s="189" t="n">
        <v>0.00650301</v>
      </c>
      <c r="F1209" s="189" t="n">
        <v>48</v>
      </c>
      <c r="G1209" s="189" t="n">
        <v>0</v>
      </c>
    </row>
    <row r="1210" customFormat="false" ht="21" hidden="false" customHeight="false" outlineLevel="0" collapsed="false">
      <c r="A1210" s="189" t="n">
        <v>36152</v>
      </c>
      <c r="B1210" s="190" t="s">
        <v>865</v>
      </c>
      <c r="C1210" s="191" t="s">
        <v>67</v>
      </c>
      <c r="D1210" s="191" t="s">
        <v>28</v>
      </c>
      <c r="E1210" s="189" t="n">
        <v>0.00650301</v>
      </c>
      <c r="F1210" s="189" t="n">
        <v>3.9</v>
      </c>
      <c r="G1210" s="189" t="n">
        <v>0</v>
      </c>
    </row>
    <row r="1211" customFormat="false" ht="15" hidden="false" customHeight="false" outlineLevel="0" collapsed="false">
      <c r="A1211" s="189" t="n">
        <v>37370</v>
      </c>
      <c r="B1211" s="190" t="s">
        <v>886</v>
      </c>
      <c r="C1211" s="191" t="s">
        <v>67</v>
      </c>
      <c r="D1211" s="191" t="s">
        <v>876</v>
      </c>
      <c r="E1211" s="189" t="n">
        <v>1.02</v>
      </c>
      <c r="F1211" s="189" t="n">
        <v>1.7</v>
      </c>
      <c r="G1211" s="189" t="n">
        <v>0</v>
      </c>
    </row>
    <row r="1212" customFormat="false" ht="15" hidden="false" customHeight="false" outlineLevel="0" collapsed="false">
      <c r="A1212" s="189" t="n">
        <v>37371</v>
      </c>
      <c r="B1212" s="190" t="s">
        <v>887</v>
      </c>
      <c r="C1212" s="191" t="s">
        <v>67</v>
      </c>
      <c r="D1212" s="191" t="s">
        <v>876</v>
      </c>
      <c r="E1212" s="189" t="n">
        <v>1.02</v>
      </c>
      <c r="F1212" s="189" t="n">
        <v>0.64</v>
      </c>
      <c r="G1212" s="189" t="n">
        <v>0</v>
      </c>
    </row>
    <row r="1213" customFormat="false" ht="15" hidden="false" customHeight="false" outlineLevel="0" collapsed="false">
      <c r="A1213" s="189" t="n">
        <v>37372</v>
      </c>
      <c r="B1213" s="190" t="s">
        <v>877</v>
      </c>
      <c r="C1213" s="191" t="s">
        <v>67</v>
      </c>
      <c r="D1213" s="191" t="s">
        <v>876</v>
      </c>
      <c r="E1213" s="189" t="n">
        <v>1.02</v>
      </c>
      <c r="F1213" s="189" t="n">
        <v>0.37</v>
      </c>
      <c r="G1213" s="189" t="n">
        <v>0</v>
      </c>
    </row>
    <row r="1214" customFormat="false" ht="15" hidden="false" customHeight="false" outlineLevel="0" collapsed="false">
      <c r="A1214" s="189" t="n">
        <v>37373</v>
      </c>
      <c r="B1214" s="190" t="s">
        <v>878</v>
      </c>
      <c r="C1214" s="191" t="s">
        <v>67</v>
      </c>
      <c r="D1214" s="191" t="s">
        <v>876</v>
      </c>
      <c r="E1214" s="189" t="n">
        <v>1.02</v>
      </c>
      <c r="F1214" s="189" t="n">
        <v>0.02</v>
      </c>
      <c r="G1214" s="189" t="n">
        <v>0</v>
      </c>
    </row>
    <row r="1215" customFormat="false" ht="15" hidden="false" customHeight="false" outlineLevel="0" collapsed="false">
      <c r="A1215" s="189" t="n">
        <v>38403</v>
      </c>
      <c r="B1215" s="190" t="s">
        <v>888</v>
      </c>
      <c r="C1215" s="191" t="s">
        <v>67</v>
      </c>
      <c r="D1215" s="191" t="s">
        <v>28</v>
      </c>
      <c r="E1215" s="189" t="n">
        <v>0.003721878</v>
      </c>
      <c r="F1215" s="189" t="n">
        <v>24.94</v>
      </c>
      <c r="G1215" s="189" t="n">
        <v>0</v>
      </c>
    </row>
    <row r="1216" customFormat="false" ht="15" hidden="false" customHeight="false" outlineLevel="0" collapsed="false">
      <c r="A1216" s="189" t="n">
        <v>4760</v>
      </c>
      <c r="B1216" s="190" t="s">
        <v>1028</v>
      </c>
      <c r="C1216" s="191" t="s">
        <v>867</v>
      </c>
      <c r="D1216" s="191" t="s">
        <v>876</v>
      </c>
      <c r="E1216" s="189" t="n">
        <v>0.667854</v>
      </c>
      <c r="F1216" s="189" t="n">
        <v>0</v>
      </c>
      <c r="G1216" s="189" t="n">
        <v>11.57</v>
      </c>
    </row>
    <row r="1217" customFormat="false" ht="21" hidden="false" customHeight="false" outlineLevel="0" collapsed="false">
      <c r="A1217" s="189" t="n">
        <v>536</v>
      </c>
      <c r="B1217" s="190" t="s">
        <v>1029</v>
      </c>
      <c r="C1217" s="191" t="s">
        <v>67</v>
      </c>
      <c r="D1217" s="191" t="s">
        <v>72</v>
      </c>
      <c r="E1217" s="189" t="n">
        <v>1.08</v>
      </c>
      <c r="F1217" s="189" t="n">
        <v>23.29</v>
      </c>
      <c r="G1217" s="189" t="n">
        <v>0</v>
      </c>
    </row>
    <row r="1218" customFormat="false" ht="15" hidden="false" customHeight="false" outlineLevel="0" collapsed="false">
      <c r="A1218" s="189" t="n">
        <v>6111</v>
      </c>
      <c r="B1218" s="190" t="s">
        <v>891</v>
      </c>
      <c r="C1218" s="191" t="s">
        <v>867</v>
      </c>
      <c r="D1218" s="191" t="s">
        <v>876</v>
      </c>
      <c r="E1218" s="189" t="n">
        <v>0.366156</v>
      </c>
      <c r="F1218" s="189" t="n">
        <v>0</v>
      </c>
      <c r="G1218" s="189" t="n">
        <v>8.04</v>
      </c>
    </row>
    <row r="1219" customFormat="false" ht="15" hidden="false" customHeight="false" outlineLevel="0" collapsed="false">
      <c r="A1219" s="178"/>
      <c r="B1219" s="179"/>
      <c r="C1219" s="180"/>
      <c r="D1219" s="180"/>
      <c r="E1219" s="180"/>
      <c r="F1219" s="180"/>
      <c r="G1219" s="180"/>
    </row>
    <row r="1220" customFormat="false" ht="42" hidden="false" customHeight="false" outlineLevel="0" collapsed="false">
      <c r="A1220" s="184" t="s">
        <v>238</v>
      </c>
      <c r="B1220" s="185" t="s">
        <v>239</v>
      </c>
      <c r="C1220" s="186" t="s">
        <v>53</v>
      </c>
      <c r="D1220" s="186" t="s">
        <v>72</v>
      </c>
      <c r="E1220" s="187"/>
      <c r="F1220" s="187" t="n">
        <v>14.45727035723</v>
      </c>
      <c r="G1220" s="187" t="n">
        <v>11.0089105</v>
      </c>
    </row>
    <row r="1221" customFormat="false" ht="15" hidden="false" customHeight="false" outlineLevel="0" collapsed="false">
      <c r="A1221" s="189" t="n">
        <v>10</v>
      </c>
      <c r="B1221" s="190" t="s">
        <v>882</v>
      </c>
      <c r="C1221" s="191" t="s">
        <v>67</v>
      </c>
      <c r="D1221" s="191" t="s">
        <v>28</v>
      </c>
      <c r="E1221" s="189" t="n">
        <v>0.00288628</v>
      </c>
      <c r="F1221" s="189" t="n">
        <v>6.64</v>
      </c>
      <c r="G1221" s="189" t="n">
        <v>0</v>
      </c>
    </row>
    <row r="1222" customFormat="false" ht="21" hidden="false" customHeight="false" outlineLevel="0" collapsed="false">
      <c r="A1222" s="189" t="n">
        <v>10535</v>
      </c>
      <c r="B1222" s="190" t="s">
        <v>892</v>
      </c>
      <c r="C1222" s="191" t="s">
        <v>67</v>
      </c>
      <c r="D1222" s="191" t="s">
        <v>28</v>
      </c>
      <c r="E1222" s="189" t="n">
        <v>1.7493E-005</v>
      </c>
      <c r="F1222" s="189" t="n">
        <v>3190.81</v>
      </c>
      <c r="G1222" s="189" t="n">
        <v>0</v>
      </c>
    </row>
    <row r="1223" customFormat="false" ht="15" hidden="false" customHeight="false" outlineLevel="0" collapsed="false">
      <c r="A1223" s="189" t="n">
        <v>1106</v>
      </c>
      <c r="B1223" s="190" t="s">
        <v>903</v>
      </c>
      <c r="C1223" s="191" t="s">
        <v>67</v>
      </c>
      <c r="D1223" s="191" t="s">
        <v>153</v>
      </c>
      <c r="E1223" s="189" t="n">
        <v>7.28312</v>
      </c>
      <c r="F1223" s="189" t="n">
        <v>0.55</v>
      </c>
      <c r="G1223" s="189" t="n">
        <v>0</v>
      </c>
    </row>
    <row r="1224" customFormat="false" ht="15" hidden="false" customHeight="false" outlineLevel="0" collapsed="false">
      <c r="A1224" s="189" t="n">
        <v>12</v>
      </c>
      <c r="B1224" s="190" t="s">
        <v>883</v>
      </c>
      <c r="C1224" s="191" t="s">
        <v>67</v>
      </c>
      <c r="D1224" s="191" t="s">
        <v>28</v>
      </c>
      <c r="E1224" s="189" t="n">
        <v>0.00288628</v>
      </c>
      <c r="F1224" s="189" t="n">
        <v>6.5</v>
      </c>
      <c r="G1224" s="189" t="n">
        <v>0</v>
      </c>
    </row>
    <row r="1225" customFormat="false" ht="15" hidden="false" customHeight="false" outlineLevel="0" collapsed="false">
      <c r="A1225" s="189" t="n">
        <v>12892</v>
      </c>
      <c r="B1225" s="190" t="s">
        <v>859</v>
      </c>
      <c r="C1225" s="191" t="s">
        <v>67</v>
      </c>
      <c r="D1225" s="191" t="s">
        <v>333</v>
      </c>
      <c r="E1225" s="189" t="n">
        <v>0.006181685</v>
      </c>
      <c r="F1225" s="189" t="n">
        <v>9</v>
      </c>
      <c r="G1225" s="189" t="n">
        <v>0</v>
      </c>
    </row>
    <row r="1226" customFormat="false" ht="15" hidden="false" customHeight="false" outlineLevel="0" collapsed="false">
      <c r="A1226" s="189" t="n">
        <v>12893</v>
      </c>
      <c r="B1226" s="190" t="s">
        <v>860</v>
      </c>
      <c r="C1226" s="191" t="s">
        <v>67</v>
      </c>
      <c r="D1226" s="191" t="s">
        <v>333</v>
      </c>
      <c r="E1226" s="189" t="n">
        <v>0.006181685</v>
      </c>
      <c r="F1226" s="189" t="n">
        <v>48</v>
      </c>
      <c r="G1226" s="189" t="n">
        <v>0</v>
      </c>
    </row>
    <row r="1227" customFormat="false" ht="15" hidden="false" customHeight="false" outlineLevel="0" collapsed="false">
      <c r="A1227" s="189" t="n">
        <v>12894</v>
      </c>
      <c r="B1227" s="190" t="s">
        <v>861</v>
      </c>
      <c r="C1227" s="191" t="s">
        <v>67</v>
      </c>
      <c r="D1227" s="191" t="s">
        <v>28</v>
      </c>
      <c r="E1227" s="189" t="n">
        <v>0.006181685</v>
      </c>
      <c r="F1227" s="189" t="n">
        <v>13</v>
      </c>
      <c r="G1227" s="189" t="n">
        <v>0</v>
      </c>
    </row>
    <row r="1228" customFormat="false" ht="21" hidden="false" customHeight="false" outlineLevel="0" collapsed="false">
      <c r="A1228" s="189" t="n">
        <v>12895</v>
      </c>
      <c r="B1228" s="190" t="s">
        <v>862</v>
      </c>
      <c r="C1228" s="191" t="s">
        <v>67</v>
      </c>
      <c r="D1228" s="191" t="s">
        <v>28</v>
      </c>
      <c r="E1228" s="189" t="n">
        <v>0.006181685</v>
      </c>
      <c r="F1228" s="189" t="n">
        <v>10</v>
      </c>
      <c r="G1228" s="189" t="n">
        <v>0</v>
      </c>
    </row>
    <row r="1229" customFormat="false" ht="15" hidden="false" customHeight="false" outlineLevel="0" collapsed="false">
      <c r="A1229" s="189" t="n">
        <v>1379</v>
      </c>
      <c r="B1229" s="190" t="s">
        <v>893</v>
      </c>
      <c r="C1229" s="191" t="s">
        <v>67</v>
      </c>
      <c r="D1229" s="191" t="s">
        <v>153</v>
      </c>
      <c r="E1229" s="189" t="n">
        <v>6.979688</v>
      </c>
      <c r="F1229" s="189" t="n">
        <v>0.41</v>
      </c>
      <c r="G1229" s="189" t="n">
        <v>0</v>
      </c>
    </row>
    <row r="1230" customFormat="false" ht="15" hidden="false" customHeight="false" outlineLevel="0" collapsed="false">
      <c r="A1230" s="189" t="n">
        <v>2705</v>
      </c>
      <c r="B1230" s="190" t="s">
        <v>894</v>
      </c>
      <c r="C1230" s="191" t="s">
        <v>67</v>
      </c>
      <c r="D1230" s="191" t="s">
        <v>68</v>
      </c>
      <c r="E1230" s="189" t="n">
        <v>0.05300472</v>
      </c>
      <c r="F1230" s="189" t="n">
        <v>0.63</v>
      </c>
      <c r="G1230" s="189" t="n">
        <v>0</v>
      </c>
    </row>
    <row r="1231" customFormat="false" ht="15" hidden="false" customHeight="false" outlineLevel="0" collapsed="false">
      <c r="A1231" s="189" t="n">
        <v>2711</v>
      </c>
      <c r="B1231" s="190" t="s">
        <v>885</v>
      </c>
      <c r="C1231" s="191" t="s">
        <v>67</v>
      </c>
      <c r="D1231" s="191" t="s">
        <v>28</v>
      </c>
      <c r="E1231" s="189" t="n">
        <v>0.00288628</v>
      </c>
      <c r="F1231" s="189" t="n">
        <v>100.68</v>
      </c>
      <c r="G1231" s="189" t="n">
        <v>0</v>
      </c>
    </row>
    <row r="1232" customFormat="false" ht="21" hidden="false" customHeight="false" outlineLevel="0" collapsed="false">
      <c r="A1232" s="189" t="n">
        <v>36148</v>
      </c>
      <c r="B1232" s="190" t="s">
        <v>864</v>
      </c>
      <c r="C1232" s="191" t="s">
        <v>67</v>
      </c>
      <c r="D1232" s="191" t="s">
        <v>28</v>
      </c>
      <c r="E1232" s="189" t="n">
        <v>0.006181685</v>
      </c>
      <c r="F1232" s="189" t="n">
        <v>48</v>
      </c>
      <c r="G1232" s="189" t="n">
        <v>0</v>
      </c>
    </row>
    <row r="1233" customFormat="false" ht="21" hidden="false" customHeight="false" outlineLevel="0" collapsed="false">
      <c r="A1233" s="189" t="n">
        <v>36152</v>
      </c>
      <c r="B1233" s="190" t="s">
        <v>865</v>
      </c>
      <c r="C1233" s="191" t="s">
        <v>67</v>
      </c>
      <c r="D1233" s="191" t="s">
        <v>28</v>
      </c>
      <c r="E1233" s="189" t="n">
        <v>0.006181685</v>
      </c>
      <c r="F1233" s="189" t="n">
        <v>3.9</v>
      </c>
      <c r="G1233" s="189" t="n">
        <v>0</v>
      </c>
    </row>
    <row r="1234" customFormat="false" ht="15" hidden="false" customHeight="false" outlineLevel="0" collapsed="false">
      <c r="A1234" s="189" t="n">
        <v>370</v>
      </c>
      <c r="B1234" s="190" t="s">
        <v>895</v>
      </c>
      <c r="C1234" s="191" t="s">
        <v>67</v>
      </c>
      <c r="D1234" s="191" t="s">
        <v>124</v>
      </c>
      <c r="E1234" s="189" t="n">
        <v>0.048504</v>
      </c>
      <c r="F1234" s="189" t="n">
        <v>75</v>
      </c>
      <c r="G1234" s="189" t="n">
        <v>0</v>
      </c>
    </row>
    <row r="1235" customFormat="false" ht="15" hidden="false" customHeight="false" outlineLevel="0" collapsed="false">
      <c r="A1235" s="189" t="n">
        <v>37370</v>
      </c>
      <c r="B1235" s="190" t="s">
        <v>886</v>
      </c>
      <c r="C1235" s="191" t="s">
        <v>67</v>
      </c>
      <c r="D1235" s="191" t="s">
        <v>876</v>
      </c>
      <c r="E1235" s="189" t="n">
        <v>0.9696</v>
      </c>
      <c r="F1235" s="189" t="n">
        <v>1.7</v>
      </c>
      <c r="G1235" s="189" t="n">
        <v>0</v>
      </c>
    </row>
    <row r="1236" customFormat="false" ht="15" hidden="false" customHeight="false" outlineLevel="0" collapsed="false">
      <c r="A1236" s="189" t="n">
        <v>37371</v>
      </c>
      <c r="B1236" s="190" t="s">
        <v>887</v>
      </c>
      <c r="C1236" s="191" t="s">
        <v>67</v>
      </c>
      <c r="D1236" s="191" t="s">
        <v>876</v>
      </c>
      <c r="E1236" s="189" t="n">
        <v>0.9696</v>
      </c>
      <c r="F1236" s="189" t="n">
        <v>0.64</v>
      </c>
      <c r="G1236" s="189" t="n">
        <v>0</v>
      </c>
    </row>
    <row r="1237" customFormat="false" ht="15" hidden="false" customHeight="false" outlineLevel="0" collapsed="false">
      <c r="A1237" s="189" t="n">
        <v>37372</v>
      </c>
      <c r="B1237" s="190" t="s">
        <v>877</v>
      </c>
      <c r="C1237" s="191" t="s">
        <v>67</v>
      </c>
      <c r="D1237" s="191" t="s">
        <v>876</v>
      </c>
      <c r="E1237" s="189" t="n">
        <v>0.9696</v>
      </c>
      <c r="F1237" s="189" t="n">
        <v>0.37</v>
      </c>
      <c r="G1237" s="189" t="n">
        <v>0</v>
      </c>
    </row>
    <row r="1238" customFormat="false" ht="15" hidden="false" customHeight="false" outlineLevel="0" collapsed="false">
      <c r="A1238" s="189" t="n">
        <v>37373</v>
      </c>
      <c r="B1238" s="190" t="s">
        <v>878</v>
      </c>
      <c r="C1238" s="191" t="s">
        <v>67</v>
      </c>
      <c r="D1238" s="191" t="s">
        <v>876</v>
      </c>
      <c r="E1238" s="189" t="n">
        <v>0.9696</v>
      </c>
      <c r="F1238" s="189" t="n">
        <v>0.02</v>
      </c>
      <c r="G1238" s="189" t="n">
        <v>0</v>
      </c>
    </row>
    <row r="1239" customFormat="false" ht="15" hidden="false" customHeight="false" outlineLevel="0" collapsed="false">
      <c r="A1239" s="189" t="n">
        <v>37623</v>
      </c>
      <c r="B1239" s="190" t="s">
        <v>896</v>
      </c>
      <c r="C1239" s="191" t="s">
        <v>867</v>
      </c>
      <c r="D1239" s="191" t="s">
        <v>876</v>
      </c>
      <c r="E1239" s="189" t="n">
        <v>0.17979662</v>
      </c>
      <c r="F1239" s="189" t="n">
        <v>0</v>
      </c>
      <c r="G1239" s="189" t="n">
        <v>9.8</v>
      </c>
    </row>
    <row r="1240" customFormat="false" ht="15" hidden="false" customHeight="false" outlineLevel="0" collapsed="false">
      <c r="A1240" s="189" t="n">
        <v>38403</v>
      </c>
      <c r="B1240" s="190" t="s">
        <v>888</v>
      </c>
      <c r="C1240" s="191" t="s">
        <v>67</v>
      </c>
      <c r="D1240" s="191" t="s">
        <v>28</v>
      </c>
      <c r="E1240" s="189" t="n">
        <v>0.00288628</v>
      </c>
      <c r="F1240" s="189" t="n">
        <v>24.94</v>
      </c>
      <c r="G1240" s="189" t="n">
        <v>0</v>
      </c>
    </row>
    <row r="1241" customFormat="false" ht="15" hidden="false" customHeight="false" outlineLevel="0" collapsed="false">
      <c r="A1241" s="189" t="n">
        <v>4750</v>
      </c>
      <c r="B1241" s="190" t="s">
        <v>933</v>
      </c>
      <c r="C1241" s="191" t="s">
        <v>867</v>
      </c>
      <c r="D1241" s="191" t="s">
        <v>876</v>
      </c>
      <c r="E1241" s="189" t="n">
        <v>0.589918</v>
      </c>
      <c r="F1241" s="189" t="n">
        <v>0</v>
      </c>
      <c r="G1241" s="189" t="n">
        <v>12.75</v>
      </c>
    </row>
    <row r="1242" customFormat="false" ht="15" hidden="false" customHeight="false" outlineLevel="0" collapsed="false">
      <c r="A1242" s="189" t="n">
        <v>6111</v>
      </c>
      <c r="B1242" s="190" t="s">
        <v>891</v>
      </c>
      <c r="C1242" s="191" t="s">
        <v>867</v>
      </c>
      <c r="D1242" s="191" t="s">
        <v>876</v>
      </c>
      <c r="E1242" s="189" t="n">
        <v>0.2146081</v>
      </c>
      <c r="F1242" s="189" t="n">
        <v>0</v>
      </c>
      <c r="G1242" s="189" t="n">
        <v>8.04</v>
      </c>
    </row>
    <row r="1243" customFormat="false" ht="15" hidden="false" customHeight="false" outlineLevel="0" collapsed="false">
      <c r="A1243" s="178"/>
      <c r="B1243" s="179"/>
      <c r="C1243" s="180"/>
      <c r="D1243" s="180"/>
      <c r="E1243" s="180"/>
      <c r="F1243" s="180"/>
      <c r="G1243" s="180"/>
    </row>
    <row r="1244" customFormat="false" ht="31.5" hidden="false" customHeight="false" outlineLevel="0" collapsed="false">
      <c r="A1244" s="184" t="s">
        <v>241</v>
      </c>
      <c r="B1244" s="185" t="s">
        <v>242</v>
      </c>
      <c r="C1244" s="186" t="s">
        <v>53</v>
      </c>
      <c r="D1244" s="186" t="s">
        <v>72</v>
      </c>
      <c r="E1244" s="187"/>
      <c r="F1244" s="187" t="n">
        <v>13.84568288513</v>
      </c>
      <c r="G1244" s="187" t="n">
        <v>9.25532839</v>
      </c>
    </row>
    <row r="1245" customFormat="false" ht="15" hidden="false" customHeight="false" outlineLevel="0" collapsed="false">
      <c r="A1245" s="189" t="n">
        <v>10</v>
      </c>
      <c r="B1245" s="190" t="s">
        <v>882</v>
      </c>
      <c r="C1245" s="191" t="s">
        <v>67</v>
      </c>
      <c r="D1245" s="191" t="s">
        <v>28</v>
      </c>
      <c r="E1245" s="189" t="n">
        <v>0.002338945</v>
      </c>
      <c r="F1245" s="189" t="n">
        <v>6.64</v>
      </c>
      <c r="G1245" s="189" t="n">
        <v>0</v>
      </c>
    </row>
    <row r="1246" customFormat="false" ht="21" hidden="false" customHeight="false" outlineLevel="0" collapsed="false">
      <c r="A1246" s="189" t="n">
        <v>10535</v>
      </c>
      <c r="B1246" s="190" t="s">
        <v>892</v>
      </c>
      <c r="C1246" s="191" t="s">
        <v>67</v>
      </c>
      <c r="D1246" s="191" t="s">
        <v>28</v>
      </c>
      <c r="E1246" s="189" t="n">
        <v>1.7493E-005</v>
      </c>
      <c r="F1246" s="189" t="n">
        <v>3190.81</v>
      </c>
      <c r="G1246" s="189" t="n">
        <v>0</v>
      </c>
    </row>
    <row r="1247" customFormat="false" ht="15" hidden="false" customHeight="false" outlineLevel="0" collapsed="false">
      <c r="A1247" s="189" t="n">
        <v>1106</v>
      </c>
      <c r="B1247" s="190" t="s">
        <v>903</v>
      </c>
      <c r="C1247" s="191" t="s">
        <v>67</v>
      </c>
      <c r="D1247" s="191" t="s">
        <v>153</v>
      </c>
      <c r="E1247" s="189" t="n">
        <v>7.28312</v>
      </c>
      <c r="F1247" s="189" t="n">
        <v>0.55</v>
      </c>
      <c r="G1247" s="189" t="n">
        <v>0</v>
      </c>
    </row>
    <row r="1248" customFormat="false" ht="15" hidden="false" customHeight="false" outlineLevel="0" collapsed="false">
      <c r="A1248" s="189" t="n">
        <v>12</v>
      </c>
      <c r="B1248" s="190" t="s">
        <v>883</v>
      </c>
      <c r="C1248" s="191" t="s">
        <v>67</v>
      </c>
      <c r="D1248" s="191" t="s">
        <v>28</v>
      </c>
      <c r="E1248" s="189" t="n">
        <v>0.002338945</v>
      </c>
      <c r="F1248" s="189" t="n">
        <v>6.5</v>
      </c>
      <c r="G1248" s="189" t="n">
        <v>0</v>
      </c>
    </row>
    <row r="1249" customFormat="false" ht="15" hidden="false" customHeight="false" outlineLevel="0" collapsed="false">
      <c r="A1249" s="189" t="n">
        <v>12892</v>
      </c>
      <c r="B1249" s="190" t="s">
        <v>859</v>
      </c>
      <c r="C1249" s="191" t="s">
        <v>67</v>
      </c>
      <c r="D1249" s="191" t="s">
        <v>333</v>
      </c>
      <c r="E1249" s="189" t="n">
        <v>0.00522536</v>
      </c>
      <c r="F1249" s="189" t="n">
        <v>9</v>
      </c>
      <c r="G1249" s="189" t="n">
        <v>0</v>
      </c>
    </row>
    <row r="1250" customFormat="false" ht="15" hidden="false" customHeight="false" outlineLevel="0" collapsed="false">
      <c r="A1250" s="189" t="n">
        <v>12893</v>
      </c>
      <c r="B1250" s="190" t="s">
        <v>860</v>
      </c>
      <c r="C1250" s="191" t="s">
        <v>67</v>
      </c>
      <c r="D1250" s="191" t="s">
        <v>333</v>
      </c>
      <c r="E1250" s="189" t="n">
        <v>0.00522536</v>
      </c>
      <c r="F1250" s="189" t="n">
        <v>48</v>
      </c>
      <c r="G1250" s="189" t="n">
        <v>0</v>
      </c>
    </row>
    <row r="1251" customFormat="false" ht="15" hidden="false" customHeight="false" outlineLevel="0" collapsed="false">
      <c r="A1251" s="189" t="n">
        <v>12894</v>
      </c>
      <c r="B1251" s="190" t="s">
        <v>861</v>
      </c>
      <c r="C1251" s="191" t="s">
        <v>67</v>
      </c>
      <c r="D1251" s="191" t="s">
        <v>28</v>
      </c>
      <c r="E1251" s="189" t="n">
        <v>0.00522536</v>
      </c>
      <c r="F1251" s="189" t="n">
        <v>13</v>
      </c>
      <c r="G1251" s="189" t="n">
        <v>0</v>
      </c>
    </row>
    <row r="1252" customFormat="false" ht="21" hidden="false" customHeight="false" outlineLevel="0" collapsed="false">
      <c r="A1252" s="189" t="n">
        <v>12895</v>
      </c>
      <c r="B1252" s="190" t="s">
        <v>862</v>
      </c>
      <c r="C1252" s="191" t="s">
        <v>67</v>
      </c>
      <c r="D1252" s="191" t="s">
        <v>28</v>
      </c>
      <c r="E1252" s="189" t="n">
        <v>0.00522536</v>
      </c>
      <c r="F1252" s="189" t="n">
        <v>10</v>
      </c>
      <c r="G1252" s="189" t="n">
        <v>0</v>
      </c>
    </row>
    <row r="1253" customFormat="false" ht="15" hidden="false" customHeight="false" outlineLevel="0" collapsed="false">
      <c r="A1253" s="189" t="n">
        <v>1379</v>
      </c>
      <c r="B1253" s="190" t="s">
        <v>893</v>
      </c>
      <c r="C1253" s="191" t="s">
        <v>67</v>
      </c>
      <c r="D1253" s="191" t="s">
        <v>153</v>
      </c>
      <c r="E1253" s="189" t="n">
        <v>6.979688</v>
      </c>
      <c r="F1253" s="189" t="n">
        <v>0.41</v>
      </c>
      <c r="G1253" s="189" t="n">
        <v>0</v>
      </c>
    </row>
    <row r="1254" customFormat="false" ht="15" hidden="false" customHeight="false" outlineLevel="0" collapsed="false">
      <c r="A1254" s="189" t="n">
        <v>2705</v>
      </c>
      <c r="B1254" s="190" t="s">
        <v>894</v>
      </c>
      <c r="C1254" s="191" t="s">
        <v>67</v>
      </c>
      <c r="D1254" s="191" t="s">
        <v>68</v>
      </c>
      <c r="E1254" s="189" t="n">
        <v>0.05300472</v>
      </c>
      <c r="F1254" s="189" t="n">
        <v>0.63</v>
      </c>
      <c r="G1254" s="189" t="n">
        <v>0</v>
      </c>
    </row>
    <row r="1255" customFormat="false" ht="15" hidden="false" customHeight="false" outlineLevel="0" collapsed="false">
      <c r="A1255" s="189" t="n">
        <v>2711</v>
      </c>
      <c r="B1255" s="190" t="s">
        <v>885</v>
      </c>
      <c r="C1255" s="191" t="s">
        <v>67</v>
      </c>
      <c r="D1255" s="191" t="s">
        <v>28</v>
      </c>
      <c r="E1255" s="189" t="n">
        <v>0.002338945</v>
      </c>
      <c r="F1255" s="189" t="n">
        <v>100.68</v>
      </c>
      <c r="G1255" s="189" t="n">
        <v>0</v>
      </c>
    </row>
    <row r="1256" customFormat="false" ht="21" hidden="false" customHeight="false" outlineLevel="0" collapsed="false">
      <c r="A1256" s="189" t="n">
        <v>36148</v>
      </c>
      <c r="B1256" s="190" t="s">
        <v>864</v>
      </c>
      <c r="C1256" s="191" t="s">
        <v>67</v>
      </c>
      <c r="D1256" s="191" t="s">
        <v>28</v>
      </c>
      <c r="E1256" s="189" t="n">
        <v>0.00522536</v>
      </c>
      <c r="F1256" s="189" t="n">
        <v>48</v>
      </c>
      <c r="G1256" s="189" t="n">
        <v>0</v>
      </c>
    </row>
    <row r="1257" customFormat="false" ht="21" hidden="false" customHeight="false" outlineLevel="0" collapsed="false">
      <c r="A1257" s="189" t="n">
        <v>36152</v>
      </c>
      <c r="B1257" s="190" t="s">
        <v>865</v>
      </c>
      <c r="C1257" s="191" t="s">
        <v>67</v>
      </c>
      <c r="D1257" s="191" t="s">
        <v>28</v>
      </c>
      <c r="E1257" s="189" t="n">
        <v>0.00522536</v>
      </c>
      <c r="F1257" s="189" t="n">
        <v>3.9</v>
      </c>
      <c r="G1257" s="189" t="n">
        <v>0</v>
      </c>
    </row>
    <row r="1258" customFormat="false" ht="15" hidden="false" customHeight="false" outlineLevel="0" collapsed="false">
      <c r="A1258" s="189" t="n">
        <v>370</v>
      </c>
      <c r="B1258" s="190" t="s">
        <v>895</v>
      </c>
      <c r="C1258" s="191" t="s">
        <v>67</v>
      </c>
      <c r="D1258" s="191" t="s">
        <v>124</v>
      </c>
      <c r="E1258" s="189" t="n">
        <v>0.048504</v>
      </c>
      <c r="F1258" s="189" t="n">
        <v>75</v>
      </c>
      <c r="G1258" s="189" t="n">
        <v>0</v>
      </c>
    </row>
    <row r="1259" customFormat="false" ht="15" hidden="false" customHeight="false" outlineLevel="0" collapsed="false">
      <c r="A1259" s="189" t="n">
        <v>37370</v>
      </c>
      <c r="B1259" s="190" t="s">
        <v>886</v>
      </c>
      <c r="C1259" s="191" t="s">
        <v>67</v>
      </c>
      <c r="D1259" s="191" t="s">
        <v>876</v>
      </c>
      <c r="E1259" s="189" t="n">
        <v>0.8196</v>
      </c>
      <c r="F1259" s="189" t="n">
        <v>1.7</v>
      </c>
      <c r="G1259" s="189" t="n">
        <v>0</v>
      </c>
    </row>
    <row r="1260" customFormat="false" ht="15" hidden="false" customHeight="false" outlineLevel="0" collapsed="false">
      <c r="A1260" s="189" t="n">
        <v>37371</v>
      </c>
      <c r="B1260" s="190" t="s">
        <v>887</v>
      </c>
      <c r="C1260" s="191" t="s">
        <v>67</v>
      </c>
      <c r="D1260" s="191" t="s">
        <v>876</v>
      </c>
      <c r="E1260" s="189" t="n">
        <v>0.8196</v>
      </c>
      <c r="F1260" s="189" t="n">
        <v>0.64</v>
      </c>
      <c r="G1260" s="189" t="n">
        <v>0</v>
      </c>
    </row>
    <row r="1261" customFormat="false" ht="15" hidden="false" customHeight="false" outlineLevel="0" collapsed="false">
      <c r="A1261" s="189" t="n">
        <v>37372</v>
      </c>
      <c r="B1261" s="190" t="s">
        <v>877</v>
      </c>
      <c r="C1261" s="191" t="s">
        <v>67</v>
      </c>
      <c r="D1261" s="191" t="s">
        <v>876</v>
      </c>
      <c r="E1261" s="189" t="n">
        <v>0.8196</v>
      </c>
      <c r="F1261" s="189" t="n">
        <v>0.37</v>
      </c>
      <c r="G1261" s="189" t="n">
        <v>0</v>
      </c>
    </row>
    <row r="1262" customFormat="false" ht="15" hidden="false" customHeight="false" outlineLevel="0" collapsed="false">
      <c r="A1262" s="189" t="n">
        <v>37373</v>
      </c>
      <c r="B1262" s="190" t="s">
        <v>878</v>
      </c>
      <c r="C1262" s="191" t="s">
        <v>67</v>
      </c>
      <c r="D1262" s="191" t="s">
        <v>876</v>
      </c>
      <c r="E1262" s="189" t="n">
        <v>0.8196</v>
      </c>
      <c r="F1262" s="189" t="n">
        <v>0.02</v>
      </c>
      <c r="G1262" s="189" t="n">
        <v>0</v>
      </c>
    </row>
    <row r="1263" customFormat="false" ht="15" hidden="false" customHeight="false" outlineLevel="0" collapsed="false">
      <c r="A1263" s="189" t="n">
        <v>37623</v>
      </c>
      <c r="B1263" s="190" t="s">
        <v>896</v>
      </c>
      <c r="C1263" s="191" t="s">
        <v>867</v>
      </c>
      <c r="D1263" s="191" t="s">
        <v>876</v>
      </c>
      <c r="E1263" s="189" t="n">
        <v>0.17979662</v>
      </c>
      <c r="F1263" s="189" t="n">
        <v>0</v>
      </c>
      <c r="G1263" s="189" t="n">
        <v>9.8</v>
      </c>
    </row>
    <row r="1264" customFormat="false" ht="15" hidden="false" customHeight="false" outlineLevel="0" collapsed="false">
      <c r="A1264" s="189" t="n">
        <v>38403</v>
      </c>
      <c r="B1264" s="190" t="s">
        <v>888</v>
      </c>
      <c r="C1264" s="191" t="s">
        <v>67</v>
      </c>
      <c r="D1264" s="191" t="s">
        <v>28</v>
      </c>
      <c r="E1264" s="189" t="n">
        <v>0.002338945</v>
      </c>
      <c r="F1264" s="189" t="n">
        <v>24.94</v>
      </c>
      <c r="G1264" s="189" t="n">
        <v>0</v>
      </c>
    </row>
    <row r="1265" customFormat="false" ht="15" hidden="false" customHeight="false" outlineLevel="0" collapsed="false">
      <c r="A1265" s="189" t="n">
        <v>4750</v>
      </c>
      <c r="B1265" s="190" t="s">
        <v>933</v>
      </c>
      <c r="C1265" s="191" t="s">
        <v>867</v>
      </c>
      <c r="D1265" s="191" t="s">
        <v>876</v>
      </c>
      <c r="E1265" s="189" t="n">
        <v>0.478037</v>
      </c>
      <c r="F1265" s="189" t="n">
        <v>0</v>
      </c>
      <c r="G1265" s="189" t="n">
        <v>12.75</v>
      </c>
    </row>
    <row r="1266" customFormat="false" ht="15" hidden="false" customHeight="false" outlineLevel="0" collapsed="false">
      <c r="A1266" s="189" t="n">
        <v>6111</v>
      </c>
      <c r="B1266" s="190" t="s">
        <v>891</v>
      </c>
      <c r="C1266" s="191" t="s">
        <v>867</v>
      </c>
      <c r="D1266" s="191" t="s">
        <v>876</v>
      </c>
      <c r="E1266" s="189" t="n">
        <v>0.1739241</v>
      </c>
      <c r="F1266" s="189" t="n">
        <v>0</v>
      </c>
      <c r="G1266" s="189" t="n">
        <v>8.04</v>
      </c>
    </row>
    <row r="1267" customFormat="false" ht="15" hidden="false" customHeight="false" outlineLevel="0" collapsed="false">
      <c r="A1267" s="178"/>
      <c r="B1267" s="179"/>
      <c r="C1267" s="180"/>
      <c r="D1267" s="180"/>
      <c r="E1267" s="180"/>
      <c r="F1267" s="180"/>
      <c r="G1267" s="180"/>
    </row>
    <row r="1268" customFormat="false" ht="31.5" hidden="false" customHeight="false" outlineLevel="0" collapsed="false">
      <c r="A1268" s="184" t="s">
        <v>244</v>
      </c>
      <c r="B1268" s="185" t="s">
        <v>245</v>
      </c>
      <c r="C1268" s="186" t="s">
        <v>53</v>
      </c>
      <c r="D1268" s="186" t="s">
        <v>72</v>
      </c>
      <c r="E1268" s="187"/>
      <c r="F1268" s="187" t="n">
        <v>1.419717017</v>
      </c>
      <c r="G1268" s="187" t="n">
        <v>1.1423492402</v>
      </c>
    </row>
    <row r="1269" customFormat="false" ht="15" hidden="false" customHeight="false" outlineLevel="0" collapsed="false">
      <c r="A1269" s="189" t="n">
        <v>10</v>
      </c>
      <c r="B1269" s="190" t="s">
        <v>882</v>
      </c>
      <c r="C1269" s="191" t="s">
        <v>67</v>
      </c>
      <c r="D1269" s="191" t="s">
        <v>28</v>
      </c>
      <c r="E1269" s="189" t="n">
        <v>0.000280965</v>
      </c>
      <c r="F1269" s="189" t="n">
        <v>6.64</v>
      </c>
      <c r="G1269" s="189" t="n">
        <v>0</v>
      </c>
    </row>
    <row r="1270" customFormat="false" ht="21" hidden="false" customHeight="false" outlineLevel="0" collapsed="false">
      <c r="A1270" s="189" t="n">
        <v>10535</v>
      </c>
      <c r="B1270" s="190" t="s">
        <v>892</v>
      </c>
      <c r="C1270" s="191" t="s">
        <v>67</v>
      </c>
      <c r="D1270" s="191" t="s">
        <v>28</v>
      </c>
      <c r="E1270" s="189" t="n">
        <v>1.76E-006</v>
      </c>
      <c r="F1270" s="189" t="n">
        <v>3190.81</v>
      </c>
      <c r="G1270" s="189" t="n">
        <v>0</v>
      </c>
    </row>
    <row r="1271" customFormat="false" ht="15" hidden="false" customHeight="false" outlineLevel="0" collapsed="false">
      <c r="A1271" s="189" t="n">
        <v>12</v>
      </c>
      <c r="B1271" s="190" t="s">
        <v>883</v>
      </c>
      <c r="C1271" s="191" t="s">
        <v>67</v>
      </c>
      <c r="D1271" s="191" t="s">
        <v>28</v>
      </c>
      <c r="E1271" s="189" t="n">
        <v>0.000280965</v>
      </c>
      <c r="F1271" s="189" t="n">
        <v>6.5</v>
      </c>
      <c r="G1271" s="189" t="n">
        <v>0</v>
      </c>
    </row>
    <row r="1272" customFormat="false" ht="15" hidden="false" customHeight="false" outlineLevel="0" collapsed="false">
      <c r="A1272" s="189" t="n">
        <v>12892</v>
      </c>
      <c r="B1272" s="190" t="s">
        <v>859</v>
      </c>
      <c r="C1272" s="191" t="s">
        <v>67</v>
      </c>
      <c r="D1272" s="191" t="s">
        <v>333</v>
      </c>
      <c r="E1272" s="189" t="n">
        <v>0.00060552</v>
      </c>
      <c r="F1272" s="189" t="n">
        <v>9</v>
      </c>
      <c r="G1272" s="189" t="n">
        <v>0</v>
      </c>
    </row>
    <row r="1273" customFormat="false" ht="15" hidden="false" customHeight="false" outlineLevel="0" collapsed="false">
      <c r="A1273" s="189" t="n">
        <v>12893</v>
      </c>
      <c r="B1273" s="190" t="s">
        <v>860</v>
      </c>
      <c r="C1273" s="191" t="s">
        <v>67</v>
      </c>
      <c r="D1273" s="191" t="s">
        <v>333</v>
      </c>
      <c r="E1273" s="189" t="n">
        <v>0.00060552</v>
      </c>
      <c r="F1273" s="189" t="n">
        <v>48</v>
      </c>
      <c r="G1273" s="189" t="n">
        <v>0</v>
      </c>
    </row>
    <row r="1274" customFormat="false" ht="15" hidden="false" customHeight="false" outlineLevel="0" collapsed="false">
      <c r="A1274" s="189" t="n">
        <v>12894</v>
      </c>
      <c r="B1274" s="190" t="s">
        <v>861</v>
      </c>
      <c r="C1274" s="191" t="s">
        <v>67</v>
      </c>
      <c r="D1274" s="191" t="s">
        <v>28</v>
      </c>
      <c r="E1274" s="189" t="n">
        <v>0.00060552</v>
      </c>
      <c r="F1274" s="189" t="n">
        <v>13</v>
      </c>
      <c r="G1274" s="189" t="n">
        <v>0</v>
      </c>
    </row>
    <row r="1275" customFormat="false" ht="21" hidden="false" customHeight="false" outlineLevel="0" collapsed="false">
      <c r="A1275" s="189" t="n">
        <v>12895</v>
      </c>
      <c r="B1275" s="190" t="s">
        <v>862</v>
      </c>
      <c r="C1275" s="191" t="s">
        <v>67</v>
      </c>
      <c r="D1275" s="191" t="s">
        <v>28</v>
      </c>
      <c r="E1275" s="189" t="n">
        <v>0.00060552</v>
      </c>
      <c r="F1275" s="189" t="n">
        <v>10</v>
      </c>
      <c r="G1275" s="189" t="n">
        <v>0</v>
      </c>
    </row>
    <row r="1276" customFormat="false" ht="15" hidden="false" customHeight="false" outlineLevel="0" collapsed="false">
      <c r="A1276" s="189" t="n">
        <v>1379</v>
      </c>
      <c r="B1276" s="190" t="s">
        <v>893</v>
      </c>
      <c r="C1276" s="191" t="s">
        <v>67</v>
      </c>
      <c r="D1276" s="191" t="s">
        <v>153</v>
      </c>
      <c r="E1276" s="189" t="n">
        <v>1.70415</v>
      </c>
      <c r="F1276" s="189" t="n">
        <v>0.41</v>
      </c>
      <c r="G1276" s="189" t="n">
        <v>0</v>
      </c>
    </row>
    <row r="1277" customFormat="false" ht="15" hidden="false" customHeight="false" outlineLevel="0" collapsed="false">
      <c r="A1277" s="189" t="n">
        <v>2705</v>
      </c>
      <c r="B1277" s="190" t="s">
        <v>894</v>
      </c>
      <c r="C1277" s="191" t="s">
        <v>67</v>
      </c>
      <c r="D1277" s="191" t="s">
        <v>68</v>
      </c>
      <c r="E1277" s="189" t="n">
        <v>0.005334</v>
      </c>
      <c r="F1277" s="189" t="n">
        <v>0.63</v>
      </c>
      <c r="G1277" s="189" t="n">
        <v>0</v>
      </c>
    </row>
    <row r="1278" customFormat="false" ht="15" hidden="false" customHeight="false" outlineLevel="0" collapsed="false">
      <c r="A1278" s="189" t="n">
        <v>2711</v>
      </c>
      <c r="B1278" s="190" t="s">
        <v>885</v>
      </c>
      <c r="C1278" s="191" t="s">
        <v>67</v>
      </c>
      <c r="D1278" s="191" t="s">
        <v>28</v>
      </c>
      <c r="E1278" s="189" t="n">
        <v>0.000280965</v>
      </c>
      <c r="F1278" s="189" t="n">
        <v>100.68</v>
      </c>
      <c r="G1278" s="189" t="n">
        <v>0</v>
      </c>
    </row>
    <row r="1279" customFormat="false" ht="21" hidden="false" customHeight="false" outlineLevel="0" collapsed="false">
      <c r="A1279" s="189" t="n">
        <v>36148</v>
      </c>
      <c r="B1279" s="190" t="s">
        <v>864</v>
      </c>
      <c r="C1279" s="191" t="s">
        <v>67</v>
      </c>
      <c r="D1279" s="191" t="s">
        <v>28</v>
      </c>
      <c r="E1279" s="189" t="n">
        <v>0.00060552</v>
      </c>
      <c r="F1279" s="189" t="n">
        <v>48</v>
      </c>
      <c r="G1279" s="189" t="n">
        <v>0</v>
      </c>
    </row>
    <row r="1280" customFormat="false" ht="21" hidden="false" customHeight="false" outlineLevel="0" collapsed="false">
      <c r="A1280" s="189" t="n">
        <v>36152</v>
      </c>
      <c r="B1280" s="190" t="s">
        <v>865</v>
      </c>
      <c r="C1280" s="191" t="s">
        <v>67</v>
      </c>
      <c r="D1280" s="191" t="s">
        <v>28</v>
      </c>
      <c r="E1280" s="189" t="n">
        <v>0.00060552</v>
      </c>
      <c r="F1280" s="189" t="n">
        <v>3.9</v>
      </c>
      <c r="G1280" s="189" t="n">
        <v>0</v>
      </c>
    </row>
    <row r="1281" customFormat="false" ht="15" hidden="false" customHeight="false" outlineLevel="0" collapsed="false">
      <c r="A1281" s="189" t="n">
        <v>367</v>
      </c>
      <c r="B1281" s="190" t="s">
        <v>1030</v>
      </c>
      <c r="C1281" s="191" t="s">
        <v>67</v>
      </c>
      <c r="D1281" s="191" t="s">
        <v>124</v>
      </c>
      <c r="E1281" s="189" t="n">
        <v>0.004452</v>
      </c>
      <c r="F1281" s="189" t="n">
        <v>75</v>
      </c>
      <c r="G1281" s="189" t="n">
        <v>0</v>
      </c>
    </row>
    <row r="1282" customFormat="false" ht="15" hidden="false" customHeight="false" outlineLevel="0" collapsed="false">
      <c r="A1282" s="189" t="n">
        <v>37370</v>
      </c>
      <c r="B1282" s="190" t="s">
        <v>886</v>
      </c>
      <c r="C1282" s="191" t="s">
        <v>67</v>
      </c>
      <c r="D1282" s="191" t="s">
        <v>876</v>
      </c>
      <c r="E1282" s="189" t="n">
        <v>0.094976</v>
      </c>
      <c r="F1282" s="189" t="n">
        <v>1.7</v>
      </c>
      <c r="G1282" s="189" t="n">
        <v>0</v>
      </c>
    </row>
    <row r="1283" customFormat="false" ht="15" hidden="false" customHeight="false" outlineLevel="0" collapsed="false">
      <c r="A1283" s="189" t="n">
        <v>37371</v>
      </c>
      <c r="B1283" s="190" t="s">
        <v>887</v>
      </c>
      <c r="C1283" s="191" t="s">
        <v>67</v>
      </c>
      <c r="D1283" s="191" t="s">
        <v>876</v>
      </c>
      <c r="E1283" s="189" t="n">
        <v>0.094976</v>
      </c>
      <c r="F1283" s="189" t="n">
        <v>0.64</v>
      </c>
      <c r="G1283" s="189" t="n">
        <v>0</v>
      </c>
    </row>
    <row r="1284" customFormat="false" ht="15" hidden="false" customHeight="false" outlineLevel="0" collapsed="false">
      <c r="A1284" s="189" t="n">
        <v>37372</v>
      </c>
      <c r="B1284" s="190" t="s">
        <v>877</v>
      </c>
      <c r="C1284" s="191" t="s">
        <v>67</v>
      </c>
      <c r="D1284" s="191" t="s">
        <v>876</v>
      </c>
      <c r="E1284" s="189" t="n">
        <v>0.094976</v>
      </c>
      <c r="F1284" s="189" t="n">
        <v>0.37</v>
      </c>
      <c r="G1284" s="189" t="n">
        <v>0</v>
      </c>
    </row>
    <row r="1285" customFormat="false" ht="15" hidden="false" customHeight="false" outlineLevel="0" collapsed="false">
      <c r="A1285" s="189" t="n">
        <v>37373</v>
      </c>
      <c r="B1285" s="190" t="s">
        <v>878</v>
      </c>
      <c r="C1285" s="191" t="s">
        <v>67</v>
      </c>
      <c r="D1285" s="191" t="s">
        <v>876</v>
      </c>
      <c r="E1285" s="189" t="n">
        <v>0.094976</v>
      </c>
      <c r="F1285" s="189" t="n">
        <v>0.02</v>
      </c>
      <c r="G1285" s="189" t="n">
        <v>0</v>
      </c>
    </row>
    <row r="1286" customFormat="false" ht="15" hidden="false" customHeight="false" outlineLevel="0" collapsed="false">
      <c r="A1286" s="189" t="n">
        <v>37623</v>
      </c>
      <c r="B1286" s="190" t="s">
        <v>896</v>
      </c>
      <c r="C1286" s="191" t="s">
        <v>867</v>
      </c>
      <c r="D1286" s="191" t="s">
        <v>876</v>
      </c>
      <c r="E1286" s="189" t="n">
        <v>0.018096439</v>
      </c>
      <c r="F1286" s="189" t="n">
        <v>0</v>
      </c>
      <c r="G1286" s="189" t="n">
        <v>9.8</v>
      </c>
    </row>
    <row r="1287" customFormat="false" ht="15" hidden="false" customHeight="false" outlineLevel="0" collapsed="false">
      <c r="A1287" s="189" t="n">
        <v>38403</v>
      </c>
      <c r="B1287" s="190" t="s">
        <v>888</v>
      </c>
      <c r="C1287" s="191" t="s">
        <v>67</v>
      </c>
      <c r="D1287" s="191" t="s">
        <v>28</v>
      </c>
      <c r="E1287" s="189" t="n">
        <v>0.000280965</v>
      </c>
      <c r="F1287" s="189" t="n">
        <v>24.94</v>
      </c>
      <c r="G1287" s="189" t="n">
        <v>0</v>
      </c>
    </row>
    <row r="1288" customFormat="false" ht="15" hidden="false" customHeight="false" outlineLevel="0" collapsed="false">
      <c r="A1288" s="189" t="n">
        <v>4750</v>
      </c>
      <c r="B1288" s="190" t="s">
        <v>933</v>
      </c>
      <c r="C1288" s="191" t="s">
        <v>867</v>
      </c>
      <c r="D1288" s="191" t="s">
        <v>876</v>
      </c>
      <c r="E1288" s="189" t="n">
        <v>0.071197</v>
      </c>
      <c r="F1288" s="189" t="n">
        <v>0</v>
      </c>
      <c r="G1288" s="189" t="n">
        <v>12.75</v>
      </c>
    </row>
    <row r="1289" customFormat="false" ht="15" hidden="false" customHeight="false" outlineLevel="0" collapsed="false">
      <c r="A1289" s="189" t="n">
        <v>6111</v>
      </c>
      <c r="B1289" s="190" t="s">
        <v>891</v>
      </c>
      <c r="C1289" s="191" t="s">
        <v>867</v>
      </c>
      <c r="D1289" s="191" t="s">
        <v>876</v>
      </c>
      <c r="E1289" s="189" t="n">
        <v>0.0071197</v>
      </c>
      <c r="F1289" s="189" t="n">
        <v>0</v>
      </c>
      <c r="G1289" s="189" t="n">
        <v>8.04</v>
      </c>
    </row>
    <row r="1290" customFormat="false" ht="15" hidden="false" customHeight="false" outlineLevel="0" collapsed="false">
      <c r="A1290" s="178"/>
      <c r="B1290" s="179"/>
      <c r="C1290" s="180"/>
      <c r="D1290" s="180"/>
      <c r="E1290" s="180"/>
      <c r="F1290" s="180"/>
      <c r="G1290" s="180"/>
    </row>
    <row r="1291" customFormat="false" ht="21" hidden="false" customHeight="false" outlineLevel="0" collapsed="false">
      <c r="A1291" s="184" t="s">
        <v>247</v>
      </c>
      <c r="B1291" s="185" t="s">
        <v>248</v>
      </c>
      <c r="C1291" s="186" t="s">
        <v>53</v>
      </c>
      <c r="D1291" s="186" t="s">
        <v>131</v>
      </c>
      <c r="E1291" s="187"/>
      <c r="F1291" s="187" t="n">
        <v>1.0193124535</v>
      </c>
      <c r="G1291" s="187" t="n">
        <v>3.172069338</v>
      </c>
    </row>
    <row r="1292" customFormat="false" ht="15" hidden="false" customHeight="false" outlineLevel="0" collapsed="false">
      <c r="A1292" s="189" t="n">
        <v>10</v>
      </c>
      <c r="B1292" s="190" t="s">
        <v>882</v>
      </c>
      <c r="C1292" s="191" t="s">
        <v>67</v>
      </c>
      <c r="D1292" s="191" t="s">
        <v>28</v>
      </c>
      <c r="E1292" s="189" t="n">
        <v>0.000912225</v>
      </c>
      <c r="F1292" s="189" t="n">
        <v>6.64</v>
      </c>
      <c r="G1292" s="189" t="n">
        <v>0</v>
      </c>
    </row>
    <row r="1293" customFormat="false" ht="15" hidden="false" customHeight="false" outlineLevel="0" collapsed="false">
      <c r="A1293" s="189" t="n">
        <v>12</v>
      </c>
      <c r="B1293" s="190" t="s">
        <v>883</v>
      </c>
      <c r="C1293" s="191" t="s">
        <v>67</v>
      </c>
      <c r="D1293" s="191" t="s">
        <v>28</v>
      </c>
      <c r="E1293" s="189" t="n">
        <v>0.000912225</v>
      </c>
      <c r="F1293" s="189" t="n">
        <v>6.5</v>
      </c>
      <c r="G1293" s="189" t="n">
        <v>0</v>
      </c>
    </row>
    <row r="1294" customFormat="false" ht="15" hidden="false" customHeight="false" outlineLevel="0" collapsed="false">
      <c r="A1294" s="189" t="n">
        <v>12892</v>
      </c>
      <c r="B1294" s="190" t="s">
        <v>859</v>
      </c>
      <c r="C1294" s="191" t="s">
        <v>67</v>
      </c>
      <c r="D1294" s="191" t="s">
        <v>333</v>
      </c>
      <c r="E1294" s="189" t="n">
        <v>0.001593875</v>
      </c>
      <c r="F1294" s="189" t="n">
        <v>9</v>
      </c>
      <c r="G1294" s="189" t="n">
        <v>0</v>
      </c>
    </row>
    <row r="1295" customFormat="false" ht="15" hidden="false" customHeight="false" outlineLevel="0" collapsed="false">
      <c r="A1295" s="189" t="n">
        <v>12893</v>
      </c>
      <c r="B1295" s="190" t="s">
        <v>860</v>
      </c>
      <c r="C1295" s="191" t="s">
        <v>67</v>
      </c>
      <c r="D1295" s="191" t="s">
        <v>333</v>
      </c>
      <c r="E1295" s="189" t="n">
        <v>0.001593875</v>
      </c>
      <c r="F1295" s="189" t="n">
        <v>48</v>
      </c>
      <c r="G1295" s="189" t="n">
        <v>0</v>
      </c>
    </row>
    <row r="1296" customFormat="false" ht="15" hidden="false" customHeight="false" outlineLevel="0" collapsed="false">
      <c r="A1296" s="189" t="n">
        <v>12894</v>
      </c>
      <c r="B1296" s="190" t="s">
        <v>861</v>
      </c>
      <c r="C1296" s="191" t="s">
        <v>67</v>
      </c>
      <c r="D1296" s="191" t="s">
        <v>28</v>
      </c>
      <c r="E1296" s="189" t="n">
        <v>0.001593875</v>
      </c>
      <c r="F1296" s="189" t="n">
        <v>13</v>
      </c>
      <c r="G1296" s="189" t="n">
        <v>0</v>
      </c>
    </row>
    <row r="1297" customFormat="false" ht="21" hidden="false" customHeight="false" outlineLevel="0" collapsed="false">
      <c r="A1297" s="189" t="n">
        <v>12895</v>
      </c>
      <c r="B1297" s="190" t="s">
        <v>862</v>
      </c>
      <c r="C1297" s="191" t="s">
        <v>67</v>
      </c>
      <c r="D1297" s="191" t="s">
        <v>28</v>
      </c>
      <c r="E1297" s="189" t="n">
        <v>0.001593875</v>
      </c>
      <c r="F1297" s="189" t="n">
        <v>10</v>
      </c>
      <c r="G1297" s="189" t="n">
        <v>0</v>
      </c>
    </row>
    <row r="1298" customFormat="false" ht="15" hidden="false" customHeight="false" outlineLevel="0" collapsed="false">
      <c r="A1298" s="189" t="n">
        <v>2436</v>
      </c>
      <c r="B1298" s="190" t="s">
        <v>913</v>
      </c>
      <c r="C1298" s="191" t="s">
        <v>867</v>
      </c>
      <c r="D1298" s="191" t="s">
        <v>876</v>
      </c>
      <c r="E1298" s="189" t="n">
        <v>0.2225016</v>
      </c>
      <c r="F1298" s="189" t="n">
        <v>0</v>
      </c>
      <c r="G1298" s="189" t="n">
        <v>12.75</v>
      </c>
    </row>
    <row r="1299" customFormat="false" ht="15" hidden="false" customHeight="false" outlineLevel="0" collapsed="false">
      <c r="A1299" s="189" t="n">
        <v>247</v>
      </c>
      <c r="B1299" s="190" t="s">
        <v>915</v>
      </c>
      <c r="C1299" s="191" t="s">
        <v>867</v>
      </c>
      <c r="D1299" s="191" t="s">
        <v>876</v>
      </c>
      <c r="E1299" s="189" t="n">
        <v>0.0350234</v>
      </c>
      <c r="F1299" s="189" t="n">
        <v>0</v>
      </c>
      <c r="G1299" s="189" t="n">
        <v>9.57</v>
      </c>
    </row>
    <row r="1300" customFormat="false" ht="15" hidden="false" customHeight="false" outlineLevel="0" collapsed="false">
      <c r="A1300" s="189" t="n">
        <v>2711</v>
      </c>
      <c r="B1300" s="190" t="s">
        <v>885</v>
      </c>
      <c r="C1300" s="191" t="s">
        <v>67</v>
      </c>
      <c r="D1300" s="191" t="s">
        <v>28</v>
      </c>
      <c r="E1300" s="189" t="n">
        <v>0.000912225</v>
      </c>
      <c r="F1300" s="189" t="n">
        <v>100.68</v>
      </c>
      <c r="G1300" s="189" t="n">
        <v>0</v>
      </c>
    </row>
    <row r="1301" customFormat="false" ht="21" hidden="false" customHeight="false" outlineLevel="0" collapsed="false">
      <c r="A1301" s="189" t="n">
        <v>36148</v>
      </c>
      <c r="B1301" s="190" t="s">
        <v>864</v>
      </c>
      <c r="C1301" s="191" t="s">
        <v>67</v>
      </c>
      <c r="D1301" s="191" t="s">
        <v>28</v>
      </c>
      <c r="E1301" s="189" t="n">
        <v>0.001593875</v>
      </c>
      <c r="F1301" s="189" t="n">
        <v>48</v>
      </c>
      <c r="G1301" s="189" t="n">
        <v>0</v>
      </c>
    </row>
    <row r="1302" customFormat="false" ht="21" hidden="false" customHeight="false" outlineLevel="0" collapsed="false">
      <c r="A1302" s="189" t="n">
        <v>36152</v>
      </c>
      <c r="B1302" s="190" t="s">
        <v>865</v>
      </c>
      <c r="C1302" s="191" t="s">
        <v>67</v>
      </c>
      <c r="D1302" s="191" t="s">
        <v>28</v>
      </c>
      <c r="E1302" s="189" t="n">
        <v>0.001593875</v>
      </c>
      <c r="F1302" s="189" t="n">
        <v>3.9</v>
      </c>
      <c r="G1302" s="189" t="n">
        <v>0</v>
      </c>
    </row>
    <row r="1303" customFormat="false" ht="15" hidden="false" customHeight="false" outlineLevel="0" collapsed="false">
      <c r="A1303" s="189" t="n">
        <v>37370</v>
      </c>
      <c r="B1303" s="190" t="s">
        <v>886</v>
      </c>
      <c r="C1303" s="191" t="s">
        <v>67</v>
      </c>
      <c r="D1303" s="191" t="s">
        <v>876</v>
      </c>
      <c r="E1303" s="189" t="n">
        <v>0.25</v>
      </c>
      <c r="F1303" s="189" t="n">
        <v>1.7</v>
      </c>
      <c r="G1303" s="189" t="n">
        <v>0</v>
      </c>
    </row>
    <row r="1304" customFormat="false" ht="15" hidden="false" customHeight="false" outlineLevel="0" collapsed="false">
      <c r="A1304" s="189" t="n">
        <v>37371</v>
      </c>
      <c r="B1304" s="190" t="s">
        <v>887</v>
      </c>
      <c r="C1304" s="191" t="s">
        <v>67</v>
      </c>
      <c r="D1304" s="191" t="s">
        <v>876</v>
      </c>
      <c r="E1304" s="189" t="n">
        <v>0.25</v>
      </c>
      <c r="F1304" s="189" t="n">
        <v>0.64</v>
      </c>
      <c r="G1304" s="189" t="n">
        <v>0</v>
      </c>
    </row>
    <row r="1305" customFormat="false" ht="15" hidden="false" customHeight="false" outlineLevel="0" collapsed="false">
      <c r="A1305" s="189" t="n">
        <v>37372</v>
      </c>
      <c r="B1305" s="190" t="s">
        <v>877</v>
      </c>
      <c r="C1305" s="191" t="s">
        <v>67</v>
      </c>
      <c r="D1305" s="191" t="s">
        <v>876</v>
      </c>
      <c r="E1305" s="189" t="n">
        <v>0.25</v>
      </c>
      <c r="F1305" s="189" t="n">
        <v>0.37</v>
      </c>
      <c r="G1305" s="189" t="n">
        <v>0</v>
      </c>
    </row>
    <row r="1306" customFormat="false" ht="15" hidden="false" customHeight="false" outlineLevel="0" collapsed="false">
      <c r="A1306" s="189" t="n">
        <v>37373</v>
      </c>
      <c r="B1306" s="190" t="s">
        <v>878</v>
      </c>
      <c r="C1306" s="191" t="s">
        <v>67</v>
      </c>
      <c r="D1306" s="191" t="s">
        <v>876</v>
      </c>
      <c r="E1306" s="189" t="n">
        <v>0.25</v>
      </c>
      <c r="F1306" s="189" t="n">
        <v>0.02</v>
      </c>
      <c r="G1306" s="189" t="n">
        <v>0</v>
      </c>
    </row>
    <row r="1307" customFormat="false" ht="15" hidden="false" customHeight="false" outlineLevel="0" collapsed="false">
      <c r="A1307" s="189" t="n">
        <v>38403</v>
      </c>
      <c r="B1307" s="190" t="s">
        <v>888</v>
      </c>
      <c r="C1307" s="191" t="s">
        <v>67</v>
      </c>
      <c r="D1307" s="191" t="s">
        <v>28</v>
      </c>
      <c r="E1307" s="189" t="n">
        <v>0.000912225</v>
      </c>
      <c r="F1307" s="189" t="n">
        <v>24.94</v>
      </c>
      <c r="G1307" s="189" t="n">
        <v>0</v>
      </c>
    </row>
    <row r="1308" customFormat="false" ht="15" hidden="false" customHeight="false" outlineLevel="0" collapsed="false">
      <c r="A1308" s="178"/>
      <c r="B1308" s="179"/>
      <c r="C1308" s="180"/>
      <c r="D1308" s="180"/>
      <c r="E1308" s="180"/>
      <c r="F1308" s="180"/>
      <c r="G1308" s="180"/>
    </row>
    <row r="1309" customFormat="false" ht="21" hidden="false" customHeight="false" outlineLevel="0" collapsed="false">
      <c r="A1309" s="184" t="s">
        <v>250</v>
      </c>
      <c r="B1309" s="185" t="s">
        <v>251</v>
      </c>
      <c r="C1309" s="186" t="s">
        <v>53</v>
      </c>
      <c r="D1309" s="186" t="s">
        <v>131</v>
      </c>
      <c r="E1309" s="187"/>
      <c r="F1309" s="187" t="n">
        <v>2.72398607028</v>
      </c>
      <c r="G1309" s="187" t="n">
        <v>5.79955339296</v>
      </c>
    </row>
    <row r="1310" customFormat="false" ht="15" hidden="false" customHeight="false" outlineLevel="0" collapsed="false">
      <c r="A1310" s="189" t="n">
        <v>10</v>
      </c>
      <c r="B1310" s="190" t="s">
        <v>882</v>
      </c>
      <c r="C1310" s="191" t="s">
        <v>67</v>
      </c>
      <c r="D1310" s="191" t="s">
        <v>28</v>
      </c>
      <c r="E1310" s="189" t="n">
        <v>0.001720238</v>
      </c>
      <c r="F1310" s="189" t="n">
        <v>6.64</v>
      </c>
      <c r="G1310" s="189" t="n">
        <v>0</v>
      </c>
    </row>
    <row r="1311" customFormat="false" ht="15" hidden="false" customHeight="false" outlineLevel="0" collapsed="false">
      <c r="A1311" s="189" t="n">
        <v>12</v>
      </c>
      <c r="B1311" s="190" t="s">
        <v>883</v>
      </c>
      <c r="C1311" s="191" t="s">
        <v>67</v>
      </c>
      <c r="D1311" s="191" t="s">
        <v>28</v>
      </c>
      <c r="E1311" s="189" t="n">
        <v>0.001720238</v>
      </c>
      <c r="F1311" s="189" t="n">
        <v>6.5</v>
      </c>
      <c r="G1311" s="189" t="n">
        <v>0</v>
      </c>
    </row>
    <row r="1312" customFormat="false" ht="15" hidden="false" customHeight="false" outlineLevel="0" collapsed="false">
      <c r="A1312" s="189" t="n">
        <v>12892</v>
      </c>
      <c r="B1312" s="190" t="s">
        <v>859</v>
      </c>
      <c r="C1312" s="191" t="s">
        <v>67</v>
      </c>
      <c r="D1312" s="191" t="s">
        <v>333</v>
      </c>
      <c r="E1312" s="189" t="n">
        <v>0.003005666</v>
      </c>
      <c r="F1312" s="189" t="n">
        <v>9</v>
      </c>
      <c r="G1312" s="189" t="n">
        <v>0</v>
      </c>
    </row>
    <row r="1313" customFormat="false" ht="15" hidden="false" customHeight="false" outlineLevel="0" collapsed="false">
      <c r="A1313" s="189" t="n">
        <v>12893</v>
      </c>
      <c r="B1313" s="190" t="s">
        <v>860</v>
      </c>
      <c r="C1313" s="191" t="s">
        <v>67</v>
      </c>
      <c r="D1313" s="191" t="s">
        <v>333</v>
      </c>
      <c r="E1313" s="189" t="n">
        <v>0.003005666</v>
      </c>
      <c r="F1313" s="189" t="n">
        <v>48</v>
      </c>
      <c r="G1313" s="189" t="n">
        <v>0</v>
      </c>
    </row>
    <row r="1314" customFormat="false" ht="15" hidden="false" customHeight="false" outlineLevel="0" collapsed="false">
      <c r="A1314" s="189" t="n">
        <v>12894</v>
      </c>
      <c r="B1314" s="190" t="s">
        <v>861</v>
      </c>
      <c r="C1314" s="191" t="s">
        <v>67</v>
      </c>
      <c r="D1314" s="191" t="s">
        <v>28</v>
      </c>
      <c r="E1314" s="189" t="n">
        <v>0.003005666</v>
      </c>
      <c r="F1314" s="189" t="n">
        <v>13</v>
      </c>
      <c r="G1314" s="189" t="n">
        <v>0</v>
      </c>
    </row>
    <row r="1315" customFormat="false" ht="21" hidden="false" customHeight="false" outlineLevel="0" collapsed="false">
      <c r="A1315" s="189" t="n">
        <v>12895</v>
      </c>
      <c r="B1315" s="190" t="s">
        <v>862</v>
      </c>
      <c r="C1315" s="191" t="s">
        <v>67</v>
      </c>
      <c r="D1315" s="191" t="s">
        <v>28</v>
      </c>
      <c r="E1315" s="189" t="n">
        <v>0.003005666</v>
      </c>
      <c r="F1315" s="189" t="n">
        <v>10</v>
      </c>
      <c r="G1315" s="189" t="n">
        <v>0</v>
      </c>
    </row>
    <row r="1316" customFormat="false" ht="15" hidden="false" customHeight="false" outlineLevel="0" collapsed="false">
      <c r="A1316" s="189" t="n">
        <v>1379</v>
      </c>
      <c r="B1316" s="190" t="s">
        <v>893</v>
      </c>
      <c r="C1316" s="191" t="s">
        <v>67</v>
      </c>
      <c r="D1316" s="191" t="s">
        <v>153</v>
      </c>
      <c r="E1316" s="189" t="n">
        <v>1.32453</v>
      </c>
      <c r="F1316" s="189" t="n">
        <v>0.41</v>
      </c>
      <c r="G1316" s="189" t="n">
        <v>0</v>
      </c>
    </row>
    <row r="1317" customFormat="false" ht="15" hidden="false" customHeight="false" outlineLevel="0" collapsed="false">
      <c r="A1317" s="189" t="n">
        <v>246</v>
      </c>
      <c r="B1317" s="190" t="s">
        <v>914</v>
      </c>
      <c r="C1317" s="191" t="s">
        <v>867</v>
      </c>
      <c r="D1317" s="191" t="s">
        <v>876</v>
      </c>
      <c r="E1317" s="189" t="n">
        <v>0.0557975</v>
      </c>
      <c r="F1317" s="189" t="n">
        <v>0</v>
      </c>
      <c r="G1317" s="189" t="n">
        <v>9.57</v>
      </c>
    </row>
    <row r="1318" customFormat="false" ht="15" hidden="false" customHeight="false" outlineLevel="0" collapsed="false">
      <c r="A1318" s="189" t="n">
        <v>2696</v>
      </c>
      <c r="B1318" s="190" t="s">
        <v>919</v>
      </c>
      <c r="C1318" s="191" t="s">
        <v>867</v>
      </c>
      <c r="D1318" s="191" t="s">
        <v>876</v>
      </c>
      <c r="E1318" s="189" t="n">
        <v>0.3966695</v>
      </c>
      <c r="F1318" s="189" t="n">
        <v>0</v>
      </c>
      <c r="G1318" s="189" t="n">
        <v>12.75</v>
      </c>
    </row>
    <row r="1319" customFormat="false" ht="15" hidden="false" customHeight="false" outlineLevel="0" collapsed="false">
      <c r="A1319" s="189" t="n">
        <v>2711</v>
      </c>
      <c r="B1319" s="190" t="s">
        <v>885</v>
      </c>
      <c r="C1319" s="191" t="s">
        <v>67</v>
      </c>
      <c r="D1319" s="191" t="s">
        <v>28</v>
      </c>
      <c r="E1319" s="189" t="n">
        <v>0.001720238</v>
      </c>
      <c r="F1319" s="189" t="n">
        <v>100.68</v>
      </c>
      <c r="G1319" s="189" t="n">
        <v>0</v>
      </c>
    </row>
    <row r="1320" customFormat="false" ht="21" hidden="false" customHeight="false" outlineLevel="0" collapsed="false">
      <c r="A1320" s="189" t="n">
        <v>36148</v>
      </c>
      <c r="B1320" s="190" t="s">
        <v>864</v>
      </c>
      <c r="C1320" s="191" t="s">
        <v>67</v>
      </c>
      <c r="D1320" s="191" t="s">
        <v>28</v>
      </c>
      <c r="E1320" s="189" t="n">
        <v>0.003005666</v>
      </c>
      <c r="F1320" s="189" t="n">
        <v>48</v>
      </c>
      <c r="G1320" s="189" t="n">
        <v>0</v>
      </c>
    </row>
    <row r="1321" customFormat="false" ht="21" hidden="false" customHeight="false" outlineLevel="0" collapsed="false">
      <c r="A1321" s="189" t="n">
        <v>36152</v>
      </c>
      <c r="B1321" s="190" t="s">
        <v>865</v>
      </c>
      <c r="C1321" s="191" t="s">
        <v>67</v>
      </c>
      <c r="D1321" s="191" t="s">
        <v>28</v>
      </c>
      <c r="E1321" s="189" t="n">
        <v>0.003005666</v>
      </c>
      <c r="F1321" s="189" t="n">
        <v>3.9</v>
      </c>
      <c r="G1321" s="189" t="n">
        <v>0</v>
      </c>
    </row>
    <row r="1322" customFormat="false" ht="15" hidden="false" customHeight="false" outlineLevel="0" collapsed="false">
      <c r="A1322" s="189" t="n">
        <v>370</v>
      </c>
      <c r="B1322" s="190" t="s">
        <v>895</v>
      </c>
      <c r="C1322" s="191" t="s">
        <v>67</v>
      </c>
      <c r="D1322" s="191" t="s">
        <v>124</v>
      </c>
      <c r="E1322" s="189" t="n">
        <v>0.00345</v>
      </c>
      <c r="F1322" s="189" t="n">
        <v>75</v>
      </c>
      <c r="G1322" s="189" t="n">
        <v>0</v>
      </c>
    </row>
    <row r="1323" customFormat="false" ht="15" hidden="false" customHeight="false" outlineLevel="0" collapsed="false">
      <c r="A1323" s="189" t="n">
        <v>37370</v>
      </c>
      <c r="B1323" s="190" t="s">
        <v>886</v>
      </c>
      <c r="C1323" s="191" t="s">
        <v>67</v>
      </c>
      <c r="D1323" s="191" t="s">
        <v>876</v>
      </c>
      <c r="E1323" s="189" t="n">
        <v>0.47144</v>
      </c>
      <c r="F1323" s="189" t="n">
        <v>1.7</v>
      </c>
      <c r="G1323" s="189" t="n">
        <v>0</v>
      </c>
    </row>
    <row r="1324" customFormat="false" ht="15" hidden="false" customHeight="false" outlineLevel="0" collapsed="false">
      <c r="A1324" s="189" t="n">
        <v>37371</v>
      </c>
      <c r="B1324" s="190" t="s">
        <v>887</v>
      </c>
      <c r="C1324" s="191" t="s">
        <v>67</v>
      </c>
      <c r="D1324" s="191" t="s">
        <v>876</v>
      </c>
      <c r="E1324" s="189" t="n">
        <v>0.47144</v>
      </c>
      <c r="F1324" s="189" t="n">
        <v>0.64</v>
      </c>
      <c r="G1324" s="189" t="n">
        <v>0</v>
      </c>
    </row>
    <row r="1325" customFormat="false" ht="15" hidden="false" customHeight="false" outlineLevel="0" collapsed="false">
      <c r="A1325" s="189" t="n">
        <v>37372</v>
      </c>
      <c r="B1325" s="190" t="s">
        <v>877</v>
      </c>
      <c r="C1325" s="191" t="s">
        <v>67</v>
      </c>
      <c r="D1325" s="191" t="s">
        <v>876</v>
      </c>
      <c r="E1325" s="189" t="n">
        <v>0.47144</v>
      </c>
      <c r="F1325" s="189" t="n">
        <v>0.37</v>
      </c>
      <c r="G1325" s="189" t="n">
        <v>0</v>
      </c>
    </row>
    <row r="1326" customFormat="false" ht="15" hidden="false" customHeight="false" outlineLevel="0" collapsed="false">
      <c r="A1326" s="189" t="n">
        <v>37373</v>
      </c>
      <c r="B1326" s="190" t="s">
        <v>878</v>
      </c>
      <c r="C1326" s="191" t="s">
        <v>67</v>
      </c>
      <c r="D1326" s="191" t="s">
        <v>876</v>
      </c>
      <c r="E1326" s="189" t="n">
        <v>0.47144</v>
      </c>
      <c r="F1326" s="189" t="n">
        <v>0.02</v>
      </c>
      <c r="G1326" s="189" t="n">
        <v>0</v>
      </c>
    </row>
    <row r="1327" customFormat="false" ht="15" hidden="false" customHeight="false" outlineLevel="0" collapsed="false">
      <c r="A1327" s="189" t="n">
        <v>38403</v>
      </c>
      <c r="B1327" s="190" t="s">
        <v>888</v>
      </c>
      <c r="C1327" s="191" t="s">
        <v>67</v>
      </c>
      <c r="D1327" s="191" t="s">
        <v>28</v>
      </c>
      <c r="E1327" s="189" t="n">
        <v>0.001720238</v>
      </c>
      <c r="F1327" s="189" t="n">
        <v>24.94</v>
      </c>
      <c r="G1327" s="189" t="n">
        <v>0</v>
      </c>
    </row>
    <row r="1328" customFormat="false" ht="15" hidden="false" customHeight="false" outlineLevel="0" collapsed="false">
      <c r="A1328" s="189" t="n">
        <v>6111</v>
      </c>
      <c r="B1328" s="190" t="s">
        <v>891</v>
      </c>
      <c r="C1328" s="191" t="s">
        <v>867</v>
      </c>
      <c r="D1328" s="191" t="s">
        <v>876</v>
      </c>
      <c r="E1328" s="189" t="n">
        <v>0.025875024</v>
      </c>
      <c r="F1328" s="189" t="n">
        <v>0</v>
      </c>
      <c r="G1328" s="189" t="n">
        <v>8.04</v>
      </c>
    </row>
    <row r="1329" customFormat="false" ht="15" hidden="false" customHeight="false" outlineLevel="0" collapsed="false">
      <c r="A1329" s="178"/>
      <c r="B1329" s="179"/>
      <c r="C1329" s="180"/>
      <c r="D1329" s="180"/>
      <c r="E1329" s="180"/>
      <c r="F1329" s="180"/>
      <c r="G1329" s="180"/>
    </row>
    <row r="1330" customFormat="false" ht="21" hidden="false" customHeight="false" outlineLevel="0" collapsed="false">
      <c r="A1330" s="184" t="s">
        <v>253</v>
      </c>
      <c r="B1330" s="185" t="s">
        <v>254</v>
      </c>
      <c r="C1330" s="186" t="s">
        <v>53</v>
      </c>
      <c r="D1330" s="186" t="s">
        <v>72</v>
      </c>
      <c r="E1330" s="187"/>
      <c r="F1330" s="187" t="n">
        <v>80.834499628</v>
      </c>
      <c r="G1330" s="187" t="n">
        <v>21.265951</v>
      </c>
    </row>
    <row r="1331" customFormat="false" ht="15" hidden="false" customHeight="false" outlineLevel="0" collapsed="false">
      <c r="A1331" s="189" t="n">
        <v>10</v>
      </c>
      <c r="B1331" s="190" t="s">
        <v>882</v>
      </c>
      <c r="C1331" s="191" t="s">
        <v>67</v>
      </c>
      <c r="D1331" s="191" t="s">
        <v>28</v>
      </c>
      <c r="E1331" s="189" t="n">
        <v>0.0072978</v>
      </c>
      <c r="F1331" s="189" t="n">
        <v>6.64</v>
      </c>
      <c r="G1331" s="189" t="n">
        <v>0</v>
      </c>
    </row>
    <row r="1332" customFormat="false" ht="15" hidden="false" customHeight="false" outlineLevel="0" collapsed="false">
      <c r="A1332" s="189" t="n">
        <v>12</v>
      </c>
      <c r="B1332" s="190" t="s">
        <v>883</v>
      </c>
      <c r="C1332" s="191" t="s">
        <v>67</v>
      </c>
      <c r="D1332" s="191" t="s">
        <v>28</v>
      </c>
      <c r="E1332" s="189" t="n">
        <v>0.0072978</v>
      </c>
      <c r="F1332" s="189" t="n">
        <v>6.5</v>
      </c>
      <c r="G1332" s="189" t="n">
        <v>0</v>
      </c>
    </row>
    <row r="1333" customFormat="false" ht="15" hidden="false" customHeight="false" outlineLevel="0" collapsed="false">
      <c r="A1333" s="189" t="n">
        <v>12892</v>
      </c>
      <c r="B1333" s="190" t="s">
        <v>859</v>
      </c>
      <c r="C1333" s="191" t="s">
        <v>67</v>
      </c>
      <c r="D1333" s="191" t="s">
        <v>333</v>
      </c>
      <c r="E1333" s="189" t="n">
        <v>0.012751</v>
      </c>
      <c r="F1333" s="189" t="n">
        <v>9</v>
      </c>
      <c r="G1333" s="189" t="n">
        <v>0</v>
      </c>
    </row>
    <row r="1334" customFormat="false" ht="15" hidden="false" customHeight="false" outlineLevel="0" collapsed="false">
      <c r="A1334" s="189" t="n">
        <v>12893</v>
      </c>
      <c r="B1334" s="190" t="s">
        <v>860</v>
      </c>
      <c r="C1334" s="191" t="s">
        <v>67</v>
      </c>
      <c r="D1334" s="191" t="s">
        <v>333</v>
      </c>
      <c r="E1334" s="189" t="n">
        <v>0.012751</v>
      </c>
      <c r="F1334" s="189" t="n">
        <v>48</v>
      </c>
      <c r="G1334" s="189" t="n">
        <v>0</v>
      </c>
    </row>
    <row r="1335" customFormat="false" ht="15" hidden="false" customHeight="false" outlineLevel="0" collapsed="false">
      <c r="A1335" s="189" t="n">
        <v>12894</v>
      </c>
      <c r="B1335" s="190" t="s">
        <v>861</v>
      </c>
      <c r="C1335" s="191" t="s">
        <v>67</v>
      </c>
      <c r="D1335" s="191" t="s">
        <v>28</v>
      </c>
      <c r="E1335" s="189" t="n">
        <v>0.012751</v>
      </c>
      <c r="F1335" s="189" t="n">
        <v>13</v>
      </c>
      <c r="G1335" s="189" t="n">
        <v>0</v>
      </c>
    </row>
    <row r="1336" customFormat="false" ht="21" hidden="false" customHeight="false" outlineLevel="0" collapsed="false">
      <c r="A1336" s="189" t="n">
        <v>12895</v>
      </c>
      <c r="B1336" s="190" t="s">
        <v>862</v>
      </c>
      <c r="C1336" s="191" t="s">
        <v>67</v>
      </c>
      <c r="D1336" s="191" t="s">
        <v>28</v>
      </c>
      <c r="E1336" s="189" t="n">
        <v>0.012751</v>
      </c>
      <c r="F1336" s="189" t="n">
        <v>10</v>
      </c>
      <c r="G1336" s="189" t="n">
        <v>0</v>
      </c>
    </row>
    <row r="1337" customFormat="false" ht="15" hidden="false" customHeight="false" outlineLevel="0" collapsed="false">
      <c r="A1337" s="189" t="n">
        <v>252</v>
      </c>
      <c r="B1337" s="190" t="s">
        <v>1031</v>
      </c>
      <c r="C1337" s="191" t="s">
        <v>867</v>
      </c>
      <c r="D1337" s="191" t="s">
        <v>876</v>
      </c>
      <c r="E1337" s="189" t="n">
        <v>1.0093</v>
      </c>
      <c r="F1337" s="189" t="n">
        <v>0</v>
      </c>
      <c r="G1337" s="189" t="n">
        <v>9.04</v>
      </c>
    </row>
    <row r="1338" customFormat="false" ht="15" hidden="false" customHeight="false" outlineLevel="0" collapsed="false">
      <c r="A1338" s="189" t="n">
        <v>2711</v>
      </c>
      <c r="B1338" s="190" t="s">
        <v>885</v>
      </c>
      <c r="C1338" s="191" t="s">
        <v>67</v>
      </c>
      <c r="D1338" s="191" t="s">
        <v>28</v>
      </c>
      <c r="E1338" s="189" t="n">
        <v>0.0072978</v>
      </c>
      <c r="F1338" s="189" t="n">
        <v>100.68</v>
      </c>
      <c r="G1338" s="189" t="n">
        <v>0</v>
      </c>
    </row>
    <row r="1339" customFormat="false" ht="21" hidden="false" customHeight="false" outlineLevel="0" collapsed="false">
      <c r="A1339" s="189" t="n">
        <v>36148</v>
      </c>
      <c r="B1339" s="190" t="s">
        <v>864</v>
      </c>
      <c r="C1339" s="191" t="s">
        <v>67</v>
      </c>
      <c r="D1339" s="191" t="s">
        <v>28</v>
      </c>
      <c r="E1339" s="189" t="n">
        <v>0.012751</v>
      </c>
      <c r="F1339" s="189" t="n">
        <v>48</v>
      </c>
      <c r="G1339" s="189" t="n">
        <v>0</v>
      </c>
    </row>
    <row r="1340" customFormat="false" ht="21" hidden="false" customHeight="false" outlineLevel="0" collapsed="false">
      <c r="A1340" s="189" t="n">
        <v>36152</v>
      </c>
      <c r="B1340" s="190" t="s">
        <v>865</v>
      </c>
      <c r="C1340" s="191" t="s">
        <v>67</v>
      </c>
      <c r="D1340" s="191" t="s">
        <v>28</v>
      </c>
      <c r="E1340" s="189" t="n">
        <v>0.012751</v>
      </c>
      <c r="F1340" s="189" t="n">
        <v>3.9</v>
      </c>
      <c r="G1340" s="189" t="n">
        <v>0</v>
      </c>
    </row>
    <row r="1341" customFormat="false" ht="15" hidden="false" customHeight="false" outlineLevel="0" collapsed="false">
      <c r="A1341" s="189" t="n">
        <v>37370</v>
      </c>
      <c r="B1341" s="190" t="s">
        <v>886</v>
      </c>
      <c r="C1341" s="191" t="s">
        <v>67</v>
      </c>
      <c r="D1341" s="191" t="s">
        <v>876</v>
      </c>
      <c r="E1341" s="189" t="n">
        <v>2</v>
      </c>
      <c r="F1341" s="189" t="n">
        <v>1.7</v>
      </c>
      <c r="G1341" s="189" t="n">
        <v>0</v>
      </c>
    </row>
    <row r="1342" customFormat="false" ht="15" hidden="false" customHeight="false" outlineLevel="0" collapsed="false">
      <c r="A1342" s="189" t="n">
        <v>37371</v>
      </c>
      <c r="B1342" s="190" t="s">
        <v>887</v>
      </c>
      <c r="C1342" s="191" t="s">
        <v>67</v>
      </c>
      <c r="D1342" s="191" t="s">
        <v>876</v>
      </c>
      <c r="E1342" s="189" t="n">
        <v>2</v>
      </c>
      <c r="F1342" s="189" t="n">
        <v>0.64</v>
      </c>
      <c r="G1342" s="189" t="n">
        <v>0</v>
      </c>
    </row>
    <row r="1343" customFormat="false" ht="15" hidden="false" customHeight="false" outlineLevel="0" collapsed="false">
      <c r="A1343" s="189" t="n">
        <v>37372</v>
      </c>
      <c r="B1343" s="190" t="s">
        <v>877</v>
      </c>
      <c r="C1343" s="191" t="s">
        <v>67</v>
      </c>
      <c r="D1343" s="191" t="s">
        <v>876</v>
      </c>
      <c r="E1343" s="189" t="n">
        <v>2</v>
      </c>
      <c r="F1343" s="189" t="n">
        <v>0.37</v>
      </c>
      <c r="G1343" s="189" t="n">
        <v>0</v>
      </c>
    </row>
    <row r="1344" customFormat="false" ht="15" hidden="false" customHeight="false" outlineLevel="0" collapsed="false">
      <c r="A1344" s="189" t="n">
        <v>37373</v>
      </c>
      <c r="B1344" s="190" t="s">
        <v>878</v>
      </c>
      <c r="C1344" s="191" t="s">
        <v>67</v>
      </c>
      <c r="D1344" s="191" t="s">
        <v>876</v>
      </c>
      <c r="E1344" s="189" t="n">
        <v>2</v>
      </c>
      <c r="F1344" s="189" t="n">
        <v>0.02</v>
      </c>
      <c r="G1344" s="189" t="n">
        <v>0</v>
      </c>
    </row>
    <row r="1345" customFormat="false" ht="15" hidden="false" customHeight="false" outlineLevel="0" collapsed="false">
      <c r="A1345" s="189" t="n">
        <v>38403</v>
      </c>
      <c r="B1345" s="190" t="s">
        <v>888</v>
      </c>
      <c r="C1345" s="191" t="s">
        <v>67</v>
      </c>
      <c r="D1345" s="191" t="s">
        <v>28</v>
      </c>
      <c r="E1345" s="189" t="n">
        <v>0.0072978</v>
      </c>
      <c r="F1345" s="189" t="n">
        <v>24.94</v>
      </c>
      <c r="G1345" s="189" t="n">
        <v>0</v>
      </c>
    </row>
    <row r="1346" customFormat="false" ht="15" hidden="false" customHeight="false" outlineLevel="0" collapsed="false">
      <c r="A1346" s="189" t="n">
        <v>6110</v>
      </c>
      <c r="B1346" s="190" t="s">
        <v>1032</v>
      </c>
      <c r="C1346" s="191" t="s">
        <v>867</v>
      </c>
      <c r="D1346" s="191" t="s">
        <v>876</v>
      </c>
      <c r="E1346" s="189" t="n">
        <v>1.0093</v>
      </c>
      <c r="F1346" s="189" t="n">
        <v>0</v>
      </c>
      <c r="G1346" s="189" t="n">
        <v>12.03</v>
      </c>
    </row>
    <row r="1347" customFormat="false" ht="15" hidden="false" customHeight="false" outlineLevel="0" collapsed="false">
      <c r="A1347" s="189" t="s">
        <v>1033</v>
      </c>
      <c r="B1347" s="190" t="s">
        <v>1034</v>
      </c>
      <c r="C1347" s="191" t="s">
        <v>67</v>
      </c>
      <c r="D1347" s="191" t="s">
        <v>153</v>
      </c>
      <c r="E1347" s="189" t="n">
        <v>3.4</v>
      </c>
      <c r="F1347" s="189" t="n">
        <v>3.6</v>
      </c>
      <c r="G1347" s="189" t="n">
        <v>0</v>
      </c>
    </row>
    <row r="1348" customFormat="false" ht="15" hidden="false" customHeight="false" outlineLevel="0" collapsed="false">
      <c r="A1348" s="189" t="s">
        <v>1035</v>
      </c>
      <c r="B1348" s="190" t="s">
        <v>1036</v>
      </c>
      <c r="C1348" s="191" t="s">
        <v>67</v>
      </c>
      <c r="D1348" s="191" t="s">
        <v>72</v>
      </c>
      <c r="E1348" s="189" t="n">
        <v>1</v>
      </c>
      <c r="F1348" s="189" t="n">
        <v>60.44</v>
      </c>
      <c r="G1348" s="189" t="n">
        <v>0</v>
      </c>
    </row>
    <row r="1349" customFormat="false" ht="15" hidden="false" customHeight="false" outlineLevel="0" collapsed="false">
      <c r="A1349" s="178"/>
      <c r="B1349" s="179"/>
      <c r="C1349" s="180"/>
      <c r="D1349" s="180"/>
      <c r="E1349" s="180"/>
      <c r="F1349" s="180"/>
      <c r="G1349" s="180"/>
    </row>
    <row r="1350" customFormat="false" ht="15" hidden="false" customHeight="false" outlineLevel="0" collapsed="false">
      <c r="A1350" s="184" t="s">
        <v>256</v>
      </c>
      <c r="B1350" s="185" t="s">
        <v>257</v>
      </c>
      <c r="C1350" s="186" t="s">
        <v>53</v>
      </c>
      <c r="D1350" s="186" t="s">
        <v>72</v>
      </c>
      <c r="E1350" s="187"/>
      <c r="F1350" s="187" t="n">
        <v>6.0231749442</v>
      </c>
      <c r="G1350" s="187" t="n">
        <v>3.8904075</v>
      </c>
    </row>
    <row r="1351" customFormat="false" ht="15" hidden="false" customHeight="false" outlineLevel="0" collapsed="false">
      <c r="A1351" s="189" t="n">
        <v>10</v>
      </c>
      <c r="B1351" s="190" t="s">
        <v>882</v>
      </c>
      <c r="C1351" s="191" t="s">
        <v>67</v>
      </c>
      <c r="D1351" s="191" t="s">
        <v>28</v>
      </c>
      <c r="E1351" s="189" t="n">
        <v>0.00109467</v>
      </c>
      <c r="F1351" s="189" t="n">
        <v>6.64</v>
      </c>
      <c r="G1351" s="189" t="n">
        <v>0</v>
      </c>
    </row>
    <row r="1352" customFormat="false" ht="15" hidden="false" customHeight="false" outlineLevel="0" collapsed="false">
      <c r="A1352" s="189" t="n">
        <v>12</v>
      </c>
      <c r="B1352" s="190" t="s">
        <v>883</v>
      </c>
      <c r="C1352" s="191" t="s">
        <v>67</v>
      </c>
      <c r="D1352" s="191" t="s">
        <v>28</v>
      </c>
      <c r="E1352" s="189" t="n">
        <v>0.00109467</v>
      </c>
      <c r="F1352" s="189" t="n">
        <v>6.5</v>
      </c>
      <c r="G1352" s="189" t="n">
        <v>0</v>
      </c>
    </row>
    <row r="1353" customFormat="false" ht="15" hidden="false" customHeight="false" outlineLevel="0" collapsed="false">
      <c r="A1353" s="189" t="n">
        <v>12892</v>
      </c>
      <c r="B1353" s="190" t="s">
        <v>859</v>
      </c>
      <c r="C1353" s="191" t="s">
        <v>67</v>
      </c>
      <c r="D1353" s="191" t="s">
        <v>333</v>
      </c>
      <c r="E1353" s="189" t="n">
        <v>0.00191265</v>
      </c>
      <c r="F1353" s="189" t="n">
        <v>9</v>
      </c>
      <c r="G1353" s="189" t="n">
        <v>0</v>
      </c>
    </row>
    <row r="1354" customFormat="false" ht="15" hidden="false" customHeight="false" outlineLevel="0" collapsed="false">
      <c r="A1354" s="189" t="n">
        <v>12893</v>
      </c>
      <c r="B1354" s="190" t="s">
        <v>860</v>
      </c>
      <c r="C1354" s="191" t="s">
        <v>67</v>
      </c>
      <c r="D1354" s="191" t="s">
        <v>333</v>
      </c>
      <c r="E1354" s="189" t="n">
        <v>0.00191265</v>
      </c>
      <c r="F1354" s="189" t="n">
        <v>48</v>
      </c>
      <c r="G1354" s="189" t="n">
        <v>0</v>
      </c>
    </row>
    <row r="1355" customFormat="false" ht="15" hidden="false" customHeight="false" outlineLevel="0" collapsed="false">
      <c r="A1355" s="189" t="n">
        <v>12894</v>
      </c>
      <c r="B1355" s="190" t="s">
        <v>861</v>
      </c>
      <c r="C1355" s="191" t="s">
        <v>67</v>
      </c>
      <c r="D1355" s="191" t="s">
        <v>28</v>
      </c>
      <c r="E1355" s="189" t="n">
        <v>0.00191265</v>
      </c>
      <c r="F1355" s="189" t="n">
        <v>13</v>
      </c>
      <c r="G1355" s="189" t="n">
        <v>0</v>
      </c>
    </row>
    <row r="1356" customFormat="false" ht="21" hidden="false" customHeight="false" outlineLevel="0" collapsed="false">
      <c r="A1356" s="189" t="n">
        <v>12895</v>
      </c>
      <c r="B1356" s="190" t="s">
        <v>862</v>
      </c>
      <c r="C1356" s="191" t="s">
        <v>67</v>
      </c>
      <c r="D1356" s="191" t="s">
        <v>28</v>
      </c>
      <c r="E1356" s="189" t="n">
        <v>0.00191265</v>
      </c>
      <c r="F1356" s="189" t="n">
        <v>10</v>
      </c>
      <c r="G1356" s="189" t="n">
        <v>0</v>
      </c>
    </row>
    <row r="1357" customFormat="false" ht="15" hidden="false" customHeight="false" outlineLevel="0" collapsed="false">
      <c r="A1357" s="189" t="n">
        <v>2711</v>
      </c>
      <c r="B1357" s="190" t="s">
        <v>885</v>
      </c>
      <c r="C1357" s="191" t="s">
        <v>67</v>
      </c>
      <c r="D1357" s="191" t="s">
        <v>28</v>
      </c>
      <c r="E1357" s="189" t="n">
        <v>0.00109467</v>
      </c>
      <c r="F1357" s="189" t="n">
        <v>100.68</v>
      </c>
      <c r="G1357" s="189" t="n">
        <v>0</v>
      </c>
    </row>
    <row r="1358" customFormat="false" ht="21" hidden="false" customHeight="false" outlineLevel="0" collapsed="false">
      <c r="A1358" s="189" t="n">
        <v>36148</v>
      </c>
      <c r="B1358" s="190" t="s">
        <v>864</v>
      </c>
      <c r="C1358" s="191" t="s">
        <v>67</v>
      </c>
      <c r="D1358" s="191" t="s">
        <v>28</v>
      </c>
      <c r="E1358" s="189" t="n">
        <v>0.00191265</v>
      </c>
      <c r="F1358" s="189" t="n">
        <v>48</v>
      </c>
      <c r="G1358" s="189" t="n">
        <v>0</v>
      </c>
    </row>
    <row r="1359" customFormat="false" ht="21" hidden="false" customHeight="false" outlineLevel="0" collapsed="false">
      <c r="A1359" s="189" t="n">
        <v>36152</v>
      </c>
      <c r="B1359" s="190" t="s">
        <v>865</v>
      </c>
      <c r="C1359" s="191" t="s">
        <v>67</v>
      </c>
      <c r="D1359" s="191" t="s">
        <v>28</v>
      </c>
      <c r="E1359" s="189" t="n">
        <v>0.00191265</v>
      </c>
      <c r="F1359" s="189" t="n">
        <v>3.9</v>
      </c>
      <c r="G1359" s="189" t="n">
        <v>0</v>
      </c>
    </row>
    <row r="1360" customFormat="false" ht="15" hidden="false" customHeight="false" outlineLevel="0" collapsed="false">
      <c r="A1360" s="189" t="n">
        <v>37370</v>
      </c>
      <c r="B1360" s="190" t="s">
        <v>886</v>
      </c>
      <c r="C1360" s="191" t="s">
        <v>67</v>
      </c>
      <c r="D1360" s="191" t="s">
        <v>876</v>
      </c>
      <c r="E1360" s="189" t="n">
        <v>0.3</v>
      </c>
      <c r="F1360" s="189" t="n">
        <v>1.7</v>
      </c>
      <c r="G1360" s="189" t="n">
        <v>0</v>
      </c>
    </row>
    <row r="1361" customFormat="false" ht="15" hidden="false" customHeight="false" outlineLevel="0" collapsed="false">
      <c r="A1361" s="189" t="n">
        <v>37371</v>
      </c>
      <c r="B1361" s="190" t="s">
        <v>887</v>
      </c>
      <c r="C1361" s="191" t="s">
        <v>67</v>
      </c>
      <c r="D1361" s="191" t="s">
        <v>876</v>
      </c>
      <c r="E1361" s="189" t="n">
        <v>0.3</v>
      </c>
      <c r="F1361" s="189" t="n">
        <v>0.64</v>
      </c>
      <c r="G1361" s="189" t="n">
        <v>0</v>
      </c>
    </row>
    <row r="1362" customFormat="false" ht="15" hidden="false" customHeight="false" outlineLevel="0" collapsed="false">
      <c r="A1362" s="189" t="n">
        <v>37372</v>
      </c>
      <c r="B1362" s="190" t="s">
        <v>877</v>
      </c>
      <c r="C1362" s="191" t="s">
        <v>67</v>
      </c>
      <c r="D1362" s="191" t="s">
        <v>876</v>
      </c>
      <c r="E1362" s="189" t="n">
        <v>0.3</v>
      </c>
      <c r="F1362" s="189" t="n">
        <v>0.37</v>
      </c>
      <c r="G1362" s="189" t="n">
        <v>0</v>
      </c>
    </row>
    <row r="1363" customFormat="false" ht="15" hidden="false" customHeight="false" outlineLevel="0" collapsed="false">
      <c r="A1363" s="189" t="n">
        <v>37373</v>
      </c>
      <c r="B1363" s="190" t="s">
        <v>878</v>
      </c>
      <c r="C1363" s="191" t="s">
        <v>67</v>
      </c>
      <c r="D1363" s="191" t="s">
        <v>876</v>
      </c>
      <c r="E1363" s="189" t="n">
        <v>0.3</v>
      </c>
      <c r="F1363" s="189" t="n">
        <v>0.02</v>
      </c>
      <c r="G1363" s="189" t="n">
        <v>0</v>
      </c>
    </row>
    <row r="1364" customFormat="false" ht="15" hidden="false" customHeight="false" outlineLevel="0" collapsed="false">
      <c r="A1364" s="189" t="n">
        <v>38403</v>
      </c>
      <c r="B1364" s="190" t="s">
        <v>888</v>
      </c>
      <c r="C1364" s="191" t="s">
        <v>67</v>
      </c>
      <c r="D1364" s="191" t="s">
        <v>28</v>
      </c>
      <c r="E1364" s="189" t="n">
        <v>0.00109467</v>
      </c>
      <c r="F1364" s="189" t="n">
        <v>24.94</v>
      </c>
      <c r="G1364" s="189" t="n">
        <v>0</v>
      </c>
    </row>
    <row r="1365" customFormat="false" ht="15" hidden="false" customHeight="false" outlineLevel="0" collapsed="false">
      <c r="A1365" s="189" t="n">
        <v>4750</v>
      </c>
      <c r="B1365" s="190" t="s">
        <v>933</v>
      </c>
      <c r="C1365" s="191" t="s">
        <v>867</v>
      </c>
      <c r="D1365" s="191" t="s">
        <v>876</v>
      </c>
      <c r="E1365" s="189" t="n">
        <v>0.30513</v>
      </c>
      <c r="F1365" s="189" t="n">
        <v>0</v>
      </c>
      <c r="G1365" s="189" t="n">
        <v>12.75</v>
      </c>
    </row>
    <row r="1366" customFormat="false" ht="21" hidden="false" customHeight="false" outlineLevel="0" collapsed="false">
      <c r="A1366" s="189" t="n">
        <v>4786</v>
      </c>
      <c r="B1366" s="190" t="s">
        <v>1037</v>
      </c>
      <c r="C1366" s="191" t="s">
        <v>67</v>
      </c>
      <c r="D1366" s="191" t="s">
        <v>72</v>
      </c>
      <c r="E1366" s="189" t="n">
        <v>0.15</v>
      </c>
      <c r="F1366" s="189" t="n">
        <v>32</v>
      </c>
      <c r="G1366" s="189" t="n">
        <v>0</v>
      </c>
    </row>
    <row r="1367" customFormat="false" ht="15" hidden="false" customHeight="false" outlineLevel="0" collapsed="false">
      <c r="A1367" s="178"/>
      <c r="B1367" s="179"/>
      <c r="C1367" s="180"/>
      <c r="D1367" s="180"/>
      <c r="E1367" s="180"/>
      <c r="F1367" s="180"/>
      <c r="G1367" s="180"/>
    </row>
    <row r="1368" customFormat="false" ht="15" hidden="false" customHeight="false" outlineLevel="0" collapsed="false">
      <c r="A1368" s="184" t="s">
        <v>259</v>
      </c>
      <c r="B1368" s="185" t="s">
        <v>260</v>
      </c>
      <c r="C1368" s="186" t="s">
        <v>53</v>
      </c>
      <c r="D1368" s="186" t="s">
        <v>131</v>
      </c>
      <c r="E1368" s="187"/>
      <c r="F1368" s="187" t="n">
        <v>30.15200029493</v>
      </c>
      <c r="G1368" s="187" t="n">
        <v>3.495365647</v>
      </c>
    </row>
    <row r="1369" customFormat="false" ht="15" hidden="false" customHeight="false" outlineLevel="0" collapsed="false">
      <c r="A1369" s="189" t="n">
        <v>10</v>
      </c>
      <c r="B1369" s="190" t="s">
        <v>882</v>
      </c>
      <c r="C1369" s="191" t="s">
        <v>67</v>
      </c>
      <c r="D1369" s="191" t="s">
        <v>28</v>
      </c>
      <c r="E1369" s="189" t="n">
        <v>0.00109467</v>
      </c>
      <c r="F1369" s="189" t="n">
        <v>6.64</v>
      </c>
      <c r="G1369" s="189" t="n">
        <v>0</v>
      </c>
    </row>
    <row r="1370" customFormat="false" ht="21" hidden="false" customHeight="false" outlineLevel="0" collapsed="false">
      <c r="A1370" s="189" t="n">
        <v>10535</v>
      </c>
      <c r="B1370" s="190" t="s">
        <v>892</v>
      </c>
      <c r="C1370" s="191" t="s">
        <v>67</v>
      </c>
      <c r="D1370" s="191" t="s">
        <v>28</v>
      </c>
      <c r="E1370" s="189" t="n">
        <v>2.493E-006</v>
      </c>
      <c r="F1370" s="189" t="n">
        <v>3190.81</v>
      </c>
      <c r="G1370" s="189" t="n">
        <v>0</v>
      </c>
    </row>
    <row r="1371" customFormat="false" ht="21" hidden="false" customHeight="false" outlineLevel="0" collapsed="false">
      <c r="A1371" s="189" t="n">
        <v>10841</v>
      </c>
      <c r="B1371" s="190" t="s">
        <v>1025</v>
      </c>
      <c r="C1371" s="191" t="s">
        <v>67</v>
      </c>
      <c r="D1371" s="191" t="s">
        <v>72</v>
      </c>
      <c r="E1371" s="189" t="n">
        <v>0.2</v>
      </c>
      <c r="F1371" s="189" t="n">
        <v>133.96</v>
      </c>
      <c r="G1371" s="189" t="n">
        <v>0</v>
      </c>
    </row>
    <row r="1372" customFormat="false" ht="15" hidden="false" customHeight="false" outlineLevel="0" collapsed="false">
      <c r="A1372" s="189" t="n">
        <v>12</v>
      </c>
      <c r="B1372" s="190" t="s">
        <v>883</v>
      </c>
      <c r="C1372" s="191" t="s">
        <v>67</v>
      </c>
      <c r="D1372" s="191" t="s">
        <v>28</v>
      </c>
      <c r="E1372" s="189" t="n">
        <v>0.00109467</v>
      </c>
      <c r="F1372" s="189" t="n">
        <v>6.5</v>
      </c>
      <c r="G1372" s="189" t="n">
        <v>0</v>
      </c>
    </row>
    <row r="1373" customFormat="false" ht="15" hidden="false" customHeight="false" outlineLevel="0" collapsed="false">
      <c r="A1373" s="189" t="n">
        <v>12892</v>
      </c>
      <c r="B1373" s="190" t="s">
        <v>859</v>
      </c>
      <c r="C1373" s="191" t="s">
        <v>67</v>
      </c>
      <c r="D1373" s="191" t="s">
        <v>333</v>
      </c>
      <c r="E1373" s="189" t="n">
        <v>0.002074906</v>
      </c>
      <c r="F1373" s="189" t="n">
        <v>9</v>
      </c>
      <c r="G1373" s="189" t="n">
        <v>0</v>
      </c>
    </row>
    <row r="1374" customFormat="false" ht="15" hidden="false" customHeight="false" outlineLevel="0" collapsed="false">
      <c r="A1374" s="189" t="n">
        <v>12893</v>
      </c>
      <c r="B1374" s="190" t="s">
        <v>860</v>
      </c>
      <c r="C1374" s="191" t="s">
        <v>67</v>
      </c>
      <c r="D1374" s="191" t="s">
        <v>333</v>
      </c>
      <c r="E1374" s="189" t="n">
        <v>0.002074906</v>
      </c>
      <c r="F1374" s="189" t="n">
        <v>48</v>
      </c>
      <c r="G1374" s="189" t="n">
        <v>0</v>
      </c>
    </row>
    <row r="1375" customFormat="false" ht="15" hidden="false" customHeight="false" outlineLevel="0" collapsed="false">
      <c r="A1375" s="189" t="n">
        <v>12894</v>
      </c>
      <c r="B1375" s="190" t="s">
        <v>861</v>
      </c>
      <c r="C1375" s="191" t="s">
        <v>67</v>
      </c>
      <c r="D1375" s="191" t="s">
        <v>28</v>
      </c>
      <c r="E1375" s="189" t="n">
        <v>0.002074906</v>
      </c>
      <c r="F1375" s="189" t="n">
        <v>13</v>
      </c>
      <c r="G1375" s="189" t="n">
        <v>0</v>
      </c>
    </row>
    <row r="1376" customFormat="false" ht="21" hidden="false" customHeight="false" outlineLevel="0" collapsed="false">
      <c r="A1376" s="189" t="n">
        <v>12895</v>
      </c>
      <c r="B1376" s="190" t="s">
        <v>862</v>
      </c>
      <c r="C1376" s="191" t="s">
        <v>67</v>
      </c>
      <c r="D1376" s="191" t="s">
        <v>28</v>
      </c>
      <c r="E1376" s="189" t="n">
        <v>0.002074906</v>
      </c>
      <c r="F1376" s="189" t="n">
        <v>10</v>
      </c>
      <c r="G1376" s="189" t="n">
        <v>0</v>
      </c>
    </row>
    <row r="1377" customFormat="false" ht="15" hidden="false" customHeight="false" outlineLevel="0" collapsed="false">
      <c r="A1377" s="189" t="n">
        <v>1379</v>
      </c>
      <c r="B1377" s="190" t="s">
        <v>893</v>
      </c>
      <c r="C1377" s="191" t="s">
        <v>67</v>
      </c>
      <c r="D1377" s="191" t="s">
        <v>153</v>
      </c>
      <c r="E1377" s="189" t="n">
        <v>2.753</v>
      </c>
      <c r="F1377" s="189" t="n">
        <v>0.41</v>
      </c>
      <c r="G1377" s="189" t="n">
        <v>0</v>
      </c>
    </row>
    <row r="1378" customFormat="false" ht="15" hidden="false" customHeight="false" outlineLevel="0" collapsed="false">
      <c r="A1378" s="189" t="n">
        <v>1380</v>
      </c>
      <c r="B1378" s="190" t="s">
        <v>1021</v>
      </c>
      <c r="C1378" s="191" t="s">
        <v>67</v>
      </c>
      <c r="D1378" s="191" t="s">
        <v>153</v>
      </c>
      <c r="E1378" s="189" t="n">
        <v>0.15</v>
      </c>
      <c r="F1378" s="189" t="n">
        <v>2.43</v>
      </c>
      <c r="G1378" s="189" t="n">
        <v>0</v>
      </c>
    </row>
    <row r="1379" customFormat="false" ht="15" hidden="false" customHeight="false" outlineLevel="0" collapsed="false">
      <c r="A1379" s="189" t="n">
        <v>2705</v>
      </c>
      <c r="B1379" s="190" t="s">
        <v>894</v>
      </c>
      <c r="C1379" s="191" t="s">
        <v>67</v>
      </c>
      <c r="D1379" s="191" t="s">
        <v>68</v>
      </c>
      <c r="E1379" s="189" t="n">
        <v>0.0075565</v>
      </c>
      <c r="F1379" s="189" t="n">
        <v>0.63</v>
      </c>
      <c r="G1379" s="189" t="n">
        <v>0</v>
      </c>
    </row>
    <row r="1380" customFormat="false" ht="15" hidden="false" customHeight="false" outlineLevel="0" collapsed="false">
      <c r="A1380" s="189" t="n">
        <v>2711</v>
      </c>
      <c r="B1380" s="190" t="s">
        <v>885</v>
      </c>
      <c r="C1380" s="191" t="s">
        <v>67</v>
      </c>
      <c r="D1380" s="191" t="s">
        <v>28</v>
      </c>
      <c r="E1380" s="189" t="n">
        <v>0.00109467</v>
      </c>
      <c r="F1380" s="189" t="n">
        <v>100.68</v>
      </c>
      <c r="G1380" s="189" t="n">
        <v>0</v>
      </c>
    </row>
    <row r="1381" customFormat="false" ht="21" hidden="false" customHeight="false" outlineLevel="0" collapsed="false">
      <c r="A1381" s="189" t="n">
        <v>36148</v>
      </c>
      <c r="B1381" s="190" t="s">
        <v>864</v>
      </c>
      <c r="C1381" s="191" t="s">
        <v>67</v>
      </c>
      <c r="D1381" s="191" t="s">
        <v>28</v>
      </c>
      <c r="E1381" s="189" t="n">
        <v>0.002074906</v>
      </c>
      <c r="F1381" s="189" t="n">
        <v>48</v>
      </c>
      <c r="G1381" s="189" t="n">
        <v>0</v>
      </c>
    </row>
    <row r="1382" customFormat="false" ht="21" hidden="false" customHeight="false" outlineLevel="0" collapsed="false">
      <c r="A1382" s="189" t="n">
        <v>36152</v>
      </c>
      <c r="B1382" s="190" t="s">
        <v>865</v>
      </c>
      <c r="C1382" s="191" t="s">
        <v>67</v>
      </c>
      <c r="D1382" s="191" t="s">
        <v>28</v>
      </c>
      <c r="E1382" s="189" t="n">
        <v>0.002074906</v>
      </c>
      <c r="F1382" s="189" t="n">
        <v>3.9</v>
      </c>
      <c r="G1382" s="189" t="n">
        <v>0</v>
      </c>
    </row>
    <row r="1383" customFormat="false" ht="15" hidden="false" customHeight="false" outlineLevel="0" collapsed="false">
      <c r="A1383" s="189" t="n">
        <v>370</v>
      </c>
      <c r="B1383" s="190" t="s">
        <v>895</v>
      </c>
      <c r="C1383" s="191" t="s">
        <v>67</v>
      </c>
      <c r="D1383" s="191" t="s">
        <v>124</v>
      </c>
      <c r="E1383" s="189" t="n">
        <v>0.0072</v>
      </c>
      <c r="F1383" s="189" t="n">
        <v>75</v>
      </c>
      <c r="G1383" s="189" t="n">
        <v>0</v>
      </c>
    </row>
    <row r="1384" customFormat="false" ht="15" hidden="false" customHeight="false" outlineLevel="0" collapsed="false">
      <c r="A1384" s="189" t="n">
        <v>37370</v>
      </c>
      <c r="B1384" s="190" t="s">
        <v>886</v>
      </c>
      <c r="C1384" s="191" t="s">
        <v>67</v>
      </c>
      <c r="D1384" s="191" t="s">
        <v>876</v>
      </c>
      <c r="E1384" s="189" t="n">
        <v>0.32545</v>
      </c>
      <c r="F1384" s="189" t="n">
        <v>1.7</v>
      </c>
      <c r="G1384" s="189" t="n">
        <v>0</v>
      </c>
    </row>
    <row r="1385" customFormat="false" ht="15" hidden="false" customHeight="false" outlineLevel="0" collapsed="false">
      <c r="A1385" s="189" t="n">
        <v>37371</v>
      </c>
      <c r="B1385" s="190" t="s">
        <v>887</v>
      </c>
      <c r="C1385" s="191" t="s">
        <v>67</v>
      </c>
      <c r="D1385" s="191" t="s">
        <v>876</v>
      </c>
      <c r="E1385" s="189" t="n">
        <v>0.32545</v>
      </c>
      <c r="F1385" s="189" t="n">
        <v>0.64</v>
      </c>
      <c r="G1385" s="189" t="n">
        <v>0</v>
      </c>
    </row>
    <row r="1386" customFormat="false" ht="15" hidden="false" customHeight="false" outlineLevel="0" collapsed="false">
      <c r="A1386" s="189" t="n">
        <v>37372</v>
      </c>
      <c r="B1386" s="190" t="s">
        <v>877</v>
      </c>
      <c r="C1386" s="191" t="s">
        <v>67</v>
      </c>
      <c r="D1386" s="191" t="s">
        <v>876</v>
      </c>
      <c r="E1386" s="189" t="n">
        <v>0.32545</v>
      </c>
      <c r="F1386" s="189" t="n">
        <v>0.37</v>
      </c>
      <c r="G1386" s="189" t="n">
        <v>0</v>
      </c>
    </row>
    <row r="1387" customFormat="false" ht="15" hidden="false" customHeight="false" outlineLevel="0" collapsed="false">
      <c r="A1387" s="189" t="n">
        <v>37373</v>
      </c>
      <c r="B1387" s="190" t="s">
        <v>878</v>
      </c>
      <c r="C1387" s="191" t="s">
        <v>67</v>
      </c>
      <c r="D1387" s="191" t="s">
        <v>876</v>
      </c>
      <c r="E1387" s="189" t="n">
        <v>0.32545</v>
      </c>
      <c r="F1387" s="189" t="n">
        <v>0.02</v>
      </c>
      <c r="G1387" s="189" t="n">
        <v>0</v>
      </c>
    </row>
    <row r="1388" customFormat="false" ht="15" hidden="false" customHeight="false" outlineLevel="0" collapsed="false">
      <c r="A1388" s="189" t="n">
        <v>37623</v>
      </c>
      <c r="B1388" s="190" t="s">
        <v>896</v>
      </c>
      <c r="C1388" s="191" t="s">
        <v>867</v>
      </c>
      <c r="D1388" s="191" t="s">
        <v>876</v>
      </c>
      <c r="E1388" s="189" t="n">
        <v>0.025620515</v>
      </c>
      <c r="F1388" s="189" t="n">
        <v>0</v>
      </c>
      <c r="G1388" s="189" t="n">
        <v>9.8</v>
      </c>
    </row>
    <row r="1389" customFormat="false" ht="15" hidden="false" customHeight="false" outlineLevel="0" collapsed="false">
      <c r="A1389" s="189" t="n">
        <v>38403</v>
      </c>
      <c r="B1389" s="190" t="s">
        <v>888</v>
      </c>
      <c r="C1389" s="191" t="s">
        <v>67</v>
      </c>
      <c r="D1389" s="191" t="s">
        <v>28</v>
      </c>
      <c r="E1389" s="189" t="n">
        <v>0.00109467</v>
      </c>
      <c r="F1389" s="189" t="n">
        <v>24.94</v>
      </c>
      <c r="G1389" s="189" t="n">
        <v>0</v>
      </c>
    </row>
    <row r="1390" customFormat="false" ht="15" hidden="false" customHeight="false" outlineLevel="0" collapsed="false">
      <c r="A1390" s="189" t="n">
        <v>4755</v>
      </c>
      <c r="B1390" s="190" t="s">
        <v>1024</v>
      </c>
      <c r="C1390" s="191" t="s">
        <v>867</v>
      </c>
      <c r="D1390" s="191" t="s">
        <v>876</v>
      </c>
      <c r="E1390" s="189" t="n">
        <v>0.20238</v>
      </c>
      <c r="F1390" s="189" t="n">
        <v>0</v>
      </c>
      <c r="G1390" s="189" t="n">
        <v>11.99</v>
      </c>
    </row>
    <row r="1391" customFormat="false" ht="15" hidden="false" customHeight="false" outlineLevel="0" collapsed="false">
      <c r="A1391" s="189" t="n">
        <v>6111</v>
      </c>
      <c r="B1391" s="190" t="s">
        <v>891</v>
      </c>
      <c r="C1391" s="191" t="s">
        <v>867</v>
      </c>
      <c r="D1391" s="191" t="s">
        <v>876</v>
      </c>
      <c r="E1391" s="189" t="n">
        <v>0.10171</v>
      </c>
      <c r="F1391" s="189" t="n">
        <v>0</v>
      </c>
      <c r="G1391" s="189" t="n">
        <v>8.04</v>
      </c>
    </row>
    <row r="1392" customFormat="false" ht="15" hidden="false" customHeight="false" outlineLevel="0" collapsed="false">
      <c r="A1392" s="178"/>
      <c r="B1392" s="179"/>
      <c r="C1392" s="180"/>
      <c r="D1392" s="180"/>
      <c r="E1392" s="180"/>
      <c r="F1392" s="180"/>
      <c r="G1392" s="180"/>
    </row>
    <row r="1393" customFormat="false" ht="15" hidden="false" customHeight="false" outlineLevel="0" collapsed="false">
      <c r="A1393" s="181" t="s">
        <v>1038</v>
      </c>
      <c r="B1393" s="182" t="s">
        <v>261</v>
      </c>
      <c r="C1393" s="183"/>
      <c r="D1393" s="183"/>
      <c r="E1393" s="183"/>
      <c r="F1393" s="183"/>
      <c r="G1393" s="183"/>
    </row>
    <row r="1394" customFormat="false" ht="15" hidden="false" customHeight="false" outlineLevel="0" collapsed="false">
      <c r="A1394" s="178"/>
      <c r="B1394" s="179"/>
      <c r="C1394" s="180"/>
      <c r="D1394" s="180"/>
      <c r="E1394" s="180"/>
      <c r="F1394" s="180"/>
      <c r="G1394" s="180"/>
    </row>
    <row r="1395" customFormat="false" ht="21" hidden="false" customHeight="false" outlineLevel="0" collapsed="false">
      <c r="A1395" s="184" t="s">
        <v>263</v>
      </c>
      <c r="B1395" s="185" t="s">
        <v>264</v>
      </c>
      <c r="C1395" s="186" t="s">
        <v>53</v>
      </c>
      <c r="D1395" s="186" t="s">
        <v>72</v>
      </c>
      <c r="E1395" s="187"/>
      <c r="F1395" s="187" t="n">
        <v>103.799797768</v>
      </c>
      <c r="G1395" s="187" t="n">
        <v>128.322219</v>
      </c>
    </row>
    <row r="1396" customFormat="false" ht="15" hidden="false" customHeight="false" outlineLevel="0" collapsed="false">
      <c r="A1396" s="189" t="n">
        <v>10</v>
      </c>
      <c r="B1396" s="190" t="s">
        <v>882</v>
      </c>
      <c r="C1396" s="191" t="s">
        <v>67</v>
      </c>
      <c r="D1396" s="191" t="s">
        <v>28</v>
      </c>
      <c r="E1396" s="189" t="n">
        <v>0.0437868</v>
      </c>
      <c r="F1396" s="189" t="n">
        <v>6.64</v>
      </c>
      <c r="G1396" s="189" t="n">
        <v>0</v>
      </c>
    </row>
    <row r="1397" customFormat="false" ht="15" hidden="false" customHeight="false" outlineLevel="0" collapsed="false">
      <c r="A1397" s="189" t="n">
        <v>12</v>
      </c>
      <c r="B1397" s="190" t="s">
        <v>883</v>
      </c>
      <c r="C1397" s="191" t="s">
        <v>67</v>
      </c>
      <c r="D1397" s="191" t="s">
        <v>28</v>
      </c>
      <c r="E1397" s="189" t="n">
        <v>0.0437868</v>
      </c>
      <c r="F1397" s="189" t="n">
        <v>6.5</v>
      </c>
      <c r="G1397" s="189" t="n">
        <v>0</v>
      </c>
    </row>
    <row r="1398" customFormat="false" ht="15" hidden="false" customHeight="false" outlineLevel="0" collapsed="false">
      <c r="A1398" s="189" t="n">
        <v>12892</v>
      </c>
      <c r="B1398" s="190" t="s">
        <v>859</v>
      </c>
      <c r="C1398" s="191" t="s">
        <v>67</v>
      </c>
      <c r="D1398" s="191" t="s">
        <v>333</v>
      </c>
      <c r="E1398" s="189" t="n">
        <v>0.076506</v>
      </c>
      <c r="F1398" s="189" t="n">
        <v>9</v>
      </c>
      <c r="G1398" s="189" t="n">
        <v>0</v>
      </c>
    </row>
    <row r="1399" customFormat="false" ht="15" hidden="false" customHeight="false" outlineLevel="0" collapsed="false">
      <c r="A1399" s="189" t="n">
        <v>12893</v>
      </c>
      <c r="B1399" s="190" t="s">
        <v>860</v>
      </c>
      <c r="C1399" s="191" t="s">
        <v>67</v>
      </c>
      <c r="D1399" s="191" t="s">
        <v>333</v>
      </c>
      <c r="E1399" s="189" t="n">
        <v>0.076506</v>
      </c>
      <c r="F1399" s="189" t="n">
        <v>48</v>
      </c>
      <c r="G1399" s="189" t="n">
        <v>0</v>
      </c>
    </row>
    <row r="1400" customFormat="false" ht="15" hidden="false" customHeight="false" outlineLevel="0" collapsed="false">
      <c r="A1400" s="189" t="n">
        <v>12894</v>
      </c>
      <c r="B1400" s="190" t="s">
        <v>861</v>
      </c>
      <c r="C1400" s="191" t="s">
        <v>67</v>
      </c>
      <c r="D1400" s="191" t="s">
        <v>28</v>
      </c>
      <c r="E1400" s="189" t="n">
        <v>0.076506</v>
      </c>
      <c r="F1400" s="189" t="n">
        <v>13</v>
      </c>
      <c r="G1400" s="189" t="n">
        <v>0</v>
      </c>
    </row>
    <row r="1401" customFormat="false" ht="21" hidden="false" customHeight="false" outlineLevel="0" collapsed="false">
      <c r="A1401" s="189" t="n">
        <v>12895</v>
      </c>
      <c r="B1401" s="190" t="s">
        <v>862</v>
      </c>
      <c r="C1401" s="191" t="s">
        <v>67</v>
      </c>
      <c r="D1401" s="191" t="s">
        <v>28</v>
      </c>
      <c r="E1401" s="189" t="n">
        <v>0.076506</v>
      </c>
      <c r="F1401" s="189" t="n">
        <v>10</v>
      </c>
      <c r="G1401" s="189" t="n">
        <v>0</v>
      </c>
    </row>
    <row r="1402" customFormat="false" ht="15" hidden="false" customHeight="false" outlineLevel="0" collapsed="false">
      <c r="A1402" s="189" t="n">
        <v>1379</v>
      </c>
      <c r="B1402" s="190" t="s">
        <v>893</v>
      </c>
      <c r="C1402" s="191" t="s">
        <v>67</v>
      </c>
      <c r="D1402" s="191" t="s">
        <v>153</v>
      </c>
      <c r="E1402" s="189" t="n">
        <v>6.5</v>
      </c>
      <c r="F1402" s="189" t="n">
        <v>0.41</v>
      </c>
      <c r="G1402" s="189" t="n">
        <v>0</v>
      </c>
    </row>
    <row r="1403" customFormat="false" ht="15" hidden="false" customHeight="false" outlineLevel="0" collapsed="false">
      <c r="A1403" s="189" t="n">
        <v>1380</v>
      </c>
      <c r="B1403" s="190" t="s">
        <v>1021</v>
      </c>
      <c r="C1403" s="191" t="s">
        <v>67</v>
      </c>
      <c r="D1403" s="191" t="s">
        <v>153</v>
      </c>
      <c r="E1403" s="189" t="n">
        <v>13</v>
      </c>
      <c r="F1403" s="189" t="n">
        <v>2.43</v>
      </c>
      <c r="G1403" s="189" t="n">
        <v>0</v>
      </c>
    </row>
    <row r="1404" customFormat="false" ht="15" hidden="false" customHeight="false" outlineLevel="0" collapsed="false">
      <c r="A1404" s="189" t="n">
        <v>22</v>
      </c>
      <c r="B1404" s="190" t="s">
        <v>1039</v>
      </c>
      <c r="C1404" s="191" t="s">
        <v>67</v>
      </c>
      <c r="D1404" s="191" t="s">
        <v>153</v>
      </c>
      <c r="E1404" s="189" t="n">
        <v>3</v>
      </c>
      <c r="F1404" s="189" t="n">
        <v>4.61</v>
      </c>
      <c r="G1404" s="189" t="n">
        <v>0</v>
      </c>
    </row>
    <row r="1405" customFormat="false" ht="15" hidden="false" customHeight="false" outlineLevel="0" collapsed="false">
      <c r="A1405" s="189" t="n">
        <v>2711</v>
      </c>
      <c r="B1405" s="190" t="s">
        <v>885</v>
      </c>
      <c r="C1405" s="191" t="s">
        <v>67</v>
      </c>
      <c r="D1405" s="191" t="s">
        <v>28</v>
      </c>
      <c r="E1405" s="189" t="n">
        <v>0.0437868</v>
      </c>
      <c r="F1405" s="189" t="n">
        <v>100.68</v>
      </c>
      <c r="G1405" s="189" t="n">
        <v>0</v>
      </c>
    </row>
    <row r="1406" customFormat="false" ht="15" hidden="false" customHeight="false" outlineLevel="0" collapsed="false">
      <c r="A1406" s="189" t="n">
        <v>337</v>
      </c>
      <c r="B1406" s="190" t="s">
        <v>964</v>
      </c>
      <c r="C1406" s="191" t="s">
        <v>67</v>
      </c>
      <c r="D1406" s="191" t="s">
        <v>153</v>
      </c>
      <c r="E1406" s="189" t="n">
        <v>0.03</v>
      </c>
      <c r="F1406" s="189" t="n">
        <v>8.76</v>
      </c>
      <c r="G1406" s="189" t="n">
        <v>0</v>
      </c>
    </row>
    <row r="1407" customFormat="false" ht="21" hidden="false" customHeight="false" outlineLevel="0" collapsed="false">
      <c r="A1407" s="189" t="n">
        <v>36148</v>
      </c>
      <c r="B1407" s="190" t="s">
        <v>864</v>
      </c>
      <c r="C1407" s="191" t="s">
        <v>67</v>
      </c>
      <c r="D1407" s="191" t="s">
        <v>28</v>
      </c>
      <c r="E1407" s="189" t="n">
        <v>0.076506</v>
      </c>
      <c r="F1407" s="189" t="n">
        <v>48</v>
      </c>
      <c r="G1407" s="189" t="n">
        <v>0</v>
      </c>
    </row>
    <row r="1408" customFormat="false" ht="21" hidden="false" customHeight="false" outlineLevel="0" collapsed="false">
      <c r="A1408" s="189" t="n">
        <v>36152</v>
      </c>
      <c r="B1408" s="190" t="s">
        <v>865</v>
      </c>
      <c r="C1408" s="191" t="s">
        <v>67</v>
      </c>
      <c r="D1408" s="191" t="s">
        <v>28</v>
      </c>
      <c r="E1408" s="189" t="n">
        <v>0.076506</v>
      </c>
      <c r="F1408" s="189" t="n">
        <v>3.9</v>
      </c>
      <c r="G1408" s="189" t="n">
        <v>0</v>
      </c>
    </row>
    <row r="1409" customFormat="false" ht="15" hidden="false" customHeight="false" outlineLevel="0" collapsed="false">
      <c r="A1409" s="189" t="n">
        <v>367</v>
      </c>
      <c r="B1409" s="190" t="s">
        <v>1030</v>
      </c>
      <c r="C1409" s="191" t="s">
        <v>67</v>
      </c>
      <c r="D1409" s="191" t="s">
        <v>124</v>
      </c>
      <c r="E1409" s="189" t="n">
        <v>0.015</v>
      </c>
      <c r="F1409" s="189" t="n">
        <v>75</v>
      </c>
      <c r="G1409" s="189" t="n">
        <v>0</v>
      </c>
    </row>
    <row r="1410" customFormat="false" ht="15" hidden="false" customHeight="false" outlineLevel="0" collapsed="false">
      <c r="A1410" s="189" t="n">
        <v>37370</v>
      </c>
      <c r="B1410" s="190" t="s">
        <v>886</v>
      </c>
      <c r="C1410" s="191" t="s">
        <v>67</v>
      </c>
      <c r="D1410" s="191" t="s">
        <v>876</v>
      </c>
      <c r="E1410" s="189" t="n">
        <v>12</v>
      </c>
      <c r="F1410" s="189" t="n">
        <v>1.7</v>
      </c>
      <c r="G1410" s="189" t="n">
        <v>0</v>
      </c>
    </row>
    <row r="1411" customFormat="false" ht="15" hidden="false" customHeight="false" outlineLevel="0" collapsed="false">
      <c r="A1411" s="189" t="n">
        <v>37371</v>
      </c>
      <c r="B1411" s="190" t="s">
        <v>887</v>
      </c>
      <c r="C1411" s="191" t="s">
        <v>67</v>
      </c>
      <c r="D1411" s="191" t="s">
        <v>876</v>
      </c>
      <c r="E1411" s="189" t="n">
        <v>12</v>
      </c>
      <c r="F1411" s="189" t="n">
        <v>0.64</v>
      </c>
      <c r="G1411" s="189" t="n">
        <v>0</v>
      </c>
    </row>
    <row r="1412" customFormat="false" ht="15" hidden="false" customHeight="false" outlineLevel="0" collapsed="false">
      <c r="A1412" s="189" t="n">
        <v>37372</v>
      </c>
      <c r="B1412" s="190" t="s">
        <v>877</v>
      </c>
      <c r="C1412" s="191" t="s">
        <v>67</v>
      </c>
      <c r="D1412" s="191" t="s">
        <v>876</v>
      </c>
      <c r="E1412" s="189" t="n">
        <v>12</v>
      </c>
      <c r="F1412" s="189" t="n">
        <v>0.37</v>
      </c>
      <c r="G1412" s="189" t="n">
        <v>0</v>
      </c>
    </row>
    <row r="1413" customFormat="false" ht="15" hidden="false" customHeight="false" outlineLevel="0" collapsed="false">
      <c r="A1413" s="189" t="n">
        <v>37373</v>
      </c>
      <c r="B1413" s="190" t="s">
        <v>878</v>
      </c>
      <c r="C1413" s="191" t="s">
        <v>67</v>
      </c>
      <c r="D1413" s="191" t="s">
        <v>876</v>
      </c>
      <c r="E1413" s="189" t="n">
        <v>12</v>
      </c>
      <c r="F1413" s="189" t="n">
        <v>0.02</v>
      </c>
      <c r="G1413" s="189" t="n">
        <v>0</v>
      </c>
    </row>
    <row r="1414" customFormat="false" ht="15" hidden="false" customHeight="false" outlineLevel="0" collapsed="false">
      <c r="A1414" s="189" t="n">
        <v>38403</v>
      </c>
      <c r="B1414" s="190" t="s">
        <v>888</v>
      </c>
      <c r="C1414" s="191" t="s">
        <v>67</v>
      </c>
      <c r="D1414" s="191" t="s">
        <v>28</v>
      </c>
      <c r="E1414" s="189" t="n">
        <v>0.0437868</v>
      </c>
      <c r="F1414" s="189" t="n">
        <v>24.94</v>
      </c>
      <c r="G1414" s="189" t="n">
        <v>0</v>
      </c>
    </row>
    <row r="1415" customFormat="false" ht="15" hidden="false" customHeight="false" outlineLevel="0" collapsed="false">
      <c r="A1415" s="189" t="n">
        <v>4750</v>
      </c>
      <c r="B1415" s="190" t="s">
        <v>933</v>
      </c>
      <c r="C1415" s="191" t="s">
        <v>867</v>
      </c>
      <c r="D1415" s="191" t="s">
        <v>876</v>
      </c>
      <c r="E1415" s="189" t="n">
        <v>3.0513</v>
      </c>
      <c r="F1415" s="189" t="n">
        <v>0</v>
      </c>
      <c r="G1415" s="189" t="n">
        <v>12.75</v>
      </c>
    </row>
    <row r="1416" customFormat="false" ht="15" hidden="false" customHeight="false" outlineLevel="0" collapsed="false">
      <c r="A1416" s="189" t="n">
        <v>4755</v>
      </c>
      <c r="B1416" s="190" t="s">
        <v>1024</v>
      </c>
      <c r="C1416" s="191" t="s">
        <v>867</v>
      </c>
      <c r="D1416" s="191" t="s">
        <v>876</v>
      </c>
      <c r="E1416" s="189" t="n">
        <v>4.0476</v>
      </c>
      <c r="F1416" s="189" t="n">
        <v>0</v>
      </c>
      <c r="G1416" s="189" t="n">
        <v>11.99</v>
      </c>
    </row>
    <row r="1417" customFormat="false" ht="21" hidden="false" customHeight="false" outlineLevel="0" collapsed="false">
      <c r="A1417" s="189" t="n">
        <v>4824</v>
      </c>
      <c r="B1417" s="190" t="s">
        <v>1040</v>
      </c>
      <c r="C1417" s="191" t="s">
        <v>67</v>
      </c>
      <c r="D1417" s="191" t="s">
        <v>153</v>
      </c>
      <c r="E1417" s="189" t="n">
        <v>20</v>
      </c>
      <c r="F1417" s="189" t="n">
        <v>0.27</v>
      </c>
      <c r="G1417" s="189" t="n">
        <v>0</v>
      </c>
    </row>
    <row r="1418" customFormat="false" ht="15" hidden="false" customHeight="false" outlineLevel="0" collapsed="false">
      <c r="A1418" s="189" t="n">
        <v>6111</v>
      </c>
      <c r="B1418" s="190" t="s">
        <v>891</v>
      </c>
      <c r="C1418" s="191" t="s">
        <v>867</v>
      </c>
      <c r="D1418" s="191" t="s">
        <v>876</v>
      </c>
      <c r="E1418" s="189" t="n">
        <v>5.0855</v>
      </c>
      <c r="F1418" s="189" t="n">
        <v>0</v>
      </c>
      <c r="G1418" s="189" t="n">
        <v>8.04</v>
      </c>
    </row>
    <row r="1419" customFormat="false" ht="15" hidden="false" customHeight="false" outlineLevel="0" collapsed="false">
      <c r="A1419" s="178"/>
      <c r="B1419" s="179"/>
      <c r="C1419" s="180"/>
      <c r="D1419" s="180"/>
      <c r="E1419" s="180"/>
      <c r="F1419" s="180"/>
      <c r="G1419" s="180"/>
    </row>
    <row r="1420" customFormat="false" ht="31.5" hidden="false" customHeight="false" outlineLevel="0" collapsed="false">
      <c r="A1420" s="184" t="s">
        <v>266</v>
      </c>
      <c r="B1420" s="185" t="s">
        <v>267</v>
      </c>
      <c r="C1420" s="186" t="s">
        <v>53</v>
      </c>
      <c r="D1420" s="186" t="s">
        <v>28</v>
      </c>
      <c r="E1420" s="187"/>
      <c r="F1420" s="187" t="n">
        <v>370.1666788096</v>
      </c>
      <c r="G1420" s="187" t="n">
        <v>72.459648</v>
      </c>
    </row>
    <row r="1421" customFormat="false" ht="15" hidden="false" customHeight="false" outlineLevel="0" collapsed="false">
      <c r="A1421" s="189" t="n">
        <v>10</v>
      </c>
      <c r="B1421" s="190" t="s">
        <v>882</v>
      </c>
      <c r="C1421" s="191" t="s">
        <v>67</v>
      </c>
      <c r="D1421" s="191" t="s">
        <v>28</v>
      </c>
      <c r="E1421" s="189" t="n">
        <v>0.02335296</v>
      </c>
      <c r="F1421" s="189" t="n">
        <v>6.64</v>
      </c>
      <c r="G1421" s="189" t="n">
        <v>0</v>
      </c>
    </row>
    <row r="1422" customFormat="false" ht="15" hidden="false" customHeight="false" outlineLevel="0" collapsed="false">
      <c r="A1422" s="189" t="n">
        <v>10432</v>
      </c>
      <c r="B1422" s="190" t="s">
        <v>1041</v>
      </c>
      <c r="C1422" s="191" t="s">
        <v>67</v>
      </c>
      <c r="D1422" s="191" t="s">
        <v>28</v>
      </c>
      <c r="E1422" s="189" t="n">
        <v>1</v>
      </c>
      <c r="F1422" s="189" t="n">
        <v>252.11</v>
      </c>
      <c r="G1422" s="189" t="n">
        <v>0</v>
      </c>
    </row>
    <row r="1423" customFormat="false" ht="15" hidden="false" customHeight="false" outlineLevel="0" collapsed="false">
      <c r="A1423" s="189" t="n">
        <v>11683</v>
      </c>
      <c r="B1423" s="190" t="s">
        <v>1042</v>
      </c>
      <c r="C1423" s="191" t="s">
        <v>67</v>
      </c>
      <c r="D1423" s="191" t="s">
        <v>28</v>
      </c>
      <c r="E1423" s="189" t="n">
        <v>1</v>
      </c>
      <c r="F1423" s="189" t="n">
        <v>25.72</v>
      </c>
      <c r="G1423" s="189" t="n">
        <v>0</v>
      </c>
    </row>
    <row r="1424" customFormat="false" ht="15" hidden="false" customHeight="false" outlineLevel="0" collapsed="false">
      <c r="A1424" s="189" t="n">
        <v>12</v>
      </c>
      <c r="B1424" s="190" t="s">
        <v>883</v>
      </c>
      <c r="C1424" s="191" t="s">
        <v>67</v>
      </c>
      <c r="D1424" s="191" t="s">
        <v>28</v>
      </c>
      <c r="E1424" s="189" t="n">
        <v>0.02335296</v>
      </c>
      <c r="F1424" s="189" t="n">
        <v>6.5</v>
      </c>
      <c r="G1424" s="189" t="n">
        <v>0</v>
      </c>
    </row>
    <row r="1425" customFormat="false" ht="15" hidden="false" customHeight="false" outlineLevel="0" collapsed="false">
      <c r="A1425" s="189" t="n">
        <v>12892</v>
      </c>
      <c r="B1425" s="190" t="s">
        <v>859</v>
      </c>
      <c r="C1425" s="191" t="s">
        <v>67</v>
      </c>
      <c r="D1425" s="191" t="s">
        <v>333</v>
      </c>
      <c r="E1425" s="189" t="n">
        <v>0.0408032</v>
      </c>
      <c r="F1425" s="189" t="n">
        <v>9</v>
      </c>
      <c r="G1425" s="189" t="n">
        <v>0</v>
      </c>
    </row>
    <row r="1426" customFormat="false" ht="15" hidden="false" customHeight="false" outlineLevel="0" collapsed="false">
      <c r="A1426" s="189" t="n">
        <v>12893</v>
      </c>
      <c r="B1426" s="190" t="s">
        <v>860</v>
      </c>
      <c r="C1426" s="191" t="s">
        <v>67</v>
      </c>
      <c r="D1426" s="191" t="s">
        <v>333</v>
      </c>
      <c r="E1426" s="189" t="n">
        <v>0.0408032</v>
      </c>
      <c r="F1426" s="189" t="n">
        <v>48</v>
      </c>
      <c r="G1426" s="189" t="n">
        <v>0</v>
      </c>
    </row>
    <row r="1427" customFormat="false" ht="15" hidden="false" customHeight="false" outlineLevel="0" collapsed="false">
      <c r="A1427" s="189" t="n">
        <v>12894</v>
      </c>
      <c r="B1427" s="190" t="s">
        <v>861</v>
      </c>
      <c r="C1427" s="191" t="s">
        <v>67</v>
      </c>
      <c r="D1427" s="191" t="s">
        <v>28</v>
      </c>
      <c r="E1427" s="189" t="n">
        <v>0.0408032</v>
      </c>
      <c r="F1427" s="189" t="n">
        <v>13</v>
      </c>
      <c r="G1427" s="189" t="n">
        <v>0</v>
      </c>
    </row>
    <row r="1428" customFormat="false" ht="21" hidden="false" customHeight="false" outlineLevel="0" collapsed="false">
      <c r="A1428" s="189" t="n">
        <v>12895</v>
      </c>
      <c r="B1428" s="190" t="s">
        <v>862</v>
      </c>
      <c r="C1428" s="191" t="s">
        <v>67</v>
      </c>
      <c r="D1428" s="191" t="s">
        <v>28</v>
      </c>
      <c r="E1428" s="189" t="n">
        <v>0.0408032</v>
      </c>
      <c r="F1428" s="189" t="n">
        <v>10</v>
      </c>
      <c r="G1428" s="189" t="n">
        <v>0</v>
      </c>
    </row>
    <row r="1429" customFormat="false" ht="15" hidden="false" customHeight="false" outlineLevel="0" collapsed="false">
      <c r="A1429" s="189" t="n">
        <v>246</v>
      </c>
      <c r="B1429" s="190" t="s">
        <v>914</v>
      </c>
      <c r="C1429" s="191" t="s">
        <v>867</v>
      </c>
      <c r="D1429" s="191" t="s">
        <v>876</v>
      </c>
      <c r="E1429" s="189" t="n">
        <v>3.2464</v>
      </c>
      <c r="F1429" s="189" t="n">
        <v>0</v>
      </c>
      <c r="G1429" s="189" t="n">
        <v>9.57</v>
      </c>
    </row>
    <row r="1430" customFormat="false" ht="15" hidden="false" customHeight="false" outlineLevel="0" collapsed="false">
      <c r="A1430" s="189" t="n">
        <v>2696</v>
      </c>
      <c r="B1430" s="190" t="s">
        <v>919</v>
      </c>
      <c r="C1430" s="191" t="s">
        <v>867</v>
      </c>
      <c r="D1430" s="191" t="s">
        <v>876</v>
      </c>
      <c r="E1430" s="189" t="n">
        <v>3.2464</v>
      </c>
      <c r="F1430" s="189" t="n">
        <v>0</v>
      </c>
      <c r="G1430" s="189" t="n">
        <v>12.75</v>
      </c>
    </row>
    <row r="1431" customFormat="false" ht="15" hidden="false" customHeight="false" outlineLevel="0" collapsed="false">
      <c r="A1431" s="189" t="n">
        <v>2711</v>
      </c>
      <c r="B1431" s="190" t="s">
        <v>885</v>
      </c>
      <c r="C1431" s="191" t="s">
        <v>67</v>
      </c>
      <c r="D1431" s="191" t="s">
        <v>28</v>
      </c>
      <c r="E1431" s="189" t="n">
        <v>0.02335296</v>
      </c>
      <c r="F1431" s="189" t="n">
        <v>100.68</v>
      </c>
      <c r="G1431" s="189" t="n">
        <v>0</v>
      </c>
    </row>
    <row r="1432" customFormat="false" ht="15" hidden="false" customHeight="false" outlineLevel="0" collapsed="false">
      <c r="A1432" s="189" t="n">
        <v>3146</v>
      </c>
      <c r="B1432" s="190" t="s">
        <v>989</v>
      </c>
      <c r="C1432" s="191" t="s">
        <v>67</v>
      </c>
      <c r="D1432" s="191" t="s">
        <v>28</v>
      </c>
      <c r="E1432" s="189" t="n">
        <v>0.076</v>
      </c>
      <c r="F1432" s="189" t="n">
        <v>2.53</v>
      </c>
      <c r="G1432" s="189" t="n">
        <v>0</v>
      </c>
    </row>
    <row r="1433" customFormat="false" ht="21" hidden="false" customHeight="false" outlineLevel="0" collapsed="false">
      <c r="A1433" s="189" t="n">
        <v>36148</v>
      </c>
      <c r="B1433" s="190" t="s">
        <v>864</v>
      </c>
      <c r="C1433" s="191" t="s">
        <v>67</v>
      </c>
      <c r="D1433" s="191" t="s">
        <v>28</v>
      </c>
      <c r="E1433" s="189" t="n">
        <v>0.0408032</v>
      </c>
      <c r="F1433" s="189" t="n">
        <v>48</v>
      </c>
      <c r="G1433" s="189" t="n">
        <v>0</v>
      </c>
    </row>
    <row r="1434" customFormat="false" ht="21" hidden="false" customHeight="false" outlineLevel="0" collapsed="false">
      <c r="A1434" s="189" t="n">
        <v>36152</v>
      </c>
      <c r="B1434" s="190" t="s">
        <v>865</v>
      </c>
      <c r="C1434" s="191" t="s">
        <v>67</v>
      </c>
      <c r="D1434" s="191" t="s">
        <v>28</v>
      </c>
      <c r="E1434" s="189" t="n">
        <v>0.0408032</v>
      </c>
      <c r="F1434" s="189" t="n">
        <v>3.9</v>
      </c>
      <c r="G1434" s="189" t="n">
        <v>0</v>
      </c>
    </row>
    <row r="1435" customFormat="false" ht="15" hidden="false" customHeight="false" outlineLevel="0" collapsed="false">
      <c r="A1435" s="189" t="n">
        <v>37370</v>
      </c>
      <c r="B1435" s="190" t="s">
        <v>886</v>
      </c>
      <c r="C1435" s="191" t="s">
        <v>67</v>
      </c>
      <c r="D1435" s="191" t="s">
        <v>876</v>
      </c>
      <c r="E1435" s="189" t="n">
        <v>6.4</v>
      </c>
      <c r="F1435" s="189" t="n">
        <v>1.7</v>
      </c>
      <c r="G1435" s="189" t="n">
        <v>0</v>
      </c>
    </row>
    <row r="1436" customFormat="false" ht="15" hidden="false" customHeight="false" outlineLevel="0" collapsed="false">
      <c r="A1436" s="189" t="n">
        <v>37371</v>
      </c>
      <c r="B1436" s="190" t="s">
        <v>887</v>
      </c>
      <c r="C1436" s="191" t="s">
        <v>67</v>
      </c>
      <c r="D1436" s="191" t="s">
        <v>876</v>
      </c>
      <c r="E1436" s="189" t="n">
        <v>6.4</v>
      </c>
      <c r="F1436" s="189" t="n">
        <v>0.64</v>
      </c>
      <c r="G1436" s="189" t="n">
        <v>0</v>
      </c>
    </row>
    <row r="1437" customFormat="false" ht="15" hidden="false" customHeight="false" outlineLevel="0" collapsed="false">
      <c r="A1437" s="189" t="n">
        <v>37372</v>
      </c>
      <c r="B1437" s="190" t="s">
        <v>877</v>
      </c>
      <c r="C1437" s="191" t="s">
        <v>67</v>
      </c>
      <c r="D1437" s="191" t="s">
        <v>876</v>
      </c>
      <c r="E1437" s="189" t="n">
        <v>6.4</v>
      </c>
      <c r="F1437" s="189" t="n">
        <v>0.37</v>
      </c>
      <c r="G1437" s="189" t="n">
        <v>0</v>
      </c>
    </row>
    <row r="1438" customFormat="false" ht="15" hidden="false" customHeight="false" outlineLevel="0" collapsed="false">
      <c r="A1438" s="189" t="n">
        <v>37373</v>
      </c>
      <c r="B1438" s="190" t="s">
        <v>878</v>
      </c>
      <c r="C1438" s="191" t="s">
        <v>67</v>
      </c>
      <c r="D1438" s="191" t="s">
        <v>876</v>
      </c>
      <c r="E1438" s="189" t="n">
        <v>6.4</v>
      </c>
      <c r="F1438" s="189" t="n">
        <v>0.02</v>
      </c>
      <c r="G1438" s="189" t="n">
        <v>0</v>
      </c>
    </row>
    <row r="1439" customFormat="false" ht="15" hidden="false" customHeight="false" outlineLevel="0" collapsed="false">
      <c r="A1439" s="189" t="n">
        <v>38403</v>
      </c>
      <c r="B1439" s="190" t="s">
        <v>888</v>
      </c>
      <c r="C1439" s="191" t="s">
        <v>67</v>
      </c>
      <c r="D1439" s="191" t="s">
        <v>28</v>
      </c>
      <c r="E1439" s="189" t="n">
        <v>0.02335296</v>
      </c>
      <c r="F1439" s="189" t="n">
        <v>24.94</v>
      </c>
      <c r="G1439" s="189" t="n">
        <v>0</v>
      </c>
    </row>
    <row r="1440" customFormat="false" ht="21" hidden="false" customHeight="false" outlineLevel="0" collapsed="false">
      <c r="A1440" s="189" t="n">
        <v>4351</v>
      </c>
      <c r="B1440" s="190" t="s">
        <v>1043</v>
      </c>
      <c r="C1440" s="191" t="s">
        <v>67</v>
      </c>
      <c r="D1440" s="191" t="s">
        <v>28</v>
      </c>
      <c r="E1440" s="189" t="n">
        <v>2</v>
      </c>
      <c r="F1440" s="189" t="n">
        <v>7.31</v>
      </c>
      <c r="G1440" s="189" t="n">
        <v>0</v>
      </c>
    </row>
    <row r="1441" customFormat="false" ht="21" hidden="false" customHeight="false" outlineLevel="0" collapsed="false">
      <c r="A1441" s="189" t="n">
        <v>6021</v>
      </c>
      <c r="B1441" s="190" t="s">
        <v>1044</v>
      </c>
      <c r="C1441" s="191" t="s">
        <v>67</v>
      </c>
      <c r="D1441" s="191" t="s">
        <v>28</v>
      </c>
      <c r="E1441" s="189" t="n">
        <v>1</v>
      </c>
      <c r="F1441" s="189" t="n">
        <v>51.43</v>
      </c>
      <c r="G1441" s="189" t="n">
        <v>0</v>
      </c>
    </row>
    <row r="1442" customFormat="false" ht="15" hidden="false" customHeight="false" outlineLevel="0" collapsed="false">
      <c r="A1442" s="178"/>
      <c r="B1442" s="179"/>
      <c r="C1442" s="180"/>
      <c r="D1442" s="180"/>
      <c r="E1442" s="180"/>
      <c r="F1442" s="180"/>
      <c r="G1442" s="180"/>
    </row>
    <row r="1443" customFormat="false" ht="21" hidden="false" customHeight="false" outlineLevel="0" collapsed="false">
      <c r="A1443" s="184" t="s">
        <v>269</v>
      </c>
      <c r="B1443" s="185" t="s">
        <v>270</v>
      </c>
      <c r="C1443" s="186" t="s">
        <v>53</v>
      </c>
      <c r="D1443" s="186" t="s">
        <v>28</v>
      </c>
      <c r="E1443" s="187"/>
      <c r="F1443" s="187" t="n">
        <v>39.30819495908</v>
      </c>
      <c r="G1443" s="187" t="n">
        <v>2.60780295</v>
      </c>
    </row>
    <row r="1444" customFormat="false" ht="15" hidden="false" customHeight="false" outlineLevel="0" collapsed="false">
      <c r="A1444" s="189" t="n">
        <v>10</v>
      </c>
      <c r="B1444" s="190" t="s">
        <v>882</v>
      </c>
      <c r="C1444" s="191" t="s">
        <v>67</v>
      </c>
      <c r="D1444" s="191" t="s">
        <v>28</v>
      </c>
      <c r="E1444" s="189" t="n">
        <v>0.000802758</v>
      </c>
      <c r="F1444" s="189" t="n">
        <v>6.64</v>
      </c>
      <c r="G1444" s="189" t="n">
        <v>0</v>
      </c>
    </row>
    <row r="1445" customFormat="false" ht="15" hidden="false" customHeight="false" outlineLevel="0" collapsed="false">
      <c r="A1445" s="189" t="n">
        <v>12</v>
      </c>
      <c r="B1445" s="190" t="s">
        <v>883</v>
      </c>
      <c r="C1445" s="191" t="s">
        <v>67</v>
      </c>
      <c r="D1445" s="191" t="s">
        <v>28</v>
      </c>
      <c r="E1445" s="189" t="n">
        <v>0.000802758</v>
      </c>
      <c r="F1445" s="189" t="n">
        <v>6.5</v>
      </c>
      <c r="G1445" s="189" t="n">
        <v>0</v>
      </c>
    </row>
    <row r="1446" customFormat="false" ht="15" hidden="false" customHeight="false" outlineLevel="0" collapsed="false">
      <c r="A1446" s="189" t="n">
        <v>12892</v>
      </c>
      <c r="B1446" s="190" t="s">
        <v>859</v>
      </c>
      <c r="C1446" s="191" t="s">
        <v>67</v>
      </c>
      <c r="D1446" s="191" t="s">
        <v>333</v>
      </c>
      <c r="E1446" s="189" t="n">
        <v>0.00140261</v>
      </c>
      <c r="F1446" s="189" t="n">
        <v>9</v>
      </c>
      <c r="G1446" s="189" t="n">
        <v>0</v>
      </c>
    </row>
    <row r="1447" customFormat="false" ht="15" hidden="false" customHeight="false" outlineLevel="0" collapsed="false">
      <c r="A1447" s="189" t="n">
        <v>12893</v>
      </c>
      <c r="B1447" s="190" t="s">
        <v>860</v>
      </c>
      <c r="C1447" s="191" t="s">
        <v>67</v>
      </c>
      <c r="D1447" s="191" t="s">
        <v>333</v>
      </c>
      <c r="E1447" s="189" t="n">
        <v>0.00140261</v>
      </c>
      <c r="F1447" s="189" t="n">
        <v>48</v>
      </c>
      <c r="G1447" s="189" t="n">
        <v>0</v>
      </c>
    </row>
    <row r="1448" customFormat="false" ht="15" hidden="false" customHeight="false" outlineLevel="0" collapsed="false">
      <c r="A1448" s="189" t="n">
        <v>12894</v>
      </c>
      <c r="B1448" s="190" t="s">
        <v>861</v>
      </c>
      <c r="C1448" s="191" t="s">
        <v>67</v>
      </c>
      <c r="D1448" s="191" t="s">
        <v>28</v>
      </c>
      <c r="E1448" s="189" t="n">
        <v>0.00140261</v>
      </c>
      <c r="F1448" s="189" t="n">
        <v>13</v>
      </c>
      <c r="G1448" s="189" t="n">
        <v>0</v>
      </c>
    </row>
    <row r="1449" customFormat="false" ht="21" hidden="false" customHeight="false" outlineLevel="0" collapsed="false">
      <c r="A1449" s="189" t="n">
        <v>12895</v>
      </c>
      <c r="B1449" s="190" t="s">
        <v>862</v>
      </c>
      <c r="C1449" s="191" t="s">
        <v>67</v>
      </c>
      <c r="D1449" s="191" t="s">
        <v>28</v>
      </c>
      <c r="E1449" s="189" t="n">
        <v>0.00140261</v>
      </c>
      <c r="F1449" s="189" t="n">
        <v>10</v>
      </c>
      <c r="G1449" s="189" t="n">
        <v>0</v>
      </c>
    </row>
    <row r="1450" customFormat="false" ht="15" hidden="false" customHeight="false" outlineLevel="0" collapsed="false">
      <c r="A1450" s="189" t="n">
        <v>2696</v>
      </c>
      <c r="B1450" s="190" t="s">
        <v>919</v>
      </c>
      <c r="C1450" s="191" t="s">
        <v>867</v>
      </c>
      <c r="D1450" s="191" t="s">
        <v>876</v>
      </c>
      <c r="E1450" s="189" t="n">
        <v>0.172465</v>
      </c>
      <c r="F1450" s="189" t="n">
        <v>0</v>
      </c>
      <c r="G1450" s="189" t="n">
        <v>12.75</v>
      </c>
    </row>
    <row r="1451" customFormat="false" ht="15" hidden="false" customHeight="false" outlineLevel="0" collapsed="false">
      <c r="A1451" s="189" t="n">
        <v>2711</v>
      </c>
      <c r="B1451" s="190" t="s">
        <v>885</v>
      </c>
      <c r="C1451" s="191" t="s">
        <v>67</v>
      </c>
      <c r="D1451" s="191" t="s">
        <v>28</v>
      </c>
      <c r="E1451" s="189" t="n">
        <v>0.000802758</v>
      </c>
      <c r="F1451" s="189" t="n">
        <v>100.68</v>
      </c>
      <c r="G1451" s="189" t="n">
        <v>0</v>
      </c>
    </row>
    <row r="1452" customFormat="false" ht="15" hidden="false" customHeight="false" outlineLevel="0" collapsed="false">
      <c r="A1452" s="189" t="n">
        <v>3146</v>
      </c>
      <c r="B1452" s="190" t="s">
        <v>989</v>
      </c>
      <c r="C1452" s="191" t="s">
        <v>67</v>
      </c>
      <c r="D1452" s="191" t="s">
        <v>28</v>
      </c>
      <c r="E1452" s="189" t="n">
        <v>0.04</v>
      </c>
      <c r="F1452" s="189" t="n">
        <v>2.53</v>
      </c>
      <c r="G1452" s="189" t="n">
        <v>0</v>
      </c>
    </row>
    <row r="1453" customFormat="false" ht="21" hidden="false" customHeight="false" outlineLevel="0" collapsed="false">
      <c r="A1453" s="189" t="n">
        <v>36148</v>
      </c>
      <c r="B1453" s="190" t="s">
        <v>864</v>
      </c>
      <c r="C1453" s="191" t="s">
        <v>67</v>
      </c>
      <c r="D1453" s="191" t="s">
        <v>28</v>
      </c>
      <c r="E1453" s="189" t="n">
        <v>0.00140261</v>
      </c>
      <c r="F1453" s="189" t="n">
        <v>48</v>
      </c>
      <c r="G1453" s="189" t="n">
        <v>0</v>
      </c>
    </row>
    <row r="1454" customFormat="false" ht="21" hidden="false" customHeight="false" outlineLevel="0" collapsed="false">
      <c r="A1454" s="189" t="n">
        <v>36152</v>
      </c>
      <c r="B1454" s="190" t="s">
        <v>865</v>
      </c>
      <c r="C1454" s="191" t="s">
        <v>67</v>
      </c>
      <c r="D1454" s="191" t="s">
        <v>28</v>
      </c>
      <c r="E1454" s="189" t="n">
        <v>0.00140261</v>
      </c>
      <c r="F1454" s="189" t="n">
        <v>3.9</v>
      </c>
      <c r="G1454" s="189" t="n">
        <v>0</v>
      </c>
    </row>
    <row r="1455" customFormat="false" ht="15" hidden="false" customHeight="false" outlineLevel="0" collapsed="false">
      <c r="A1455" s="189" t="n">
        <v>37370</v>
      </c>
      <c r="B1455" s="190" t="s">
        <v>886</v>
      </c>
      <c r="C1455" s="191" t="s">
        <v>67</v>
      </c>
      <c r="D1455" s="191" t="s">
        <v>876</v>
      </c>
      <c r="E1455" s="189" t="n">
        <v>0.22</v>
      </c>
      <c r="F1455" s="189" t="n">
        <v>1.7</v>
      </c>
      <c r="G1455" s="189" t="n">
        <v>0</v>
      </c>
    </row>
    <row r="1456" customFormat="false" ht="15" hidden="false" customHeight="false" outlineLevel="0" collapsed="false">
      <c r="A1456" s="189" t="n">
        <v>37371</v>
      </c>
      <c r="B1456" s="190" t="s">
        <v>887</v>
      </c>
      <c r="C1456" s="191" t="s">
        <v>67</v>
      </c>
      <c r="D1456" s="191" t="s">
        <v>876</v>
      </c>
      <c r="E1456" s="189" t="n">
        <v>0.22</v>
      </c>
      <c r="F1456" s="189" t="n">
        <v>0.64</v>
      </c>
      <c r="G1456" s="189" t="n">
        <v>0</v>
      </c>
    </row>
    <row r="1457" customFormat="false" ht="15" hidden="false" customHeight="false" outlineLevel="0" collapsed="false">
      <c r="A1457" s="189" t="n">
        <v>37372</v>
      </c>
      <c r="B1457" s="190" t="s">
        <v>877</v>
      </c>
      <c r="C1457" s="191" t="s">
        <v>67</v>
      </c>
      <c r="D1457" s="191" t="s">
        <v>876</v>
      </c>
      <c r="E1457" s="189" t="n">
        <v>0.22</v>
      </c>
      <c r="F1457" s="189" t="n">
        <v>0.37</v>
      </c>
      <c r="G1457" s="189" t="n">
        <v>0</v>
      </c>
    </row>
    <row r="1458" customFormat="false" ht="15" hidden="false" customHeight="false" outlineLevel="0" collapsed="false">
      <c r="A1458" s="189" t="n">
        <v>37373</v>
      </c>
      <c r="B1458" s="190" t="s">
        <v>878</v>
      </c>
      <c r="C1458" s="191" t="s">
        <v>67</v>
      </c>
      <c r="D1458" s="191" t="s">
        <v>876</v>
      </c>
      <c r="E1458" s="189" t="n">
        <v>0.22</v>
      </c>
      <c r="F1458" s="189" t="n">
        <v>0.02</v>
      </c>
      <c r="G1458" s="189" t="n">
        <v>0</v>
      </c>
    </row>
    <row r="1459" customFormat="false" ht="15" hidden="false" customHeight="false" outlineLevel="0" collapsed="false">
      <c r="A1459" s="189" t="n">
        <v>38403</v>
      </c>
      <c r="B1459" s="190" t="s">
        <v>888</v>
      </c>
      <c r="C1459" s="191" t="s">
        <v>67</v>
      </c>
      <c r="D1459" s="191" t="s">
        <v>28</v>
      </c>
      <c r="E1459" s="189" t="n">
        <v>0.000802758</v>
      </c>
      <c r="F1459" s="189" t="n">
        <v>24.94</v>
      </c>
      <c r="G1459" s="189" t="n">
        <v>0</v>
      </c>
    </row>
    <row r="1460" customFormat="false" ht="15" hidden="false" customHeight="false" outlineLevel="0" collapsed="false">
      <c r="A1460" s="189" t="n">
        <v>6111</v>
      </c>
      <c r="B1460" s="190" t="s">
        <v>891</v>
      </c>
      <c r="C1460" s="191" t="s">
        <v>867</v>
      </c>
      <c r="D1460" s="191" t="s">
        <v>876</v>
      </c>
      <c r="E1460" s="189" t="n">
        <v>0.050855</v>
      </c>
      <c r="F1460" s="189" t="n">
        <v>0</v>
      </c>
      <c r="G1460" s="189" t="n">
        <v>8.04</v>
      </c>
    </row>
    <row r="1461" customFormat="false" ht="15" hidden="false" customHeight="false" outlineLevel="0" collapsed="false">
      <c r="A1461" s="189" t="n">
        <v>6157</v>
      </c>
      <c r="B1461" s="190" t="s">
        <v>1045</v>
      </c>
      <c r="C1461" s="191" t="s">
        <v>67</v>
      </c>
      <c r="D1461" s="191" t="s">
        <v>28</v>
      </c>
      <c r="E1461" s="189" t="n">
        <v>1</v>
      </c>
      <c r="F1461" s="189" t="n">
        <v>38.31</v>
      </c>
      <c r="G1461" s="189" t="n">
        <v>0</v>
      </c>
    </row>
    <row r="1462" customFormat="false" ht="15" hidden="false" customHeight="false" outlineLevel="0" collapsed="false">
      <c r="A1462" s="178"/>
      <c r="B1462" s="179"/>
      <c r="C1462" s="180"/>
      <c r="D1462" s="180"/>
      <c r="E1462" s="180"/>
      <c r="F1462" s="180"/>
      <c r="G1462" s="180"/>
    </row>
    <row r="1463" customFormat="false" ht="31.5" hidden="false" customHeight="false" outlineLevel="0" collapsed="false">
      <c r="A1463" s="184" t="s">
        <v>272</v>
      </c>
      <c r="B1463" s="185" t="s">
        <v>273</v>
      </c>
      <c r="C1463" s="186" t="s">
        <v>53</v>
      </c>
      <c r="D1463" s="186" t="s">
        <v>28</v>
      </c>
      <c r="E1463" s="187"/>
      <c r="F1463" s="187" t="n">
        <v>357.33390373588</v>
      </c>
      <c r="G1463" s="187" t="n">
        <v>16.03640091</v>
      </c>
    </row>
    <row r="1464" customFormat="false" ht="15" hidden="false" customHeight="false" outlineLevel="0" collapsed="false">
      <c r="A1464" s="189" t="n">
        <v>10</v>
      </c>
      <c r="B1464" s="190" t="s">
        <v>882</v>
      </c>
      <c r="C1464" s="191" t="s">
        <v>67</v>
      </c>
      <c r="D1464" s="191" t="s">
        <v>28</v>
      </c>
      <c r="E1464" s="189" t="n">
        <v>0.005181438</v>
      </c>
      <c r="F1464" s="189" t="n">
        <v>6.64</v>
      </c>
      <c r="G1464" s="189" t="n">
        <v>0</v>
      </c>
    </row>
    <row r="1465" customFormat="false" ht="15" hidden="false" customHeight="false" outlineLevel="0" collapsed="false">
      <c r="A1465" s="189" t="n">
        <v>10422</v>
      </c>
      <c r="B1465" s="190" t="s">
        <v>1046</v>
      </c>
      <c r="C1465" s="191" t="s">
        <v>67</v>
      </c>
      <c r="D1465" s="191" t="s">
        <v>28</v>
      </c>
      <c r="E1465" s="189" t="n">
        <v>1</v>
      </c>
      <c r="F1465" s="189" t="n">
        <v>295.69</v>
      </c>
      <c r="G1465" s="189" t="n">
        <v>0</v>
      </c>
    </row>
    <row r="1466" customFormat="false" ht="15" hidden="false" customHeight="false" outlineLevel="0" collapsed="false">
      <c r="A1466" s="189" t="n">
        <v>11684</v>
      </c>
      <c r="B1466" s="190" t="s">
        <v>1047</v>
      </c>
      <c r="C1466" s="191" t="s">
        <v>67</v>
      </c>
      <c r="D1466" s="191" t="s">
        <v>28</v>
      </c>
      <c r="E1466" s="189" t="n">
        <v>1</v>
      </c>
      <c r="F1466" s="189" t="n">
        <v>28.16</v>
      </c>
      <c r="G1466" s="189" t="n">
        <v>0</v>
      </c>
    </row>
    <row r="1467" customFormat="false" ht="15" hidden="false" customHeight="false" outlineLevel="0" collapsed="false">
      <c r="A1467" s="189" t="n">
        <v>12</v>
      </c>
      <c r="B1467" s="190" t="s">
        <v>883</v>
      </c>
      <c r="C1467" s="191" t="s">
        <v>67</v>
      </c>
      <c r="D1467" s="191" t="s">
        <v>28</v>
      </c>
      <c r="E1467" s="189" t="n">
        <v>0.005181438</v>
      </c>
      <c r="F1467" s="189" t="n">
        <v>6.5</v>
      </c>
      <c r="G1467" s="189" t="n">
        <v>0</v>
      </c>
    </row>
    <row r="1468" customFormat="false" ht="15" hidden="false" customHeight="false" outlineLevel="0" collapsed="false">
      <c r="A1468" s="189" t="n">
        <v>12892</v>
      </c>
      <c r="B1468" s="190" t="s">
        <v>859</v>
      </c>
      <c r="C1468" s="191" t="s">
        <v>67</v>
      </c>
      <c r="D1468" s="191" t="s">
        <v>333</v>
      </c>
      <c r="E1468" s="189" t="n">
        <v>0.00905321</v>
      </c>
      <c r="F1468" s="189" t="n">
        <v>9</v>
      </c>
      <c r="G1468" s="189" t="n">
        <v>0</v>
      </c>
    </row>
    <row r="1469" customFormat="false" ht="15" hidden="false" customHeight="false" outlineLevel="0" collapsed="false">
      <c r="A1469" s="189" t="n">
        <v>12893</v>
      </c>
      <c r="B1469" s="190" t="s">
        <v>860</v>
      </c>
      <c r="C1469" s="191" t="s">
        <v>67</v>
      </c>
      <c r="D1469" s="191" t="s">
        <v>333</v>
      </c>
      <c r="E1469" s="189" t="n">
        <v>0.00905321</v>
      </c>
      <c r="F1469" s="189" t="n">
        <v>48</v>
      </c>
      <c r="G1469" s="189" t="n">
        <v>0</v>
      </c>
    </row>
    <row r="1470" customFormat="false" ht="15" hidden="false" customHeight="false" outlineLevel="0" collapsed="false">
      <c r="A1470" s="189" t="n">
        <v>12894</v>
      </c>
      <c r="B1470" s="190" t="s">
        <v>861</v>
      </c>
      <c r="C1470" s="191" t="s">
        <v>67</v>
      </c>
      <c r="D1470" s="191" t="s">
        <v>28</v>
      </c>
      <c r="E1470" s="189" t="n">
        <v>0.00905321</v>
      </c>
      <c r="F1470" s="189" t="n">
        <v>13</v>
      </c>
      <c r="G1470" s="189" t="n">
        <v>0</v>
      </c>
    </row>
    <row r="1471" customFormat="false" ht="21" hidden="false" customHeight="false" outlineLevel="0" collapsed="false">
      <c r="A1471" s="189" t="n">
        <v>12895</v>
      </c>
      <c r="B1471" s="190" t="s">
        <v>862</v>
      </c>
      <c r="C1471" s="191" t="s">
        <v>67</v>
      </c>
      <c r="D1471" s="191" t="s">
        <v>28</v>
      </c>
      <c r="E1471" s="189" t="n">
        <v>0.00905321</v>
      </c>
      <c r="F1471" s="189" t="n">
        <v>10</v>
      </c>
      <c r="G1471" s="189" t="n">
        <v>0</v>
      </c>
    </row>
    <row r="1472" customFormat="false" ht="15" hidden="false" customHeight="false" outlineLevel="0" collapsed="false">
      <c r="A1472" s="189" t="n">
        <v>2696</v>
      </c>
      <c r="B1472" s="190" t="s">
        <v>919</v>
      </c>
      <c r="C1472" s="191" t="s">
        <v>867</v>
      </c>
      <c r="D1472" s="191" t="s">
        <v>876</v>
      </c>
      <c r="E1472" s="189" t="n">
        <v>0.943485</v>
      </c>
      <c r="F1472" s="189" t="n">
        <v>0</v>
      </c>
      <c r="G1472" s="189" t="n">
        <v>12.75</v>
      </c>
    </row>
    <row r="1473" customFormat="false" ht="15" hidden="false" customHeight="false" outlineLevel="0" collapsed="false">
      <c r="A1473" s="189" t="n">
        <v>2711</v>
      </c>
      <c r="B1473" s="190" t="s">
        <v>885</v>
      </c>
      <c r="C1473" s="191" t="s">
        <v>67</v>
      </c>
      <c r="D1473" s="191" t="s">
        <v>28</v>
      </c>
      <c r="E1473" s="189" t="n">
        <v>0.005181438</v>
      </c>
      <c r="F1473" s="189" t="n">
        <v>100.68</v>
      </c>
      <c r="G1473" s="189" t="n">
        <v>0</v>
      </c>
    </row>
    <row r="1474" customFormat="false" ht="15" hidden="false" customHeight="false" outlineLevel="0" collapsed="false">
      <c r="A1474" s="189" t="n">
        <v>3146</v>
      </c>
      <c r="B1474" s="190" t="s">
        <v>989</v>
      </c>
      <c r="C1474" s="191" t="s">
        <v>67</v>
      </c>
      <c r="D1474" s="191" t="s">
        <v>28</v>
      </c>
      <c r="E1474" s="189" t="n">
        <v>0.0175</v>
      </c>
      <c r="F1474" s="189" t="n">
        <v>2.53</v>
      </c>
      <c r="G1474" s="189" t="n">
        <v>0</v>
      </c>
    </row>
    <row r="1475" customFormat="false" ht="21" hidden="false" customHeight="false" outlineLevel="0" collapsed="false">
      <c r="A1475" s="189" t="n">
        <v>36148</v>
      </c>
      <c r="B1475" s="190" t="s">
        <v>864</v>
      </c>
      <c r="C1475" s="191" t="s">
        <v>67</v>
      </c>
      <c r="D1475" s="191" t="s">
        <v>28</v>
      </c>
      <c r="E1475" s="189" t="n">
        <v>0.00905321</v>
      </c>
      <c r="F1475" s="189" t="n">
        <v>48</v>
      </c>
      <c r="G1475" s="189" t="n">
        <v>0</v>
      </c>
    </row>
    <row r="1476" customFormat="false" ht="21" hidden="false" customHeight="false" outlineLevel="0" collapsed="false">
      <c r="A1476" s="189" t="n">
        <v>36152</v>
      </c>
      <c r="B1476" s="190" t="s">
        <v>865</v>
      </c>
      <c r="C1476" s="191" t="s">
        <v>67</v>
      </c>
      <c r="D1476" s="191" t="s">
        <v>28</v>
      </c>
      <c r="E1476" s="189" t="n">
        <v>0.00905321</v>
      </c>
      <c r="F1476" s="189" t="n">
        <v>3.9</v>
      </c>
      <c r="G1476" s="189" t="n">
        <v>0</v>
      </c>
    </row>
    <row r="1477" customFormat="false" ht="15" hidden="false" customHeight="false" outlineLevel="0" collapsed="false">
      <c r="A1477" s="189" t="n">
        <v>37329</v>
      </c>
      <c r="B1477" s="190" t="s">
        <v>1048</v>
      </c>
      <c r="C1477" s="191" t="s">
        <v>67</v>
      </c>
      <c r="D1477" s="191" t="s">
        <v>153</v>
      </c>
      <c r="E1477" s="189" t="n">
        <v>0.1469</v>
      </c>
      <c r="F1477" s="189" t="n">
        <v>44.86</v>
      </c>
      <c r="G1477" s="189" t="n">
        <v>0</v>
      </c>
    </row>
    <row r="1478" customFormat="false" ht="15" hidden="false" customHeight="false" outlineLevel="0" collapsed="false">
      <c r="A1478" s="189" t="n">
        <v>37370</v>
      </c>
      <c r="B1478" s="190" t="s">
        <v>886</v>
      </c>
      <c r="C1478" s="191" t="s">
        <v>67</v>
      </c>
      <c r="D1478" s="191" t="s">
        <v>876</v>
      </c>
      <c r="E1478" s="189" t="n">
        <v>1.42</v>
      </c>
      <c r="F1478" s="189" t="n">
        <v>1.7</v>
      </c>
      <c r="G1478" s="189" t="n">
        <v>0</v>
      </c>
    </row>
    <row r="1479" customFormat="false" ht="15" hidden="false" customHeight="false" outlineLevel="0" collapsed="false">
      <c r="A1479" s="189" t="n">
        <v>37371</v>
      </c>
      <c r="B1479" s="190" t="s">
        <v>887</v>
      </c>
      <c r="C1479" s="191" t="s">
        <v>67</v>
      </c>
      <c r="D1479" s="191" t="s">
        <v>876</v>
      </c>
      <c r="E1479" s="189" t="n">
        <v>1.42</v>
      </c>
      <c r="F1479" s="189" t="n">
        <v>0.64</v>
      </c>
      <c r="G1479" s="189" t="n">
        <v>0</v>
      </c>
    </row>
    <row r="1480" customFormat="false" ht="15" hidden="false" customHeight="false" outlineLevel="0" collapsed="false">
      <c r="A1480" s="189" t="n">
        <v>37372</v>
      </c>
      <c r="B1480" s="190" t="s">
        <v>877</v>
      </c>
      <c r="C1480" s="191" t="s">
        <v>67</v>
      </c>
      <c r="D1480" s="191" t="s">
        <v>876</v>
      </c>
      <c r="E1480" s="189" t="n">
        <v>1.42</v>
      </c>
      <c r="F1480" s="189" t="n">
        <v>0.37</v>
      </c>
      <c r="G1480" s="189" t="n">
        <v>0</v>
      </c>
    </row>
    <row r="1481" customFormat="false" ht="15" hidden="false" customHeight="false" outlineLevel="0" collapsed="false">
      <c r="A1481" s="189" t="n">
        <v>37373</v>
      </c>
      <c r="B1481" s="190" t="s">
        <v>878</v>
      </c>
      <c r="C1481" s="191" t="s">
        <v>67</v>
      </c>
      <c r="D1481" s="191" t="s">
        <v>876</v>
      </c>
      <c r="E1481" s="189" t="n">
        <v>1.42</v>
      </c>
      <c r="F1481" s="189" t="n">
        <v>0.02</v>
      </c>
      <c r="G1481" s="189" t="n">
        <v>0</v>
      </c>
    </row>
    <row r="1482" customFormat="false" ht="15" hidden="false" customHeight="false" outlineLevel="0" collapsed="false">
      <c r="A1482" s="189" t="n">
        <v>38403</v>
      </c>
      <c r="B1482" s="190" t="s">
        <v>888</v>
      </c>
      <c r="C1482" s="191" t="s">
        <v>67</v>
      </c>
      <c r="D1482" s="191" t="s">
        <v>28</v>
      </c>
      <c r="E1482" s="189" t="n">
        <v>0.005181438</v>
      </c>
      <c r="F1482" s="189" t="n">
        <v>24.94</v>
      </c>
      <c r="G1482" s="189" t="n">
        <v>0</v>
      </c>
    </row>
    <row r="1483" customFormat="false" ht="21" hidden="false" customHeight="false" outlineLevel="0" collapsed="false">
      <c r="A1483" s="189" t="n">
        <v>4384</v>
      </c>
      <c r="B1483" s="190" t="s">
        <v>1049</v>
      </c>
      <c r="C1483" s="191" t="s">
        <v>67</v>
      </c>
      <c r="D1483" s="191" t="s">
        <v>28</v>
      </c>
      <c r="E1483" s="189" t="n">
        <v>2</v>
      </c>
      <c r="F1483" s="189" t="n">
        <v>9.87</v>
      </c>
      <c r="G1483" s="189" t="n">
        <v>0</v>
      </c>
    </row>
    <row r="1484" customFormat="false" ht="15" hidden="false" customHeight="false" outlineLevel="0" collapsed="false">
      <c r="A1484" s="189" t="n">
        <v>6111</v>
      </c>
      <c r="B1484" s="190" t="s">
        <v>891</v>
      </c>
      <c r="C1484" s="191" t="s">
        <v>867</v>
      </c>
      <c r="D1484" s="191" t="s">
        <v>876</v>
      </c>
      <c r="E1484" s="189" t="n">
        <v>0.498379</v>
      </c>
      <c r="F1484" s="189" t="n">
        <v>0</v>
      </c>
      <c r="G1484" s="189" t="n">
        <v>8.04</v>
      </c>
    </row>
    <row r="1485" customFormat="false" ht="15" hidden="false" customHeight="false" outlineLevel="0" collapsed="false">
      <c r="A1485" s="189" t="n">
        <v>6138</v>
      </c>
      <c r="B1485" s="190" t="s">
        <v>1050</v>
      </c>
      <c r="C1485" s="191" t="s">
        <v>67</v>
      </c>
      <c r="D1485" s="191" t="s">
        <v>28</v>
      </c>
      <c r="E1485" s="189" t="n">
        <v>1</v>
      </c>
      <c r="F1485" s="189" t="n">
        <v>1.32</v>
      </c>
      <c r="G1485" s="189" t="n">
        <v>0</v>
      </c>
    </row>
    <row r="1486" customFormat="false" ht="15" hidden="false" customHeight="false" outlineLevel="0" collapsed="false">
      <c r="A1486" s="178"/>
      <c r="B1486" s="179"/>
      <c r="C1486" s="180"/>
      <c r="D1486" s="180"/>
      <c r="E1486" s="180"/>
      <c r="F1486" s="180"/>
      <c r="G1486" s="180"/>
    </row>
    <row r="1487" customFormat="false" ht="42" hidden="false" customHeight="false" outlineLevel="0" collapsed="false">
      <c r="A1487" s="184" t="s">
        <v>275</v>
      </c>
      <c r="B1487" s="185" t="s">
        <v>276</v>
      </c>
      <c r="C1487" s="186" t="s">
        <v>53</v>
      </c>
      <c r="D1487" s="186" t="s">
        <v>28</v>
      </c>
      <c r="E1487" s="187"/>
      <c r="F1487" s="187" t="n">
        <v>333.05176812952</v>
      </c>
      <c r="G1487" s="187" t="n">
        <v>51.60521631</v>
      </c>
    </row>
    <row r="1488" customFormat="false" ht="15" hidden="false" customHeight="false" outlineLevel="0" collapsed="false">
      <c r="A1488" s="189" t="n">
        <v>10</v>
      </c>
      <c r="B1488" s="190" t="s">
        <v>882</v>
      </c>
      <c r="C1488" s="191" t="s">
        <v>67</v>
      </c>
      <c r="D1488" s="191" t="s">
        <v>28</v>
      </c>
      <c r="E1488" s="189" t="n">
        <v>0.017076852</v>
      </c>
      <c r="F1488" s="189" t="n">
        <v>6.64</v>
      </c>
      <c r="G1488" s="189" t="n">
        <v>0</v>
      </c>
    </row>
    <row r="1489" customFormat="false" ht="21" hidden="false" customHeight="false" outlineLevel="0" collapsed="false">
      <c r="A1489" s="189" t="n">
        <v>11795</v>
      </c>
      <c r="B1489" s="190" t="s">
        <v>1051</v>
      </c>
      <c r="C1489" s="191" t="s">
        <v>67</v>
      </c>
      <c r="D1489" s="191" t="s">
        <v>72</v>
      </c>
      <c r="E1489" s="189" t="n">
        <v>0.377</v>
      </c>
      <c r="F1489" s="189" t="n">
        <v>267.92</v>
      </c>
      <c r="G1489" s="189" t="n">
        <v>0</v>
      </c>
    </row>
    <row r="1490" customFormat="false" ht="15" hidden="false" customHeight="false" outlineLevel="0" collapsed="false">
      <c r="A1490" s="189" t="n">
        <v>12</v>
      </c>
      <c r="B1490" s="190" t="s">
        <v>883</v>
      </c>
      <c r="C1490" s="191" t="s">
        <v>67</v>
      </c>
      <c r="D1490" s="191" t="s">
        <v>28</v>
      </c>
      <c r="E1490" s="189" t="n">
        <v>0.017076852</v>
      </c>
      <c r="F1490" s="189" t="n">
        <v>6.5</v>
      </c>
      <c r="G1490" s="189" t="n">
        <v>0</v>
      </c>
    </row>
    <row r="1491" customFormat="false" ht="15" hidden="false" customHeight="false" outlineLevel="0" collapsed="false">
      <c r="A1491" s="189" t="n">
        <v>12892</v>
      </c>
      <c r="B1491" s="190" t="s">
        <v>859</v>
      </c>
      <c r="C1491" s="191" t="s">
        <v>67</v>
      </c>
      <c r="D1491" s="191" t="s">
        <v>333</v>
      </c>
      <c r="E1491" s="189" t="n">
        <v>0.02983734</v>
      </c>
      <c r="F1491" s="189" t="n">
        <v>9</v>
      </c>
      <c r="G1491" s="189" t="n">
        <v>0</v>
      </c>
    </row>
    <row r="1492" customFormat="false" ht="15" hidden="false" customHeight="false" outlineLevel="0" collapsed="false">
      <c r="A1492" s="189" t="n">
        <v>12893</v>
      </c>
      <c r="B1492" s="190" t="s">
        <v>860</v>
      </c>
      <c r="C1492" s="191" t="s">
        <v>67</v>
      </c>
      <c r="D1492" s="191" t="s">
        <v>333</v>
      </c>
      <c r="E1492" s="189" t="n">
        <v>0.02983734</v>
      </c>
      <c r="F1492" s="189" t="n">
        <v>48</v>
      </c>
      <c r="G1492" s="189" t="n">
        <v>0</v>
      </c>
    </row>
    <row r="1493" customFormat="false" ht="15" hidden="false" customHeight="false" outlineLevel="0" collapsed="false">
      <c r="A1493" s="189" t="n">
        <v>12894</v>
      </c>
      <c r="B1493" s="190" t="s">
        <v>861</v>
      </c>
      <c r="C1493" s="191" t="s">
        <v>67</v>
      </c>
      <c r="D1493" s="191" t="s">
        <v>28</v>
      </c>
      <c r="E1493" s="189" t="n">
        <v>0.02983734</v>
      </c>
      <c r="F1493" s="189" t="n">
        <v>13</v>
      </c>
      <c r="G1493" s="189" t="n">
        <v>0</v>
      </c>
    </row>
    <row r="1494" customFormat="false" ht="21" hidden="false" customHeight="false" outlineLevel="0" collapsed="false">
      <c r="A1494" s="189" t="n">
        <v>12895</v>
      </c>
      <c r="B1494" s="190" t="s">
        <v>862</v>
      </c>
      <c r="C1494" s="191" t="s">
        <v>67</v>
      </c>
      <c r="D1494" s="191" t="s">
        <v>28</v>
      </c>
      <c r="E1494" s="189" t="n">
        <v>0.02983734</v>
      </c>
      <c r="F1494" s="189" t="n">
        <v>10</v>
      </c>
      <c r="G1494" s="189" t="n">
        <v>0</v>
      </c>
    </row>
    <row r="1495" customFormat="false" ht="21" hidden="false" customHeight="false" outlineLevel="0" collapsed="false">
      <c r="A1495" s="189" t="n">
        <v>13415</v>
      </c>
      <c r="B1495" s="190" t="s">
        <v>1052</v>
      </c>
      <c r="C1495" s="191" t="s">
        <v>67</v>
      </c>
      <c r="D1495" s="191" t="s">
        <v>28</v>
      </c>
      <c r="E1495" s="189" t="n">
        <v>1</v>
      </c>
      <c r="F1495" s="189" t="n">
        <v>44.05</v>
      </c>
      <c r="G1495" s="189" t="n">
        <v>0</v>
      </c>
    </row>
    <row r="1496" customFormat="false" ht="15" hidden="false" customHeight="false" outlineLevel="0" collapsed="false">
      <c r="A1496" s="189" t="n">
        <v>20269</v>
      </c>
      <c r="B1496" s="190" t="s">
        <v>1053</v>
      </c>
      <c r="C1496" s="191" t="s">
        <v>67</v>
      </c>
      <c r="D1496" s="191" t="s">
        <v>28</v>
      </c>
      <c r="E1496" s="189" t="n">
        <v>1</v>
      </c>
      <c r="F1496" s="189" t="n">
        <v>71.14</v>
      </c>
      <c r="G1496" s="189" t="n">
        <v>0</v>
      </c>
    </row>
    <row r="1497" customFormat="false" ht="15" hidden="false" customHeight="false" outlineLevel="0" collapsed="false">
      <c r="A1497" s="189" t="n">
        <v>2696</v>
      </c>
      <c r="B1497" s="190" t="s">
        <v>919</v>
      </c>
      <c r="C1497" s="191" t="s">
        <v>867</v>
      </c>
      <c r="D1497" s="191" t="s">
        <v>876</v>
      </c>
      <c r="E1497" s="189" t="n">
        <v>0.50725</v>
      </c>
      <c r="F1497" s="189" t="n">
        <v>0</v>
      </c>
      <c r="G1497" s="189" t="n">
        <v>12.75</v>
      </c>
    </row>
    <row r="1498" customFormat="false" ht="15" hidden="false" customHeight="false" outlineLevel="0" collapsed="false">
      <c r="A1498" s="189" t="n">
        <v>2711</v>
      </c>
      <c r="B1498" s="190" t="s">
        <v>885</v>
      </c>
      <c r="C1498" s="191" t="s">
        <v>67</v>
      </c>
      <c r="D1498" s="191" t="s">
        <v>28</v>
      </c>
      <c r="E1498" s="189" t="n">
        <v>0.017076852</v>
      </c>
      <c r="F1498" s="189" t="n">
        <v>100.68</v>
      </c>
      <c r="G1498" s="189" t="n">
        <v>0</v>
      </c>
    </row>
    <row r="1499" customFormat="false" ht="15" hidden="false" customHeight="false" outlineLevel="0" collapsed="false">
      <c r="A1499" s="189" t="n">
        <v>3146</v>
      </c>
      <c r="B1499" s="190" t="s">
        <v>989</v>
      </c>
      <c r="C1499" s="191" t="s">
        <v>67</v>
      </c>
      <c r="D1499" s="191" t="s">
        <v>28</v>
      </c>
      <c r="E1499" s="189" t="n">
        <v>0.1379</v>
      </c>
      <c r="F1499" s="189" t="n">
        <v>2.53</v>
      </c>
      <c r="G1499" s="189" t="n">
        <v>0</v>
      </c>
    </row>
    <row r="1500" customFormat="false" ht="21" hidden="false" customHeight="false" outlineLevel="0" collapsed="false">
      <c r="A1500" s="189" t="n">
        <v>36148</v>
      </c>
      <c r="B1500" s="190" t="s">
        <v>864</v>
      </c>
      <c r="C1500" s="191" t="s">
        <v>67</v>
      </c>
      <c r="D1500" s="191" t="s">
        <v>28</v>
      </c>
      <c r="E1500" s="189" t="n">
        <v>0.02983734</v>
      </c>
      <c r="F1500" s="189" t="n">
        <v>48</v>
      </c>
      <c r="G1500" s="189" t="n">
        <v>0</v>
      </c>
    </row>
    <row r="1501" customFormat="false" ht="21" hidden="false" customHeight="false" outlineLevel="0" collapsed="false">
      <c r="A1501" s="189" t="n">
        <v>36152</v>
      </c>
      <c r="B1501" s="190" t="s">
        <v>865</v>
      </c>
      <c r="C1501" s="191" t="s">
        <v>67</v>
      </c>
      <c r="D1501" s="191" t="s">
        <v>28</v>
      </c>
      <c r="E1501" s="189" t="n">
        <v>0.02983734</v>
      </c>
      <c r="F1501" s="189" t="n">
        <v>3.9</v>
      </c>
      <c r="G1501" s="189" t="n">
        <v>0</v>
      </c>
    </row>
    <row r="1502" customFormat="false" ht="15" hidden="false" customHeight="false" outlineLevel="0" collapsed="false">
      <c r="A1502" s="189" t="n">
        <v>37329</v>
      </c>
      <c r="B1502" s="190" t="s">
        <v>1048</v>
      </c>
      <c r="C1502" s="191" t="s">
        <v>67</v>
      </c>
      <c r="D1502" s="191" t="s">
        <v>153</v>
      </c>
      <c r="E1502" s="189" t="n">
        <v>0.0257</v>
      </c>
      <c r="F1502" s="189" t="n">
        <v>44.86</v>
      </c>
      <c r="G1502" s="189" t="n">
        <v>0</v>
      </c>
    </row>
    <row r="1503" customFormat="false" ht="15" hidden="false" customHeight="false" outlineLevel="0" collapsed="false">
      <c r="A1503" s="189" t="n">
        <v>37370</v>
      </c>
      <c r="B1503" s="190" t="s">
        <v>886</v>
      </c>
      <c r="C1503" s="191" t="s">
        <v>67</v>
      </c>
      <c r="D1503" s="191" t="s">
        <v>876</v>
      </c>
      <c r="E1503" s="189" t="n">
        <v>4.68</v>
      </c>
      <c r="F1503" s="189" t="n">
        <v>1.7</v>
      </c>
      <c r="G1503" s="189" t="n">
        <v>0</v>
      </c>
    </row>
    <row r="1504" customFormat="false" ht="15" hidden="false" customHeight="false" outlineLevel="0" collapsed="false">
      <c r="A1504" s="189" t="n">
        <v>37371</v>
      </c>
      <c r="B1504" s="190" t="s">
        <v>887</v>
      </c>
      <c r="C1504" s="191" t="s">
        <v>67</v>
      </c>
      <c r="D1504" s="191" t="s">
        <v>876</v>
      </c>
      <c r="E1504" s="189" t="n">
        <v>4.68</v>
      </c>
      <c r="F1504" s="189" t="n">
        <v>0.64</v>
      </c>
      <c r="G1504" s="189" t="n">
        <v>0</v>
      </c>
    </row>
    <row r="1505" customFormat="false" ht="15" hidden="false" customHeight="false" outlineLevel="0" collapsed="false">
      <c r="A1505" s="189" t="n">
        <v>37372</v>
      </c>
      <c r="B1505" s="190" t="s">
        <v>877</v>
      </c>
      <c r="C1505" s="191" t="s">
        <v>67</v>
      </c>
      <c r="D1505" s="191" t="s">
        <v>876</v>
      </c>
      <c r="E1505" s="189" t="n">
        <v>4.68</v>
      </c>
      <c r="F1505" s="189" t="n">
        <v>0.37</v>
      </c>
      <c r="G1505" s="189" t="n">
        <v>0</v>
      </c>
    </row>
    <row r="1506" customFormat="false" ht="15" hidden="false" customHeight="false" outlineLevel="0" collapsed="false">
      <c r="A1506" s="189" t="n">
        <v>37373</v>
      </c>
      <c r="B1506" s="190" t="s">
        <v>878</v>
      </c>
      <c r="C1506" s="191" t="s">
        <v>67</v>
      </c>
      <c r="D1506" s="191" t="s">
        <v>876</v>
      </c>
      <c r="E1506" s="189" t="n">
        <v>4.68</v>
      </c>
      <c r="F1506" s="189" t="n">
        <v>0.02</v>
      </c>
      <c r="G1506" s="189" t="n">
        <v>0</v>
      </c>
    </row>
    <row r="1507" customFormat="false" ht="15" hidden="false" customHeight="false" outlineLevel="0" collapsed="false">
      <c r="A1507" s="189" t="n">
        <v>37588</v>
      </c>
      <c r="B1507" s="190" t="s">
        <v>1054</v>
      </c>
      <c r="C1507" s="191" t="s">
        <v>67</v>
      </c>
      <c r="D1507" s="191" t="s">
        <v>28</v>
      </c>
      <c r="E1507" s="189" t="n">
        <v>1</v>
      </c>
      <c r="F1507" s="189" t="n">
        <v>19.9</v>
      </c>
      <c r="G1507" s="189" t="n">
        <v>0</v>
      </c>
    </row>
    <row r="1508" customFormat="false" ht="21" hidden="false" customHeight="false" outlineLevel="0" collapsed="false">
      <c r="A1508" s="189" t="n">
        <v>37590</v>
      </c>
      <c r="B1508" s="190" t="s">
        <v>1055</v>
      </c>
      <c r="C1508" s="191" t="s">
        <v>67</v>
      </c>
      <c r="D1508" s="191" t="s">
        <v>28</v>
      </c>
      <c r="E1508" s="189" t="n">
        <v>2</v>
      </c>
      <c r="F1508" s="189" t="n">
        <v>19.13</v>
      </c>
      <c r="G1508" s="189" t="n">
        <v>0</v>
      </c>
    </row>
    <row r="1509" customFormat="false" ht="15" hidden="false" customHeight="false" outlineLevel="0" collapsed="false">
      <c r="A1509" s="189" t="n">
        <v>38403</v>
      </c>
      <c r="B1509" s="190" t="s">
        <v>888</v>
      </c>
      <c r="C1509" s="191" t="s">
        <v>67</v>
      </c>
      <c r="D1509" s="191" t="s">
        <v>28</v>
      </c>
      <c r="E1509" s="189" t="n">
        <v>0.017076852</v>
      </c>
      <c r="F1509" s="189" t="n">
        <v>24.94</v>
      </c>
      <c r="G1509" s="189" t="n">
        <v>0</v>
      </c>
    </row>
    <row r="1510" customFormat="false" ht="15" hidden="false" customHeight="false" outlineLevel="0" collapsed="false">
      <c r="A1510" s="189" t="n">
        <v>4755</v>
      </c>
      <c r="B1510" s="190" t="s">
        <v>1024</v>
      </c>
      <c r="C1510" s="191" t="s">
        <v>867</v>
      </c>
      <c r="D1510" s="191" t="s">
        <v>876</v>
      </c>
      <c r="E1510" s="189" t="n">
        <v>2.802963</v>
      </c>
      <c r="F1510" s="189" t="n">
        <v>0</v>
      </c>
      <c r="G1510" s="189" t="n">
        <v>11.99</v>
      </c>
    </row>
    <row r="1511" customFormat="false" ht="15" hidden="false" customHeight="false" outlineLevel="0" collapsed="false">
      <c r="A1511" s="189" t="n">
        <v>4823</v>
      </c>
      <c r="B1511" s="190" t="s">
        <v>1056</v>
      </c>
      <c r="C1511" s="191" t="s">
        <v>67</v>
      </c>
      <c r="D1511" s="191" t="s">
        <v>153</v>
      </c>
      <c r="E1511" s="189" t="n">
        <v>0.9115</v>
      </c>
      <c r="F1511" s="189" t="n">
        <v>30.14</v>
      </c>
      <c r="G1511" s="189" t="n">
        <v>0</v>
      </c>
    </row>
    <row r="1512" customFormat="false" ht="15" hidden="false" customHeight="false" outlineLevel="0" collapsed="false">
      <c r="A1512" s="189" t="n">
        <v>6111</v>
      </c>
      <c r="B1512" s="190" t="s">
        <v>891</v>
      </c>
      <c r="C1512" s="191" t="s">
        <v>867</v>
      </c>
      <c r="D1512" s="191" t="s">
        <v>876</v>
      </c>
      <c r="E1512" s="189" t="n">
        <v>1.434111</v>
      </c>
      <c r="F1512" s="189" t="n">
        <v>0</v>
      </c>
      <c r="G1512" s="189" t="n">
        <v>8.04</v>
      </c>
    </row>
    <row r="1513" customFormat="false" ht="15" hidden="false" customHeight="false" outlineLevel="0" collapsed="false">
      <c r="A1513" s="189" t="n">
        <v>6141</v>
      </c>
      <c r="B1513" s="190" t="s">
        <v>1057</v>
      </c>
      <c r="C1513" s="191" t="s">
        <v>67</v>
      </c>
      <c r="D1513" s="191" t="s">
        <v>28</v>
      </c>
      <c r="E1513" s="189" t="n">
        <v>1</v>
      </c>
      <c r="F1513" s="189" t="n">
        <v>2.74</v>
      </c>
      <c r="G1513" s="189" t="n">
        <v>0</v>
      </c>
    </row>
    <row r="1514" customFormat="false" ht="15" hidden="false" customHeight="false" outlineLevel="0" collapsed="false">
      <c r="A1514" s="189" t="n">
        <v>6148</v>
      </c>
      <c r="B1514" s="190" t="s">
        <v>1058</v>
      </c>
      <c r="C1514" s="191" t="s">
        <v>67</v>
      </c>
      <c r="D1514" s="191" t="s">
        <v>28</v>
      </c>
      <c r="E1514" s="189" t="n">
        <v>1</v>
      </c>
      <c r="F1514" s="189" t="n">
        <v>6.1</v>
      </c>
      <c r="G1514" s="189" t="n">
        <v>0</v>
      </c>
    </row>
    <row r="1515" customFormat="false" ht="21" hidden="false" customHeight="false" outlineLevel="0" collapsed="false">
      <c r="A1515" s="189" t="n">
        <v>7568</v>
      </c>
      <c r="B1515" s="190" t="s">
        <v>1059</v>
      </c>
      <c r="C1515" s="191" t="s">
        <v>67</v>
      </c>
      <c r="D1515" s="191" t="s">
        <v>28</v>
      </c>
      <c r="E1515" s="189" t="n">
        <v>6</v>
      </c>
      <c r="F1515" s="189" t="n">
        <v>0.3</v>
      </c>
      <c r="G1515" s="189" t="n">
        <v>0</v>
      </c>
    </row>
    <row r="1516" customFormat="false" ht="15" hidden="false" customHeight="false" outlineLevel="0" collapsed="false">
      <c r="A1516" s="178"/>
      <c r="B1516" s="179"/>
      <c r="C1516" s="180"/>
      <c r="D1516" s="180"/>
      <c r="E1516" s="180"/>
      <c r="F1516" s="180"/>
      <c r="G1516" s="180"/>
    </row>
    <row r="1517" customFormat="false" ht="31.5" hidden="false" customHeight="false" outlineLevel="0" collapsed="false">
      <c r="A1517" s="184" t="s">
        <v>278</v>
      </c>
      <c r="B1517" s="185" t="s">
        <v>279</v>
      </c>
      <c r="C1517" s="186" t="s">
        <v>53</v>
      </c>
      <c r="D1517" s="186" t="s">
        <v>28</v>
      </c>
      <c r="E1517" s="187"/>
      <c r="F1517" s="187" t="n">
        <v>590.22417877308</v>
      </c>
      <c r="G1517" s="187" t="n">
        <v>13.68729546</v>
      </c>
    </row>
    <row r="1518" customFormat="false" ht="15" hidden="false" customHeight="false" outlineLevel="0" collapsed="false">
      <c r="A1518" s="189" t="n">
        <v>10</v>
      </c>
      <c r="B1518" s="190" t="s">
        <v>882</v>
      </c>
      <c r="C1518" s="191" t="s">
        <v>67</v>
      </c>
      <c r="D1518" s="191" t="s">
        <v>28</v>
      </c>
      <c r="E1518" s="189" t="n">
        <v>0.004451658</v>
      </c>
      <c r="F1518" s="189" t="n">
        <v>6.64</v>
      </c>
      <c r="G1518" s="189" t="n">
        <v>0</v>
      </c>
    </row>
    <row r="1519" customFormat="false" ht="15" hidden="false" customHeight="false" outlineLevel="0" collapsed="false">
      <c r="A1519" s="189" t="n">
        <v>12</v>
      </c>
      <c r="B1519" s="190" t="s">
        <v>883</v>
      </c>
      <c r="C1519" s="191" t="s">
        <v>67</v>
      </c>
      <c r="D1519" s="191" t="s">
        <v>28</v>
      </c>
      <c r="E1519" s="189" t="n">
        <v>0.004451658</v>
      </c>
      <c r="F1519" s="189" t="n">
        <v>6.5</v>
      </c>
      <c r="G1519" s="189" t="n">
        <v>0</v>
      </c>
    </row>
    <row r="1520" customFormat="false" ht="15" hidden="false" customHeight="false" outlineLevel="0" collapsed="false">
      <c r="A1520" s="189" t="n">
        <v>12892</v>
      </c>
      <c r="B1520" s="190" t="s">
        <v>859</v>
      </c>
      <c r="C1520" s="191" t="s">
        <v>67</v>
      </c>
      <c r="D1520" s="191" t="s">
        <v>333</v>
      </c>
      <c r="E1520" s="189" t="n">
        <v>0.00777811</v>
      </c>
      <c r="F1520" s="189" t="n">
        <v>9</v>
      </c>
      <c r="G1520" s="189" t="n">
        <v>0</v>
      </c>
    </row>
    <row r="1521" customFormat="false" ht="15" hidden="false" customHeight="false" outlineLevel="0" collapsed="false">
      <c r="A1521" s="189" t="n">
        <v>12893</v>
      </c>
      <c r="B1521" s="190" t="s">
        <v>860</v>
      </c>
      <c r="C1521" s="191" t="s">
        <v>67</v>
      </c>
      <c r="D1521" s="191" t="s">
        <v>333</v>
      </c>
      <c r="E1521" s="189" t="n">
        <v>0.00777811</v>
      </c>
      <c r="F1521" s="189" t="n">
        <v>48</v>
      </c>
      <c r="G1521" s="189" t="n">
        <v>0</v>
      </c>
    </row>
    <row r="1522" customFormat="false" ht="15" hidden="false" customHeight="false" outlineLevel="0" collapsed="false">
      <c r="A1522" s="189" t="n">
        <v>12894</v>
      </c>
      <c r="B1522" s="190" t="s">
        <v>861</v>
      </c>
      <c r="C1522" s="191" t="s">
        <v>67</v>
      </c>
      <c r="D1522" s="191" t="s">
        <v>28</v>
      </c>
      <c r="E1522" s="189" t="n">
        <v>0.00777811</v>
      </c>
      <c r="F1522" s="189" t="n">
        <v>13</v>
      </c>
      <c r="G1522" s="189" t="n">
        <v>0</v>
      </c>
    </row>
    <row r="1523" customFormat="false" ht="21" hidden="false" customHeight="false" outlineLevel="0" collapsed="false">
      <c r="A1523" s="189" t="n">
        <v>12895</v>
      </c>
      <c r="B1523" s="190" t="s">
        <v>862</v>
      </c>
      <c r="C1523" s="191" t="s">
        <v>67</v>
      </c>
      <c r="D1523" s="191" t="s">
        <v>28</v>
      </c>
      <c r="E1523" s="189" t="n">
        <v>0.00777811</v>
      </c>
      <c r="F1523" s="189" t="n">
        <v>10</v>
      </c>
      <c r="G1523" s="189" t="n">
        <v>0</v>
      </c>
    </row>
    <row r="1524" customFormat="false" ht="15" hidden="false" customHeight="false" outlineLevel="0" collapsed="false">
      <c r="A1524" s="189" t="n">
        <v>2696</v>
      </c>
      <c r="B1524" s="190" t="s">
        <v>919</v>
      </c>
      <c r="C1524" s="191" t="s">
        <v>867</v>
      </c>
      <c r="D1524" s="191" t="s">
        <v>876</v>
      </c>
      <c r="E1524" s="189" t="n">
        <v>0.79131</v>
      </c>
      <c r="F1524" s="189" t="n">
        <v>0</v>
      </c>
      <c r="G1524" s="189" t="n">
        <v>12.75</v>
      </c>
    </row>
    <row r="1525" customFormat="false" ht="15" hidden="false" customHeight="false" outlineLevel="0" collapsed="false">
      <c r="A1525" s="189" t="n">
        <v>2711</v>
      </c>
      <c r="B1525" s="190" t="s">
        <v>885</v>
      </c>
      <c r="C1525" s="191" t="s">
        <v>67</v>
      </c>
      <c r="D1525" s="191" t="s">
        <v>28</v>
      </c>
      <c r="E1525" s="189" t="n">
        <v>0.004451658</v>
      </c>
      <c r="F1525" s="189" t="n">
        <v>100.68</v>
      </c>
      <c r="G1525" s="189" t="n">
        <v>0</v>
      </c>
    </row>
    <row r="1526" customFormat="false" ht="21" hidden="false" customHeight="false" outlineLevel="0" collapsed="false">
      <c r="A1526" s="189" t="n">
        <v>36148</v>
      </c>
      <c r="B1526" s="190" t="s">
        <v>864</v>
      </c>
      <c r="C1526" s="191" t="s">
        <v>67</v>
      </c>
      <c r="D1526" s="191" t="s">
        <v>28</v>
      </c>
      <c r="E1526" s="189" t="n">
        <v>0.00777811</v>
      </c>
      <c r="F1526" s="189" t="n">
        <v>48</v>
      </c>
      <c r="G1526" s="189" t="n">
        <v>0</v>
      </c>
    </row>
    <row r="1527" customFormat="false" ht="21" hidden="false" customHeight="false" outlineLevel="0" collapsed="false">
      <c r="A1527" s="189" t="n">
        <v>36152</v>
      </c>
      <c r="B1527" s="190" t="s">
        <v>865</v>
      </c>
      <c r="C1527" s="191" t="s">
        <v>67</v>
      </c>
      <c r="D1527" s="191" t="s">
        <v>28</v>
      </c>
      <c r="E1527" s="189" t="n">
        <v>0.00777811</v>
      </c>
      <c r="F1527" s="189" t="n">
        <v>3.9</v>
      </c>
      <c r="G1527" s="189" t="n">
        <v>0</v>
      </c>
    </row>
    <row r="1528" customFormat="false" ht="21" hidden="false" customHeight="false" outlineLevel="0" collapsed="false">
      <c r="A1528" s="189" t="n">
        <v>36520</v>
      </c>
      <c r="B1528" s="190" t="s">
        <v>1060</v>
      </c>
      <c r="C1528" s="191" t="s">
        <v>67</v>
      </c>
      <c r="D1528" s="191" t="s">
        <v>28</v>
      </c>
      <c r="E1528" s="189" t="n">
        <v>1</v>
      </c>
      <c r="F1528" s="189" t="n">
        <v>552.52</v>
      </c>
      <c r="G1528" s="189" t="n">
        <v>0</v>
      </c>
    </row>
    <row r="1529" customFormat="false" ht="15" hidden="false" customHeight="false" outlineLevel="0" collapsed="false">
      <c r="A1529" s="189" t="n">
        <v>37329</v>
      </c>
      <c r="B1529" s="190" t="s">
        <v>1048</v>
      </c>
      <c r="C1529" s="191" t="s">
        <v>67</v>
      </c>
      <c r="D1529" s="191" t="s">
        <v>153</v>
      </c>
      <c r="E1529" s="189" t="n">
        <v>0.1469</v>
      </c>
      <c r="F1529" s="189" t="n">
        <v>44.86</v>
      </c>
      <c r="G1529" s="189" t="n">
        <v>0</v>
      </c>
    </row>
    <row r="1530" customFormat="false" ht="15" hidden="false" customHeight="false" outlineLevel="0" collapsed="false">
      <c r="A1530" s="189" t="n">
        <v>37370</v>
      </c>
      <c r="B1530" s="190" t="s">
        <v>886</v>
      </c>
      <c r="C1530" s="191" t="s">
        <v>67</v>
      </c>
      <c r="D1530" s="191" t="s">
        <v>876</v>
      </c>
      <c r="E1530" s="189" t="n">
        <v>1.22</v>
      </c>
      <c r="F1530" s="189" t="n">
        <v>1.7</v>
      </c>
      <c r="G1530" s="189" t="n">
        <v>0</v>
      </c>
    </row>
    <row r="1531" customFormat="false" ht="15" hidden="false" customHeight="false" outlineLevel="0" collapsed="false">
      <c r="A1531" s="189" t="n">
        <v>37371</v>
      </c>
      <c r="B1531" s="190" t="s">
        <v>887</v>
      </c>
      <c r="C1531" s="191" t="s">
        <v>67</v>
      </c>
      <c r="D1531" s="191" t="s">
        <v>876</v>
      </c>
      <c r="E1531" s="189" t="n">
        <v>1.22</v>
      </c>
      <c r="F1531" s="189" t="n">
        <v>0.64</v>
      </c>
      <c r="G1531" s="189" t="n">
        <v>0</v>
      </c>
    </row>
    <row r="1532" customFormat="false" ht="15" hidden="false" customHeight="false" outlineLevel="0" collapsed="false">
      <c r="A1532" s="189" t="n">
        <v>37372</v>
      </c>
      <c r="B1532" s="190" t="s">
        <v>877</v>
      </c>
      <c r="C1532" s="191" t="s">
        <v>67</v>
      </c>
      <c r="D1532" s="191" t="s">
        <v>876</v>
      </c>
      <c r="E1532" s="189" t="n">
        <v>1.22</v>
      </c>
      <c r="F1532" s="189" t="n">
        <v>0.37</v>
      </c>
      <c r="G1532" s="189" t="n">
        <v>0</v>
      </c>
    </row>
    <row r="1533" customFormat="false" ht="15" hidden="false" customHeight="false" outlineLevel="0" collapsed="false">
      <c r="A1533" s="189" t="n">
        <v>37373</v>
      </c>
      <c r="B1533" s="190" t="s">
        <v>878</v>
      </c>
      <c r="C1533" s="191" t="s">
        <v>67</v>
      </c>
      <c r="D1533" s="191" t="s">
        <v>876</v>
      </c>
      <c r="E1533" s="189" t="n">
        <v>1.22</v>
      </c>
      <c r="F1533" s="189" t="n">
        <v>0.02</v>
      </c>
      <c r="G1533" s="189" t="n">
        <v>0</v>
      </c>
    </row>
    <row r="1534" customFormat="false" ht="15" hidden="false" customHeight="false" outlineLevel="0" collapsed="false">
      <c r="A1534" s="189" t="n">
        <v>38403</v>
      </c>
      <c r="B1534" s="190" t="s">
        <v>888</v>
      </c>
      <c r="C1534" s="191" t="s">
        <v>67</v>
      </c>
      <c r="D1534" s="191" t="s">
        <v>28</v>
      </c>
      <c r="E1534" s="189" t="n">
        <v>0.004451658</v>
      </c>
      <c r="F1534" s="189" t="n">
        <v>24.94</v>
      </c>
      <c r="G1534" s="189" t="n">
        <v>0</v>
      </c>
    </row>
    <row r="1535" customFormat="false" ht="21" hidden="false" customHeight="false" outlineLevel="0" collapsed="false">
      <c r="A1535" s="189" t="n">
        <v>4384</v>
      </c>
      <c r="B1535" s="190" t="s">
        <v>1049</v>
      </c>
      <c r="C1535" s="191" t="s">
        <v>67</v>
      </c>
      <c r="D1535" s="191" t="s">
        <v>28</v>
      </c>
      <c r="E1535" s="189" t="n">
        <v>2</v>
      </c>
      <c r="F1535" s="189" t="n">
        <v>9.87</v>
      </c>
      <c r="G1535" s="189" t="n">
        <v>0</v>
      </c>
    </row>
    <row r="1536" customFormat="false" ht="15" hidden="false" customHeight="false" outlineLevel="0" collapsed="false">
      <c r="A1536" s="189" t="n">
        <v>6111</v>
      </c>
      <c r="B1536" s="190" t="s">
        <v>891</v>
      </c>
      <c r="C1536" s="191" t="s">
        <v>867</v>
      </c>
      <c r="D1536" s="191" t="s">
        <v>876</v>
      </c>
      <c r="E1536" s="189" t="n">
        <v>0.447524</v>
      </c>
      <c r="F1536" s="189" t="n">
        <v>0</v>
      </c>
      <c r="G1536" s="189" t="n">
        <v>8.04</v>
      </c>
    </row>
    <row r="1537" customFormat="false" ht="15" hidden="false" customHeight="false" outlineLevel="0" collapsed="false">
      <c r="A1537" s="189" t="n">
        <v>6138</v>
      </c>
      <c r="B1537" s="190" t="s">
        <v>1050</v>
      </c>
      <c r="C1537" s="191" t="s">
        <v>67</v>
      </c>
      <c r="D1537" s="191" t="s">
        <v>28</v>
      </c>
      <c r="E1537" s="189" t="n">
        <v>1</v>
      </c>
      <c r="F1537" s="189" t="n">
        <v>1.32</v>
      </c>
      <c r="G1537" s="189" t="n">
        <v>0</v>
      </c>
    </row>
    <row r="1538" customFormat="false" ht="21" hidden="false" customHeight="false" outlineLevel="0" collapsed="false">
      <c r="A1538" s="189" t="n">
        <v>6142</v>
      </c>
      <c r="B1538" s="190" t="s">
        <v>1061</v>
      </c>
      <c r="C1538" s="191" t="s">
        <v>67</v>
      </c>
      <c r="D1538" s="191" t="s">
        <v>28</v>
      </c>
      <c r="E1538" s="189" t="n">
        <v>1</v>
      </c>
      <c r="F1538" s="189" t="n">
        <v>5.08</v>
      </c>
      <c r="G1538" s="189" t="n">
        <v>0</v>
      </c>
    </row>
    <row r="1539" customFormat="false" ht="15" hidden="false" customHeight="false" outlineLevel="0" collapsed="false">
      <c r="A1539" s="178"/>
      <c r="B1539" s="179"/>
      <c r="C1539" s="180"/>
      <c r="D1539" s="180"/>
      <c r="E1539" s="180"/>
      <c r="F1539" s="180"/>
      <c r="G1539" s="180"/>
    </row>
    <row r="1540" customFormat="false" ht="15" hidden="false" customHeight="false" outlineLevel="0" collapsed="false">
      <c r="A1540" s="184" t="s">
        <v>281</v>
      </c>
      <c r="B1540" s="185" t="s">
        <v>282</v>
      </c>
      <c r="C1540" s="186" t="s">
        <v>53</v>
      </c>
      <c r="D1540" s="186" t="s">
        <v>28</v>
      </c>
      <c r="E1540" s="187"/>
      <c r="F1540" s="187" t="n">
        <v>275.2019566165</v>
      </c>
      <c r="G1540" s="187" t="n">
        <v>54.98843625</v>
      </c>
    </row>
    <row r="1541" customFormat="false" ht="15" hidden="false" customHeight="false" outlineLevel="0" collapsed="false">
      <c r="A1541" s="189" t="n">
        <v>10</v>
      </c>
      <c r="B1541" s="190" t="s">
        <v>882</v>
      </c>
      <c r="C1541" s="191" t="s">
        <v>67</v>
      </c>
      <c r="D1541" s="191" t="s">
        <v>28</v>
      </c>
      <c r="E1541" s="189" t="n">
        <v>0.017332275</v>
      </c>
      <c r="F1541" s="189" t="n">
        <v>6.64</v>
      </c>
      <c r="G1541" s="189" t="n">
        <v>0</v>
      </c>
    </row>
    <row r="1542" customFormat="false" ht="15" hidden="false" customHeight="false" outlineLevel="0" collapsed="false">
      <c r="A1542" s="189" t="n">
        <v>10431</v>
      </c>
      <c r="B1542" s="190" t="s">
        <v>1062</v>
      </c>
      <c r="C1542" s="191" t="s">
        <v>67</v>
      </c>
      <c r="D1542" s="191" t="s">
        <v>28</v>
      </c>
      <c r="E1542" s="189" t="n">
        <v>1</v>
      </c>
      <c r="F1542" s="189" t="n">
        <v>180.04</v>
      </c>
      <c r="G1542" s="189" t="n">
        <v>0</v>
      </c>
    </row>
    <row r="1543" customFormat="false" ht="15" hidden="false" customHeight="false" outlineLevel="0" collapsed="false">
      <c r="A1543" s="189" t="n">
        <v>12</v>
      </c>
      <c r="B1543" s="190" t="s">
        <v>883</v>
      </c>
      <c r="C1543" s="191" t="s">
        <v>67</v>
      </c>
      <c r="D1543" s="191" t="s">
        <v>28</v>
      </c>
      <c r="E1543" s="189" t="n">
        <v>0.017332275</v>
      </c>
      <c r="F1543" s="189" t="n">
        <v>6.5</v>
      </c>
      <c r="G1543" s="189" t="n">
        <v>0</v>
      </c>
    </row>
    <row r="1544" customFormat="false" ht="15" hidden="false" customHeight="false" outlineLevel="0" collapsed="false">
      <c r="A1544" s="189" t="n">
        <v>12892</v>
      </c>
      <c r="B1544" s="190" t="s">
        <v>859</v>
      </c>
      <c r="C1544" s="191" t="s">
        <v>67</v>
      </c>
      <c r="D1544" s="191" t="s">
        <v>333</v>
      </c>
      <c r="E1544" s="189" t="n">
        <v>0.030283625</v>
      </c>
      <c r="F1544" s="189" t="n">
        <v>9</v>
      </c>
      <c r="G1544" s="189" t="n">
        <v>0</v>
      </c>
    </row>
    <row r="1545" customFormat="false" ht="15" hidden="false" customHeight="false" outlineLevel="0" collapsed="false">
      <c r="A1545" s="189" t="n">
        <v>12893</v>
      </c>
      <c r="B1545" s="190" t="s">
        <v>860</v>
      </c>
      <c r="C1545" s="191" t="s">
        <v>67</v>
      </c>
      <c r="D1545" s="191" t="s">
        <v>333</v>
      </c>
      <c r="E1545" s="189" t="n">
        <v>0.030283625</v>
      </c>
      <c r="F1545" s="189" t="n">
        <v>48</v>
      </c>
      <c r="G1545" s="189" t="n">
        <v>0</v>
      </c>
    </row>
    <row r="1546" customFormat="false" ht="15" hidden="false" customHeight="false" outlineLevel="0" collapsed="false">
      <c r="A1546" s="189" t="n">
        <v>12894</v>
      </c>
      <c r="B1546" s="190" t="s">
        <v>861</v>
      </c>
      <c r="C1546" s="191" t="s">
        <v>67</v>
      </c>
      <c r="D1546" s="191" t="s">
        <v>28</v>
      </c>
      <c r="E1546" s="189" t="n">
        <v>0.030283625</v>
      </c>
      <c r="F1546" s="189" t="n">
        <v>13</v>
      </c>
      <c r="G1546" s="189" t="n">
        <v>0</v>
      </c>
    </row>
    <row r="1547" customFormat="false" ht="21" hidden="false" customHeight="false" outlineLevel="0" collapsed="false">
      <c r="A1547" s="189" t="n">
        <v>12895</v>
      </c>
      <c r="B1547" s="190" t="s">
        <v>862</v>
      </c>
      <c r="C1547" s="191" t="s">
        <v>67</v>
      </c>
      <c r="D1547" s="191" t="s">
        <v>28</v>
      </c>
      <c r="E1547" s="189" t="n">
        <v>0.030283625</v>
      </c>
      <c r="F1547" s="189" t="n">
        <v>10</v>
      </c>
      <c r="G1547" s="189" t="n">
        <v>0</v>
      </c>
    </row>
    <row r="1548" customFormat="false" ht="21" hidden="false" customHeight="false" outlineLevel="0" collapsed="false">
      <c r="A1548" s="189" t="n">
        <v>13415</v>
      </c>
      <c r="B1548" s="190" t="s">
        <v>1052</v>
      </c>
      <c r="C1548" s="191" t="s">
        <v>67</v>
      </c>
      <c r="D1548" s="191" t="s">
        <v>28</v>
      </c>
      <c r="E1548" s="189" t="n">
        <v>1</v>
      </c>
      <c r="F1548" s="189" t="n">
        <v>44.05</v>
      </c>
      <c r="G1548" s="189" t="n">
        <v>0</v>
      </c>
    </row>
    <row r="1549" customFormat="false" ht="15" hidden="false" customHeight="false" outlineLevel="0" collapsed="false">
      <c r="A1549" s="189" t="n">
        <v>1380</v>
      </c>
      <c r="B1549" s="190" t="s">
        <v>1021</v>
      </c>
      <c r="C1549" s="191" t="s">
        <v>67</v>
      </c>
      <c r="D1549" s="191" t="s">
        <v>153</v>
      </c>
      <c r="E1549" s="189" t="n">
        <v>0.2</v>
      </c>
      <c r="F1549" s="189" t="n">
        <v>2.43</v>
      </c>
      <c r="G1549" s="189" t="n">
        <v>0</v>
      </c>
    </row>
    <row r="1550" customFormat="false" ht="15" hidden="false" customHeight="false" outlineLevel="0" collapsed="false">
      <c r="A1550" s="189" t="n">
        <v>246</v>
      </c>
      <c r="B1550" s="190" t="s">
        <v>914</v>
      </c>
      <c r="C1550" s="191" t="s">
        <v>867</v>
      </c>
      <c r="D1550" s="191" t="s">
        <v>876</v>
      </c>
      <c r="E1550" s="189" t="n">
        <v>2.029</v>
      </c>
      <c r="F1550" s="189" t="n">
        <v>0</v>
      </c>
      <c r="G1550" s="189" t="n">
        <v>9.57</v>
      </c>
    </row>
    <row r="1551" customFormat="false" ht="15" hidden="false" customHeight="false" outlineLevel="0" collapsed="false">
      <c r="A1551" s="189" t="n">
        <v>2696</v>
      </c>
      <c r="B1551" s="190" t="s">
        <v>919</v>
      </c>
      <c r="C1551" s="191" t="s">
        <v>867</v>
      </c>
      <c r="D1551" s="191" t="s">
        <v>876</v>
      </c>
      <c r="E1551" s="189" t="n">
        <v>2.789875</v>
      </c>
      <c r="F1551" s="189" t="n">
        <v>0</v>
      </c>
      <c r="G1551" s="189" t="n">
        <v>12.75</v>
      </c>
    </row>
    <row r="1552" customFormat="false" ht="15" hidden="false" customHeight="false" outlineLevel="0" collapsed="false">
      <c r="A1552" s="189" t="n">
        <v>2711</v>
      </c>
      <c r="B1552" s="190" t="s">
        <v>885</v>
      </c>
      <c r="C1552" s="191" t="s">
        <v>67</v>
      </c>
      <c r="D1552" s="191" t="s">
        <v>28</v>
      </c>
      <c r="E1552" s="189" t="n">
        <v>0.017332275</v>
      </c>
      <c r="F1552" s="189" t="n">
        <v>100.68</v>
      </c>
      <c r="G1552" s="189" t="n">
        <v>0</v>
      </c>
    </row>
    <row r="1553" customFormat="false" ht="15" hidden="false" customHeight="false" outlineLevel="0" collapsed="false">
      <c r="A1553" s="189" t="n">
        <v>3146</v>
      </c>
      <c r="B1553" s="190" t="s">
        <v>989</v>
      </c>
      <c r="C1553" s="191" t="s">
        <v>67</v>
      </c>
      <c r="D1553" s="191" t="s">
        <v>28</v>
      </c>
      <c r="E1553" s="189" t="n">
        <v>0.084</v>
      </c>
      <c r="F1553" s="189" t="n">
        <v>2.53</v>
      </c>
      <c r="G1553" s="189" t="n">
        <v>0</v>
      </c>
    </row>
    <row r="1554" customFormat="false" ht="21" hidden="false" customHeight="false" outlineLevel="0" collapsed="false">
      <c r="A1554" s="189" t="n">
        <v>36148</v>
      </c>
      <c r="B1554" s="190" t="s">
        <v>864</v>
      </c>
      <c r="C1554" s="191" t="s">
        <v>67</v>
      </c>
      <c r="D1554" s="191" t="s">
        <v>28</v>
      </c>
      <c r="E1554" s="189" t="n">
        <v>0.030283625</v>
      </c>
      <c r="F1554" s="189" t="n">
        <v>48</v>
      </c>
      <c r="G1554" s="189" t="n">
        <v>0</v>
      </c>
    </row>
    <row r="1555" customFormat="false" ht="21" hidden="false" customHeight="false" outlineLevel="0" collapsed="false">
      <c r="A1555" s="189" t="n">
        <v>36152</v>
      </c>
      <c r="B1555" s="190" t="s">
        <v>865</v>
      </c>
      <c r="C1555" s="191" t="s">
        <v>67</v>
      </c>
      <c r="D1555" s="191" t="s">
        <v>28</v>
      </c>
      <c r="E1555" s="189" t="n">
        <v>0.030283625</v>
      </c>
      <c r="F1555" s="189" t="n">
        <v>3.9</v>
      </c>
      <c r="G1555" s="189" t="n">
        <v>0</v>
      </c>
    </row>
    <row r="1556" customFormat="false" ht="15" hidden="false" customHeight="false" outlineLevel="0" collapsed="false">
      <c r="A1556" s="189" t="n">
        <v>37370</v>
      </c>
      <c r="B1556" s="190" t="s">
        <v>886</v>
      </c>
      <c r="C1556" s="191" t="s">
        <v>67</v>
      </c>
      <c r="D1556" s="191" t="s">
        <v>876</v>
      </c>
      <c r="E1556" s="189" t="n">
        <v>4.75</v>
      </c>
      <c r="F1556" s="189" t="n">
        <v>1.7</v>
      </c>
      <c r="G1556" s="189" t="n">
        <v>0</v>
      </c>
    </row>
    <row r="1557" customFormat="false" ht="15" hidden="false" customHeight="false" outlineLevel="0" collapsed="false">
      <c r="A1557" s="189" t="n">
        <v>37371</v>
      </c>
      <c r="B1557" s="190" t="s">
        <v>887</v>
      </c>
      <c r="C1557" s="191" t="s">
        <v>67</v>
      </c>
      <c r="D1557" s="191" t="s">
        <v>876</v>
      </c>
      <c r="E1557" s="189" t="n">
        <v>4.75</v>
      </c>
      <c r="F1557" s="189" t="n">
        <v>0.64</v>
      </c>
      <c r="G1557" s="189" t="n">
        <v>0</v>
      </c>
    </row>
    <row r="1558" customFormat="false" ht="15" hidden="false" customHeight="false" outlineLevel="0" collapsed="false">
      <c r="A1558" s="189" t="n">
        <v>37372</v>
      </c>
      <c r="B1558" s="190" t="s">
        <v>877</v>
      </c>
      <c r="C1558" s="191" t="s">
        <v>67</v>
      </c>
      <c r="D1558" s="191" t="s">
        <v>876</v>
      </c>
      <c r="E1558" s="189" t="n">
        <v>4.75</v>
      </c>
      <c r="F1558" s="189" t="n">
        <v>0.37</v>
      </c>
      <c r="G1558" s="189" t="n">
        <v>0</v>
      </c>
    </row>
    <row r="1559" customFormat="false" ht="15" hidden="false" customHeight="false" outlineLevel="0" collapsed="false">
      <c r="A1559" s="189" t="n">
        <v>37373</v>
      </c>
      <c r="B1559" s="190" t="s">
        <v>878</v>
      </c>
      <c r="C1559" s="191" t="s">
        <v>67</v>
      </c>
      <c r="D1559" s="191" t="s">
        <v>876</v>
      </c>
      <c r="E1559" s="189" t="n">
        <v>4.75</v>
      </c>
      <c r="F1559" s="189" t="n">
        <v>0.02</v>
      </c>
      <c r="G1559" s="189" t="n">
        <v>0</v>
      </c>
    </row>
    <row r="1560" customFormat="false" ht="15" hidden="false" customHeight="false" outlineLevel="0" collapsed="false">
      <c r="A1560" s="189" t="n">
        <v>38403</v>
      </c>
      <c r="B1560" s="190" t="s">
        <v>888</v>
      </c>
      <c r="C1560" s="191" t="s">
        <v>67</v>
      </c>
      <c r="D1560" s="191" t="s">
        <v>28</v>
      </c>
      <c r="E1560" s="189" t="n">
        <v>0.017332275</v>
      </c>
      <c r="F1560" s="189" t="n">
        <v>24.94</v>
      </c>
      <c r="G1560" s="189" t="n">
        <v>0</v>
      </c>
    </row>
    <row r="1561" customFormat="false" ht="15" hidden="false" customHeight="false" outlineLevel="0" collapsed="false">
      <c r="A1561" s="189" t="n">
        <v>39961</v>
      </c>
      <c r="B1561" s="190" t="s">
        <v>1063</v>
      </c>
      <c r="C1561" s="191" t="s">
        <v>67</v>
      </c>
      <c r="D1561" s="191" t="s">
        <v>28</v>
      </c>
      <c r="E1561" s="189" t="n">
        <v>0.05</v>
      </c>
      <c r="F1561" s="189" t="n">
        <v>10.93</v>
      </c>
      <c r="G1561" s="189" t="n">
        <v>0</v>
      </c>
    </row>
    <row r="1562" customFormat="false" ht="21" hidden="false" customHeight="false" outlineLevel="0" collapsed="false">
      <c r="A1562" s="189" t="n">
        <v>4351</v>
      </c>
      <c r="B1562" s="190" t="s">
        <v>1043</v>
      </c>
      <c r="C1562" s="191" t="s">
        <v>67</v>
      </c>
      <c r="D1562" s="191" t="s">
        <v>28</v>
      </c>
      <c r="E1562" s="189" t="n">
        <v>2</v>
      </c>
      <c r="F1562" s="189" t="n">
        <v>7.31</v>
      </c>
      <c r="G1562" s="189" t="n">
        <v>0</v>
      </c>
    </row>
    <row r="1563" customFormat="false" ht="15" hidden="false" customHeight="false" outlineLevel="0" collapsed="false">
      <c r="A1563" s="189" t="n">
        <v>6141</v>
      </c>
      <c r="B1563" s="190" t="s">
        <v>1057</v>
      </c>
      <c r="C1563" s="191" t="s">
        <v>67</v>
      </c>
      <c r="D1563" s="191" t="s">
        <v>28</v>
      </c>
      <c r="E1563" s="189" t="n">
        <v>1</v>
      </c>
      <c r="F1563" s="189" t="n">
        <v>2.74</v>
      </c>
      <c r="G1563" s="189" t="n">
        <v>0</v>
      </c>
    </row>
    <row r="1564" customFormat="false" ht="15" hidden="false" customHeight="false" outlineLevel="0" collapsed="false">
      <c r="A1564" s="189" t="n">
        <v>6149</v>
      </c>
      <c r="B1564" s="190" t="s">
        <v>1064</v>
      </c>
      <c r="C1564" s="191" t="s">
        <v>67</v>
      </c>
      <c r="D1564" s="191" t="s">
        <v>28</v>
      </c>
      <c r="E1564" s="189" t="n">
        <v>1</v>
      </c>
      <c r="F1564" s="189" t="n">
        <v>10.32</v>
      </c>
      <c r="G1564" s="189" t="n">
        <v>0</v>
      </c>
    </row>
    <row r="1565" customFormat="false" ht="15" hidden="false" customHeight="false" outlineLevel="0" collapsed="false">
      <c r="A1565" s="189" t="n">
        <v>6158</v>
      </c>
      <c r="B1565" s="190" t="s">
        <v>1065</v>
      </c>
      <c r="C1565" s="191" t="s">
        <v>67</v>
      </c>
      <c r="D1565" s="191" t="s">
        <v>28</v>
      </c>
      <c r="E1565" s="189" t="n">
        <v>1</v>
      </c>
      <c r="F1565" s="189" t="n">
        <v>2.82</v>
      </c>
      <c r="G1565" s="189" t="n">
        <v>0</v>
      </c>
    </row>
    <row r="1566" customFormat="false" ht="15" hidden="false" customHeight="false" outlineLevel="0" collapsed="false">
      <c r="A1566" s="178"/>
      <c r="B1566" s="179"/>
      <c r="C1566" s="180"/>
      <c r="D1566" s="180"/>
      <c r="E1566" s="180"/>
      <c r="F1566" s="180"/>
      <c r="G1566" s="180"/>
    </row>
    <row r="1567" customFormat="false" ht="15" hidden="false" customHeight="false" outlineLevel="0" collapsed="false">
      <c r="A1567" s="181" t="s">
        <v>1066</v>
      </c>
      <c r="B1567" s="182" t="s">
        <v>284</v>
      </c>
      <c r="C1567" s="183"/>
      <c r="D1567" s="183"/>
      <c r="E1567" s="183"/>
      <c r="F1567" s="183"/>
      <c r="G1567" s="183"/>
    </row>
    <row r="1568" customFormat="false" ht="15" hidden="false" customHeight="false" outlineLevel="0" collapsed="false">
      <c r="A1568" s="178"/>
      <c r="B1568" s="179"/>
      <c r="C1568" s="180"/>
      <c r="D1568" s="180"/>
      <c r="E1568" s="180"/>
      <c r="F1568" s="180"/>
      <c r="G1568" s="180"/>
    </row>
    <row r="1569" customFormat="false" ht="15" hidden="false" customHeight="false" outlineLevel="0" collapsed="false">
      <c r="A1569" s="184" t="s">
        <v>286</v>
      </c>
      <c r="B1569" s="185" t="s">
        <v>287</v>
      </c>
      <c r="C1569" s="186" t="s">
        <v>53</v>
      </c>
      <c r="D1569" s="186" t="s">
        <v>28</v>
      </c>
      <c r="E1569" s="187"/>
      <c r="F1569" s="187" t="n">
        <v>34.0717998512</v>
      </c>
      <c r="G1569" s="187" t="n">
        <v>9.1967328</v>
      </c>
    </row>
    <row r="1570" customFormat="false" ht="15" hidden="false" customHeight="false" outlineLevel="0" collapsed="false">
      <c r="A1570" s="189" t="n">
        <v>10</v>
      </c>
      <c r="B1570" s="190" t="s">
        <v>882</v>
      </c>
      <c r="C1570" s="191" t="s">
        <v>67</v>
      </c>
      <c r="D1570" s="191" t="s">
        <v>28</v>
      </c>
      <c r="E1570" s="189" t="n">
        <v>0.00291912</v>
      </c>
      <c r="F1570" s="189" t="n">
        <v>6.64</v>
      </c>
      <c r="G1570" s="189" t="n">
        <v>0</v>
      </c>
    </row>
    <row r="1571" customFormat="false" ht="15" hidden="false" customHeight="false" outlineLevel="0" collapsed="false">
      <c r="A1571" s="189" t="n">
        <v>12</v>
      </c>
      <c r="B1571" s="190" t="s">
        <v>883</v>
      </c>
      <c r="C1571" s="191" t="s">
        <v>67</v>
      </c>
      <c r="D1571" s="191" t="s">
        <v>28</v>
      </c>
      <c r="E1571" s="189" t="n">
        <v>0.00291912</v>
      </c>
      <c r="F1571" s="189" t="n">
        <v>6.5</v>
      </c>
      <c r="G1571" s="189" t="n">
        <v>0</v>
      </c>
    </row>
    <row r="1572" customFormat="false" ht="15" hidden="false" customHeight="false" outlineLevel="0" collapsed="false">
      <c r="A1572" s="189" t="n">
        <v>12892</v>
      </c>
      <c r="B1572" s="190" t="s">
        <v>859</v>
      </c>
      <c r="C1572" s="191" t="s">
        <v>67</v>
      </c>
      <c r="D1572" s="191" t="s">
        <v>333</v>
      </c>
      <c r="E1572" s="189" t="n">
        <v>0.0051004</v>
      </c>
      <c r="F1572" s="189" t="n">
        <v>9</v>
      </c>
      <c r="G1572" s="189" t="n">
        <v>0</v>
      </c>
    </row>
    <row r="1573" customFormat="false" ht="15" hidden="false" customHeight="false" outlineLevel="0" collapsed="false">
      <c r="A1573" s="189" t="n">
        <v>12893</v>
      </c>
      <c r="B1573" s="190" t="s">
        <v>860</v>
      </c>
      <c r="C1573" s="191" t="s">
        <v>67</v>
      </c>
      <c r="D1573" s="191" t="s">
        <v>333</v>
      </c>
      <c r="E1573" s="189" t="n">
        <v>0.0051004</v>
      </c>
      <c r="F1573" s="189" t="n">
        <v>48</v>
      </c>
      <c r="G1573" s="189" t="n">
        <v>0</v>
      </c>
    </row>
    <row r="1574" customFormat="false" ht="15" hidden="false" customHeight="false" outlineLevel="0" collapsed="false">
      <c r="A1574" s="189" t="n">
        <v>12894</v>
      </c>
      <c r="B1574" s="190" t="s">
        <v>861</v>
      </c>
      <c r="C1574" s="191" t="s">
        <v>67</v>
      </c>
      <c r="D1574" s="191" t="s">
        <v>28</v>
      </c>
      <c r="E1574" s="189" t="n">
        <v>0.0051004</v>
      </c>
      <c r="F1574" s="189" t="n">
        <v>13</v>
      </c>
      <c r="G1574" s="189" t="n">
        <v>0</v>
      </c>
    </row>
    <row r="1575" customFormat="false" ht="21" hidden="false" customHeight="false" outlineLevel="0" collapsed="false">
      <c r="A1575" s="189" t="n">
        <v>12895</v>
      </c>
      <c r="B1575" s="190" t="s">
        <v>862</v>
      </c>
      <c r="C1575" s="191" t="s">
        <v>67</v>
      </c>
      <c r="D1575" s="191" t="s">
        <v>28</v>
      </c>
      <c r="E1575" s="189" t="n">
        <v>0.0051004</v>
      </c>
      <c r="F1575" s="189" t="n">
        <v>10</v>
      </c>
      <c r="G1575" s="189" t="n">
        <v>0</v>
      </c>
    </row>
    <row r="1576" customFormat="false" ht="15" hidden="false" customHeight="false" outlineLevel="0" collapsed="false">
      <c r="A1576" s="189" t="n">
        <v>2436</v>
      </c>
      <c r="B1576" s="190" t="s">
        <v>913</v>
      </c>
      <c r="C1576" s="191" t="s">
        <v>867</v>
      </c>
      <c r="D1576" s="191" t="s">
        <v>876</v>
      </c>
      <c r="E1576" s="189" t="n">
        <v>0.41204</v>
      </c>
      <c r="F1576" s="189" t="n">
        <v>0</v>
      </c>
      <c r="G1576" s="189" t="n">
        <v>12.75</v>
      </c>
    </row>
    <row r="1577" customFormat="false" ht="15" hidden="false" customHeight="false" outlineLevel="0" collapsed="false">
      <c r="A1577" s="189" t="n">
        <v>247</v>
      </c>
      <c r="B1577" s="190" t="s">
        <v>915</v>
      </c>
      <c r="C1577" s="191" t="s">
        <v>867</v>
      </c>
      <c r="D1577" s="191" t="s">
        <v>876</v>
      </c>
      <c r="E1577" s="189" t="n">
        <v>0.41204</v>
      </c>
      <c r="F1577" s="189" t="n">
        <v>0</v>
      </c>
      <c r="G1577" s="189" t="n">
        <v>9.57</v>
      </c>
    </row>
    <row r="1578" customFormat="false" ht="15" hidden="false" customHeight="false" outlineLevel="0" collapsed="false">
      <c r="A1578" s="189" t="n">
        <v>2711</v>
      </c>
      <c r="B1578" s="190" t="s">
        <v>885</v>
      </c>
      <c r="C1578" s="191" t="s">
        <v>67</v>
      </c>
      <c r="D1578" s="191" t="s">
        <v>28</v>
      </c>
      <c r="E1578" s="189" t="n">
        <v>0.00291912</v>
      </c>
      <c r="F1578" s="189" t="n">
        <v>100.68</v>
      </c>
      <c r="G1578" s="189" t="n">
        <v>0</v>
      </c>
    </row>
    <row r="1579" customFormat="false" ht="21" hidden="false" customHeight="false" outlineLevel="0" collapsed="false">
      <c r="A1579" s="189" t="n">
        <v>3380</v>
      </c>
      <c r="B1579" s="190" t="s">
        <v>1067</v>
      </c>
      <c r="C1579" s="191" t="s">
        <v>67</v>
      </c>
      <c r="D1579" s="191" t="s">
        <v>28</v>
      </c>
      <c r="E1579" s="189" t="n">
        <v>1</v>
      </c>
      <c r="F1579" s="189" t="n">
        <v>30.81</v>
      </c>
      <c r="G1579" s="189" t="n">
        <v>0</v>
      </c>
    </row>
    <row r="1580" customFormat="false" ht="21" hidden="false" customHeight="false" outlineLevel="0" collapsed="false">
      <c r="A1580" s="189" t="n">
        <v>36148</v>
      </c>
      <c r="B1580" s="190" t="s">
        <v>864</v>
      </c>
      <c r="C1580" s="191" t="s">
        <v>67</v>
      </c>
      <c r="D1580" s="191" t="s">
        <v>28</v>
      </c>
      <c r="E1580" s="189" t="n">
        <v>0.0051004</v>
      </c>
      <c r="F1580" s="189" t="n">
        <v>48</v>
      </c>
      <c r="G1580" s="189" t="n">
        <v>0</v>
      </c>
    </row>
    <row r="1581" customFormat="false" ht="21" hidden="false" customHeight="false" outlineLevel="0" collapsed="false">
      <c r="A1581" s="189" t="n">
        <v>36152</v>
      </c>
      <c r="B1581" s="190" t="s">
        <v>865</v>
      </c>
      <c r="C1581" s="191" t="s">
        <v>67</v>
      </c>
      <c r="D1581" s="191" t="s">
        <v>28</v>
      </c>
      <c r="E1581" s="189" t="n">
        <v>0.0051004</v>
      </c>
      <c r="F1581" s="189" t="n">
        <v>3.9</v>
      </c>
      <c r="G1581" s="189" t="n">
        <v>0</v>
      </c>
    </row>
    <row r="1582" customFormat="false" ht="15" hidden="false" customHeight="false" outlineLevel="0" collapsed="false">
      <c r="A1582" s="189" t="n">
        <v>37370</v>
      </c>
      <c r="B1582" s="190" t="s">
        <v>886</v>
      </c>
      <c r="C1582" s="191" t="s">
        <v>67</v>
      </c>
      <c r="D1582" s="191" t="s">
        <v>876</v>
      </c>
      <c r="E1582" s="189" t="n">
        <v>0.8</v>
      </c>
      <c r="F1582" s="189" t="n">
        <v>1.7</v>
      </c>
      <c r="G1582" s="189" t="n">
        <v>0</v>
      </c>
    </row>
    <row r="1583" customFormat="false" ht="15" hidden="false" customHeight="false" outlineLevel="0" collapsed="false">
      <c r="A1583" s="189" t="n">
        <v>37371</v>
      </c>
      <c r="B1583" s="190" t="s">
        <v>887</v>
      </c>
      <c r="C1583" s="191" t="s">
        <v>67</v>
      </c>
      <c r="D1583" s="191" t="s">
        <v>876</v>
      </c>
      <c r="E1583" s="189" t="n">
        <v>0.8</v>
      </c>
      <c r="F1583" s="189" t="n">
        <v>0.64</v>
      </c>
      <c r="G1583" s="189" t="n">
        <v>0</v>
      </c>
    </row>
    <row r="1584" customFormat="false" ht="15" hidden="false" customHeight="false" outlineLevel="0" collapsed="false">
      <c r="A1584" s="189" t="n">
        <v>37372</v>
      </c>
      <c r="B1584" s="190" t="s">
        <v>877</v>
      </c>
      <c r="C1584" s="191" t="s">
        <v>67</v>
      </c>
      <c r="D1584" s="191" t="s">
        <v>876</v>
      </c>
      <c r="E1584" s="189" t="n">
        <v>0.8</v>
      </c>
      <c r="F1584" s="189" t="n">
        <v>0.37</v>
      </c>
      <c r="G1584" s="189" t="n">
        <v>0</v>
      </c>
    </row>
    <row r="1585" customFormat="false" ht="15" hidden="false" customHeight="false" outlineLevel="0" collapsed="false">
      <c r="A1585" s="189" t="n">
        <v>37373</v>
      </c>
      <c r="B1585" s="190" t="s">
        <v>878</v>
      </c>
      <c r="C1585" s="191" t="s">
        <v>67</v>
      </c>
      <c r="D1585" s="191" t="s">
        <v>876</v>
      </c>
      <c r="E1585" s="189" t="n">
        <v>0.8</v>
      </c>
      <c r="F1585" s="189" t="n">
        <v>0.02</v>
      </c>
      <c r="G1585" s="189" t="n">
        <v>0</v>
      </c>
    </row>
    <row r="1586" customFormat="false" ht="15" hidden="false" customHeight="false" outlineLevel="0" collapsed="false">
      <c r="A1586" s="189" t="n">
        <v>38403</v>
      </c>
      <c r="B1586" s="190" t="s">
        <v>888</v>
      </c>
      <c r="C1586" s="191" t="s">
        <v>67</v>
      </c>
      <c r="D1586" s="191" t="s">
        <v>28</v>
      </c>
      <c r="E1586" s="189" t="n">
        <v>0.00291912</v>
      </c>
      <c r="F1586" s="189" t="n">
        <v>24.94</v>
      </c>
      <c r="G1586" s="189" t="n">
        <v>0</v>
      </c>
    </row>
    <row r="1587" customFormat="false" ht="15" hidden="false" customHeight="false" outlineLevel="0" collapsed="false">
      <c r="A1587" s="178"/>
      <c r="B1587" s="179"/>
      <c r="C1587" s="180"/>
      <c r="D1587" s="180"/>
      <c r="E1587" s="180"/>
      <c r="F1587" s="180"/>
      <c r="G1587" s="180"/>
    </row>
    <row r="1588" customFormat="false" ht="15" hidden="false" customHeight="false" outlineLevel="0" collapsed="false">
      <c r="A1588" s="184" t="s">
        <v>289</v>
      </c>
      <c r="B1588" s="185" t="s">
        <v>290</v>
      </c>
      <c r="C1588" s="186" t="s">
        <v>53</v>
      </c>
      <c r="D1588" s="186" t="s">
        <v>131</v>
      </c>
      <c r="E1588" s="187"/>
      <c r="F1588" s="187" t="n">
        <v>8.00628495164</v>
      </c>
      <c r="G1588" s="187" t="n">
        <v>2.98893816</v>
      </c>
    </row>
    <row r="1589" customFormat="false" ht="15" hidden="false" customHeight="false" outlineLevel="0" collapsed="false">
      <c r="A1589" s="189" t="n">
        <v>10</v>
      </c>
      <c r="B1589" s="190" t="s">
        <v>882</v>
      </c>
      <c r="C1589" s="191" t="s">
        <v>67</v>
      </c>
      <c r="D1589" s="191" t="s">
        <v>28</v>
      </c>
      <c r="E1589" s="189" t="n">
        <v>0.000948714</v>
      </c>
      <c r="F1589" s="189" t="n">
        <v>6.64</v>
      </c>
      <c r="G1589" s="189" t="n">
        <v>0</v>
      </c>
    </row>
    <row r="1590" customFormat="false" ht="15" hidden="false" customHeight="false" outlineLevel="0" collapsed="false">
      <c r="A1590" s="189" t="n">
        <v>12</v>
      </c>
      <c r="B1590" s="190" t="s">
        <v>883</v>
      </c>
      <c r="C1590" s="191" t="s">
        <v>67</v>
      </c>
      <c r="D1590" s="191" t="s">
        <v>28</v>
      </c>
      <c r="E1590" s="189" t="n">
        <v>0.000948714</v>
      </c>
      <c r="F1590" s="189" t="n">
        <v>6.5</v>
      </c>
      <c r="G1590" s="189" t="n">
        <v>0</v>
      </c>
    </row>
    <row r="1591" customFormat="false" ht="15" hidden="false" customHeight="false" outlineLevel="0" collapsed="false">
      <c r="A1591" s="189" t="n">
        <v>12892</v>
      </c>
      <c r="B1591" s="190" t="s">
        <v>859</v>
      </c>
      <c r="C1591" s="191" t="s">
        <v>67</v>
      </c>
      <c r="D1591" s="191" t="s">
        <v>333</v>
      </c>
      <c r="E1591" s="189" t="n">
        <v>0.00165763</v>
      </c>
      <c r="F1591" s="189" t="n">
        <v>9</v>
      </c>
      <c r="G1591" s="189" t="n">
        <v>0</v>
      </c>
    </row>
    <row r="1592" customFormat="false" ht="15" hidden="false" customHeight="false" outlineLevel="0" collapsed="false">
      <c r="A1592" s="189" t="n">
        <v>12893</v>
      </c>
      <c r="B1592" s="190" t="s">
        <v>860</v>
      </c>
      <c r="C1592" s="191" t="s">
        <v>67</v>
      </c>
      <c r="D1592" s="191" t="s">
        <v>333</v>
      </c>
      <c r="E1592" s="189" t="n">
        <v>0.00165763</v>
      </c>
      <c r="F1592" s="189" t="n">
        <v>48</v>
      </c>
      <c r="G1592" s="189" t="n">
        <v>0</v>
      </c>
    </row>
    <row r="1593" customFormat="false" ht="15" hidden="false" customHeight="false" outlineLevel="0" collapsed="false">
      <c r="A1593" s="189" t="n">
        <v>12894</v>
      </c>
      <c r="B1593" s="190" t="s">
        <v>861</v>
      </c>
      <c r="C1593" s="191" t="s">
        <v>67</v>
      </c>
      <c r="D1593" s="191" t="s">
        <v>28</v>
      </c>
      <c r="E1593" s="189" t="n">
        <v>0.00165763</v>
      </c>
      <c r="F1593" s="189" t="n">
        <v>13</v>
      </c>
      <c r="G1593" s="189" t="n">
        <v>0</v>
      </c>
    </row>
    <row r="1594" customFormat="false" ht="21" hidden="false" customHeight="false" outlineLevel="0" collapsed="false">
      <c r="A1594" s="189" t="n">
        <v>12895</v>
      </c>
      <c r="B1594" s="190" t="s">
        <v>862</v>
      </c>
      <c r="C1594" s="191" t="s">
        <v>67</v>
      </c>
      <c r="D1594" s="191" t="s">
        <v>28</v>
      </c>
      <c r="E1594" s="189" t="n">
        <v>0.00165763</v>
      </c>
      <c r="F1594" s="189" t="n">
        <v>10</v>
      </c>
      <c r="G1594" s="189" t="n">
        <v>0</v>
      </c>
    </row>
    <row r="1595" customFormat="false" ht="15" hidden="false" customHeight="false" outlineLevel="0" collapsed="false">
      <c r="A1595" s="189" t="n">
        <v>2436</v>
      </c>
      <c r="B1595" s="190" t="s">
        <v>913</v>
      </c>
      <c r="C1595" s="191" t="s">
        <v>867</v>
      </c>
      <c r="D1595" s="191" t="s">
        <v>876</v>
      </c>
      <c r="E1595" s="189" t="n">
        <v>0.133913</v>
      </c>
      <c r="F1595" s="189" t="n">
        <v>0</v>
      </c>
      <c r="G1595" s="189" t="n">
        <v>12.75</v>
      </c>
    </row>
    <row r="1596" customFormat="false" ht="15" hidden="false" customHeight="false" outlineLevel="0" collapsed="false">
      <c r="A1596" s="189" t="n">
        <v>247</v>
      </c>
      <c r="B1596" s="190" t="s">
        <v>915</v>
      </c>
      <c r="C1596" s="191" t="s">
        <v>867</v>
      </c>
      <c r="D1596" s="191" t="s">
        <v>876</v>
      </c>
      <c r="E1596" s="189" t="n">
        <v>0.133913</v>
      </c>
      <c r="F1596" s="189" t="n">
        <v>0</v>
      </c>
      <c r="G1596" s="189" t="n">
        <v>9.57</v>
      </c>
    </row>
    <row r="1597" customFormat="false" ht="15" hidden="false" customHeight="false" outlineLevel="0" collapsed="false">
      <c r="A1597" s="189" t="n">
        <v>2711</v>
      </c>
      <c r="B1597" s="190" t="s">
        <v>885</v>
      </c>
      <c r="C1597" s="191" t="s">
        <v>67</v>
      </c>
      <c r="D1597" s="191" t="s">
        <v>28</v>
      </c>
      <c r="E1597" s="189" t="n">
        <v>0.000948714</v>
      </c>
      <c r="F1597" s="189" t="n">
        <v>100.68</v>
      </c>
      <c r="G1597" s="189" t="n">
        <v>0</v>
      </c>
    </row>
    <row r="1598" customFormat="false" ht="21" hidden="false" customHeight="false" outlineLevel="0" collapsed="false">
      <c r="A1598" s="189" t="n">
        <v>36148</v>
      </c>
      <c r="B1598" s="190" t="s">
        <v>864</v>
      </c>
      <c r="C1598" s="191" t="s">
        <v>67</v>
      </c>
      <c r="D1598" s="191" t="s">
        <v>28</v>
      </c>
      <c r="E1598" s="189" t="n">
        <v>0.00165763</v>
      </c>
      <c r="F1598" s="189" t="n">
        <v>48</v>
      </c>
      <c r="G1598" s="189" t="n">
        <v>0</v>
      </c>
    </row>
    <row r="1599" customFormat="false" ht="21" hidden="false" customHeight="false" outlineLevel="0" collapsed="false">
      <c r="A1599" s="189" t="n">
        <v>36152</v>
      </c>
      <c r="B1599" s="190" t="s">
        <v>865</v>
      </c>
      <c r="C1599" s="191" t="s">
        <v>67</v>
      </c>
      <c r="D1599" s="191" t="s">
        <v>28</v>
      </c>
      <c r="E1599" s="189" t="n">
        <v>0.00165763</v>
      </c>
      <c r="F1599" s="189" t="n">
        <v>3.9</v>
      </c>
      <c r="G1599" s="189" t="n">
        <v>0</v>
      </c>
    </row>
    <row r="1600" customFormat="false" ht="15" hidden="false" customHeight="false" outlineLevel="0" collapsed="false">
      <c r="A1600" s="189" t="n">
        <v>37370</v>
      </c>
      <c r="B1600" s="190" t="s">
        <v>886</v>
      </c>
      <c r="C1600" s="191" t="s">
        <v>67</v>
      </c>
      <c r="D1600" s="191" t="s">
        <v>876</v>
      </c>
      <c r="E1600" s="189" t="n">
        <v>0.26</v>
      </c>
      <c r="F1600" s="189" t="n">
        <v>1.7</v>
      </c>
      <c r="G1600" s="189" t="n">
        <v>0</v>
      </c>
    </row>
    <row r="1601" customFormat="false" ht="15" hidden="false" customHeight="false" outlineLevel="0" collapsed="false">
      <c r="A1601" s="189" t="n">
        <v>37371</v>
      </c>
      <c r="B1601" s="190" t="s">
        <v>887</v>
      </c>
      <c r="C1601" s="191" t="s">
        <v>67</v>
      </c>
      <c r="D1601" s="191" t="s">
        <v>876</v>
      </c>
      <c r="E1601" s="189" t="n">
        <v>0.26</v>
      </c>
      <c r="F1601" s="189" t="n">
        <v>0.64</v>
      </c>
      <c r="G1601" s="189" t="n">
        <v>0</v>
      </c>
    </row>
    <row r="1602" customFormat="false" ht="15" hidden="false" customHeight="false" outlineLevel="0" collapsed="false">
      <c r="A1602" s="189" t="n">
        <v>37372</v>
      </c>
      <c r="B1602" s="190" t="s">
        <v>877</v>
      </c>
      <c r="C1602" s="191" t="s">
        <v>67</v>
      </c>
      <c r="D1602" s="191" t="s">
        <v>876</v>
      </c>
      <c r="E1602" s="189" t="n">
        <v>0.26</v>
      </c>
      <c r="F1602" s="189" t="n">
        <v>0.37</v>
      </c>
      <c r="G1602" s="189" t="n">
        <v>0</v>
      </c>
    </row>
    <row r="1603" customFormat="false" ht="15" hidden="false" customHeight="false" outlineLevel="0" collapsed="false">
      <c r="A1603" s="189" t="n">
        <v>37373</v>
      </c>
      <c r="B1603" s="190" t="s">
        <v>878</v>
      </c>
      <c r="C1603" s="191" t="s">
        <v>67</v>
      </c>
      <c r="D1603" s="191" t="s">
        <v>876</v>
      </c>
      <c r="E1603" s="189" t="n">
        <v>0.26</v>
      </c>
      <c r="F1603" s="189" t="n">
        <v>0.02</v>
      </c>
      <c r="G1603" s="189" t="n">
        <v>0</v>
      </c>
    </row>
    <row r="1604" customFormat="false" ht="15" hidden="false" customHeight="false" outlineLevel="0" collapsed="false">
      <c r="A1604" s="189" t="n">
        <v>38403</v>
      </c>
      <c r="B1604" s="190" t="s">
        <v>888</v>
      </c>
      <c r="C1604" s="191" t="s">
        <v>67</v>
      </c>
      <c r="D1604" s="191" t="s">
        <v>28</v>
      </c>
      <c r="E1604" s="189" t="n">
        <v>0.000948714</v>
      </c>
      <c r="F1604" s="189" t="n">
        <v>24.94</v>
      </c>
      <c r="G1604" s="189" t="n">
        <v>0</v>
      </c>
    </row>
    <row r="1605" customFormat="false" ht="15" hidden="false" customHeight="false" outlineLevel="0" collapsed="false">
      <c r="A1605" s="189" t="n">
        <v>857</v>
      </c>
      <c r="B1605" s="190" t="s">
        <v>1068</v>
      </c>
      <c r="C1605" s="191" t="s">
        <v>67</v>
      </c>
      <c r="D1605" s="191" t="s">
        <v>131</v>
      </c>
      <c r="E1605" s="189" t="n">
        <v>1.02</v>
      </c>
      <c r="F1605" s="189" t="n">
        <v>6.81</v>
      </c>
      <c r="G1605" s="189" t="n">
        <v>0</v>
      </c>
    </row>
    <row r="1606" customFormat="false" ht="15" hidden="false" customHeight="false" outlineLevel="0" collapsed="false">
      <c r="A1606" s="178"/>
      <c r="B1606" s="179"/>
      <c r="C1606" s="180"/>
      <c r="D1606" s="180"/>
      <c r="E1606" s="180"/>
      <c r="F1606" s="180"/>
      <c r="G1606" s="180"/>
    </row>
    <row r="1607" customFormat="false" ht="21" hidden="false" customHeight="false" outlineLevel="0" collapsed="false">
      <c r="A1607" s="184" t="s">
        <v>292</v>
      </c>
      <c r="B1607" s="185" t="s">
        <v>293</v>
      </c>
      <c r="C1607" s="186" t="s">
        <v>53</v>
      </c>
      <c r="D1607" s="186" t="s">
        <v>28</v>
      </c>
      <c r="E1607" s="187"/>
      <c r="F1607" s="187" t="n">
        <v>4.8563498884</v>
      </c>
      <c r="G1607" s="187" t="n">
        <v>6.8975496</v>
      </c>
    </row>
    <row r="1608" customFormat="false" ht="15" hidden="false" customHeight="false" outlineLevel="0" collapsed="false">
      <c r="A1608" s="189" t="n">
        <v>10</v>
      </c>
      <c r="B1608" s="190" t="s">
        <v>882</v>
      </c>
      <c r="C1608" s="191" t="s">
        <v>67</v>
      </c>
      <c r="D1608" s="191" t="s">
        <v>28</v>
      </c>
      <c r="E1608" s="189" t="n">
        <v>0.00218934</v>
      </c>
      <c r="F1608" s="189" t="n">
        <v>6.64</v>
      </c>
      <c r="G1608" s="189" t="n">
        <v>0</v>
      </c>
    </row>
    <row r="1609" customFormat="false" ht="15" hidden="false" customHeight="false" outlineLevel="0" collapsed="false">
      <c r="A1609" s="189" t="n">
        <v>12</v>
      </c>
      <c r="B1609" s="190" t="s">
        <v>883</v>
      </c>
      <c r="C1609" s="191" t="s">
        <v>67</v>
      </c>
      <c r="D1609" s="191" t="s">
        <v>28</v>
      </c>
      <c r="E1609" s="189" t="n">
        <v>0.00218934</v>
      </c>
      <c r="F1609" s="189" t="n">
        <v>6.5</v>
      </c>
      <c r="G1609" s="189" t="n">
        <v>0</v>
      </c>
    </row>
    <row r="1610" customFormat="false" ht="15" hidden="false" customHeight="false" outlineLevel="0" collapsed="false">
      <c r="A1610" s="189" t="n">
        <v>12892</v>
      </c>
      <c r="B1610" s="190" t="s">
        <v>859</v>
      </c>
      <c r="C1610" s="191" t="s">
        <v>67</v>
      </c>
      <c r="D1610" s="191" t="s">
        <v>333</v>
      </c>
      <c r="E1610" s="189" t="n">
        <v>0.0038253</v>
      </c>
      <c r="F1610" s="189" t="n">
        <v>9</v>
      </c>
      <c r="G1610" s="189" t="n">
        <v>0</v>
      </c>
    </row>
    <row r="1611" customFormat="false" ht="15" hidden="false" customHeight="false" outlineLevel="0" collapsed="false">
      <c r="A1611" s="189" t="n">
        <v>12893</v>
      </c>
      <c r="B1611" s="190" t="s">
        <v>860</v>
      </c>
      <c r="C1611" s="191" t="s">
        <v>67</v>
      </c>
      <c r="D1611" s="191" t="s">
        <v>333</v>
      </c>
      <c r="E1611" s="189" t="n">
        <v>0.0038253</v>
      </c>
      <c r="F1611" s="189" t="n">
        <v>48</v>
      </c>
      <c r="G1611" s="189" t="n">
        <v>0</v>
      </c>
    </row>
    <row r="1612" customFormat="false" ht="15" hidden="false" customHeight="false" outlineLevel="0" collapsed="false">
      <c r="A1612" s="189" t="n">
        <v>12894</v>
      </c>
      <c r="B1612" s="190" t="s">
        <v>861</v>
      </c>
      <c r="C1612" s="191" t="s">
        <v>67</v>
      </c>
      <c r="D1612" s="191" t="s">
        <v>28</v>
      </c>
      <c r="E1612" s="189" t="n">
        <v>0.0038253</v>
      </c>
      <c r="F1612" s="189" t="n">
        <v>13</v>
      </c>
      <c r="G1612" s="189" t="n">
        <v>0</v>
      </c>
    </row>
    <row r="1613" customFormat="false" ht="21" hidden="false" customHeight="false" outlineLevel="0" collapsed="false">
      <c r="A1613" s="189" t="n">
        <v>12895</v>
      </c>
      <c r="B1613" s="190" t="s">
        <v>862</v>
      </c>
      <c r="C1613" s="191" t="s">
        <v>67</v>
      </c>
      <c r="D1613" s="191" t="s">
        <v>28</v>
      </c>
      <c r="E1613" s="189" t="n">
        <v>0.0038253</v>
      </c>
      <c r="F1613" s="189" t="n">
        <v>10</v>
      </c>
      <c r="G1613" s="189" t="n">
        <v>0</v>
      </c>
    </row>
    <row r="1614" customFormat="false" ht="15" hidden="false" customHeight="false" outlineLevel="0" collapsed="false">
      <c r="A1614" s="189" t="n">
        <v>1585</v>
      </c>
      <c r="B1614" s="190" t="s">
        <v>1069</v>
      </c>
      <c r="C1614" s="191" t="s">
        <v>67</v>
      </c>
      <c r="D1614" s="191" t="s">
        <v>28</v>
      </c>
      <c r="E1614" s="189" t="n">
        <v>1</v>
      </c>
      <c r="F1614" s="189" t="n">
        <v>2.41</v>
      </c>
      <c r="G1614" s="189" t="n">
        <v>0</v>
      </c>
    </row>
    <row r="1615" customFormat="false" ht="15" hidden="false" customHeight="false" outlineLevel="0" collapsed="false">
      <c r="A1615" s="189" t="n">
        <v>2436</v>
      </c>
      <c r="B1615" s="190" t="s">
        <v>913</v>
      </c>
      <c r="C1615" s="191" t="s">
        <v>867</v>
      </c>
      <c r="D1615" s="191" t="s">
        <v>876</v>
      </c>
      <c r="E1615" s="189" t="n">
        <v>0.30903</v>
      </c>
      <c r="F1615" s="189" t="n">
        <v>0</v>
      </c>
      <c r="G1615" s="189" t="n">
        <v>12.75</v>
      </c>
    </row>
    <row r="1616" customFormat="false" ht="15" hidden="false" customHeight="false" outlineLevel="0" collapsed="false">
      <c r="A1616" s="189" t="n">
        <v>247</v>
      </c>
      <c r="B1616" s="190" t="s">
        <v>915</v>
      </c>
      <c r="C1616" s="191" t="s">
        <v>867</v>
      </c>
      <c r="D1616" s="191" t="s">
        <v>876</v>
      </c>
      <c r="E1616" s="189" t="n">
        <v>0.30903</v>
      </c>
      <c r="F1616" s="189" t="n">
        <v>0</v>
      </c>
      <c r="G1616" s="189" t="n">
        <v>9.57</v>
      </c>
    </row>
    <row r="1617" customFormat="false" ht="15" hidden="false" customHeight="false" outlineLevel="0" collapsed="false">
      <c r="A1617" s="189" t="n">
        <v>2711</v>
      </c>
      <c r="B1617" s="190" t="s">
        <v>885</v>
      </c>
      <c r="C1617" s="191" t="s">
        <v>67</v>
      </c>
      <c r="D1617" s="191" t="s">
        <v>28</v>
      </c>
      <c r="E1617" s="189" t="n">
        <v>0.00218934</v>
      </c>
      <c r="F1617" s="189" t="n">
        <v>100.68</v>
      </c>
      <c r="G1617" s="189" t="n">
        <v>0</v>
      </c>
    </row>
    <row r="1618" customFormat="false" ht="21" hidden="false" customHeight="false" outlineLevel="0" collapsed="false">
      <c r="A1618" s="189" t="n">
        <v>36148</v>
      </c>
      <c r="B1618" s="190" t="s">
        <v>864</v>
      </c>
      <c r="C1618" s="191" t="s">
        <v>67</v>
      </c>
      <c r="D1618" s="191" t="s">
        <v>28</v>
      </c>
      <c r="E1618" s="189" t="n">
        <v>0.0038253</v>
      </c>
      <c r="F1618" s="189" t="n">
        <v>48</v>
      </c>
      <c r="G1618" s="189" t="n">
        <v>0</v>
      </c>
    </row>
    <row r="1619" customFormat="false" ht="21" hidden="false" customHeight="false" outlineLevel="0" collapsed="false">
      <c r="A1619" s="189" t="n">
        <v>36152</v>
      </c>
      <c r="B1619" s="190" t="s">
        <v>865</v>
      </c>
      <c r="C1619" s="191" t="s">
        <v>67</v>
      </c>
      <c r="D1619" s="191" t="s">
        <v>28</v>
      </c>
      <c r="E1619" s="189" t="n">
        <v>0.0038253</v>
      </c>
      <c r="F1619" s="189" t="n">
        <v>3.9</v>
      </c>
      <c r="G1619" s="189" t="n">
        <v>0</v>
      </c>
    </row>
    <row r="1620" customFormat="false" ht="15" hidden="false" customHeight="false" outlineLevel="0" collapsed="false">
      <c r="A1620" s="189" t="n">
        <v>37370</v>
      </c>
      <c r="B1620" s="190" t="s">
        <v>886</v>
      </c>
      <c r="C1620" s="191" t="s">
        <v>67</v>
      </c>
      <c r="D1620" s="191" t="s">
        <v>876</v>
      </c>
      <c r="E1620" s="189" t="n">
        <v>0.6</v>
      </c>
      <c r="F1620" s="189" t="n">
        <v>1.7</v>
      </c>
      <c r="G1620" s="189" t="n">
        <v>0</v>
      </c>
    </row>
    <row r="1621" customFormat="false" ht="15" hidden="false" customHeight="false" outlineLevel="0" collapsed="false">
      <c r="A1621" s="189" t="n">
        <v>37371</v>
      </c>
      <c r="B1621" s="190" t="s">
        <v>887</v>
      </c>
      <c r="C1621" s="191" t="s">
        <v>67</v>
      </c>
      <c r="D1621" s="191" t="s">
        <v>876</v>
      </c>
      <c r="E1621" s="189" t="n">
        <v>0.6</v>
      </c>
      <c r="F1621" s="189" t="n">
        <v>0.64</v>
      </c>
      <c r="G1621" s="189" t="n">
        <v>0</v>
      </c>
    </row>
    <row r="1622" customFormat="false" ht="15" hidden="false" customHeight="false" outlineLevel="0" collapsed="false">
      <c r="A1622" s="189" t="n">
        <v>37372</v>
      </c>
      <c r="B1622" s="190" t="s">
        <v>877</v>
      </c>
      <c r="C1622" s="191" t="s">
        <v>67</v>
      </c>
      <c r="D1622" s="191" t="s">
        <v>876</v>
      </c>
      <c r="E1622" s="189" t="n">
        <v>0.6</v>
      </c>
      <c r="F1622" s="189" t="n">
        <v>0.37</v>
      </c>
      <c r="G1622" s="189" t="n">
        <v>0</v>
      </c>
    </row>
    <row r="1623" customFormat="false" ht="15" hidden="false" customHeight="false" outlineLevel="0" collapsed="false">
      <c r="A1623" s="189" t="n">
        <v>37373</v>
      </c>
      <c r="B1623" s="190" t="s">
        <v>878</v>
      </c>
      <c r="C1623" s="191" t="s">
        <v>67</v>
      </c>
      <c r="D1623" s="191" t="s">
        <v>876</v>
      </c>
      <c r="E1623" s="189" t="n">
        <v>0.6</v>
      </c>
      <c r="F1623" s="189" t="n">
        <v>0.02</v>
      </c>
      <c r="G1623" s="189" t="n">
        <v>0</v>
      </c>
    </row>
    <row r="1624" customFormat="false" ht="15" hidden="false" customHeight="false" outlineLevel="0" collapsed="false">
      <c r="A1624" s="189" t="n">
        <v>38403</v>
      </c>
      <c r="B1624" s="190" t="s">
        <v>888</v>
      </c>
      <c r="C1624" s="191" t="s">
        <v>67</v>
      </c>
      <c r="D1624" s="191" t="s">
        <v>28</v>
      </c>
      <c r="E1624" s="189" t="n">
        <v>0.00218934</v>
      </c>
      <c r="F1624" s="189" t="n">
        <v>24.94</v>
      </c>
      <c r="G1624" s="189" t="n">
        <v>0</v>
      </c>
    </row>
    <row r="1625" customFormat="false" ht="15" hidden="false" customHeight="false" outlineLevel="0" collapsed="false">
      <c r="A1625" s="178"/>
      <c r="B1625" s="179"/>
      <c r="C1625" s="180"/>
      <c r="D1625" s="180"/>
      <c r="E1625" s="180"/>
      <c r="F1625" s="180"/>
      <c r="G1625" s="180"/>
    </row>
    <row r="1626" customFormat="false" ht="21" hidden="false" customHeight="false" outlineLevel="0" collapsed="false">
      <c r="A1626" s="184" t="s">
        <v>295</v>
      </c>
      <c r="B1626" s="185" t="s">
        <v>296</v>
      </c>
      <c r="C1626" s="186" t="s">
        <v>53</v>
      </c>
      <c r="D1626" s="186" t="s">
        <v>28</v>
      </c>
      <c r="E1626" s="187"/>
      <c r="F1626" s="187" t="n">
        <v>5.5463498884</v>
      </c>
      <c r="G1626" s="187" t="n">
        <v>6.8975496</v>
      </c>
    </row>
    <row r="1627" customFormat="false" ht="15" hidden="false" customHeight="false" outlineLevel="0" collapsed="false">
      <c r="A1627" s="189" t="n">
        <v>10</v>
      </c>
      <c r="B1627" s="190" t="s">
        <v>882</v>
      </c>
      <c r="C1627" s="191" t="s">
        <v>67</v>
      </c>
      <c r="D1627" s="191" t="s">
        <v>28</v>
      </c>
      <c r="E1627" s="189" t="n">
        <v>0.00218934</v>
      </c>
      <c r="F1627" s="189" t="n">
        <v>6.64</v>
      </c>
      <c r="G1627" s="189" t="n">
        <v>0</v>
      </c>
    </row>
    <row r="1628" customFormat="false" ht="15" hidden="false" customHeight="false" outlineLevel="0" collapsed="false">
      <c r="A1628" s="189" t="n">
        <v>12</v>
      </c>
      <c r="B1628" s="190" t="s">
        <v>883</v>
      </c>
      <c r="C1628" s="191" t="s">
        <v>67</v>
      </c>
      <c r="D1628" s="191" t="s">
        <v>28</v>
      </c>
      <c r="E1628" s="189" t="n">
        <v>0.00218934</v>
      </c>
      <c r="F1628" s="189" t="n">
        <v>6.5</v>
      </c>
      <c r="G1628" s="189" t="n">
        <v>0</v>
      </c>
    </row>
    <row r="1629" customFormat="false" ht="15" hidden="false" customHeight="false" outlineLevel="0" collapsed="false">
      <c r="A1629" s="189" t="n">
        <v>12892</v>
      </c>
      <c r="B1629" s="190" t="s">
        <v>859</v>
      </c>
      <c r="C1629" s="191" t="s">
        <v>67</v>
      </c>
      <c r="D1629" s="191" t="s">
        <v>333</v>
      </c>
      <c r="E1629" s="189" t="n">
        <v>0.0038253</v>
      </c>
      <c r="F1629" s="189" t="n">
        <v>9</v>
      </c>
      <c r="G1629" s="189" t="n">
        <v>0</v>
      </c>
    </row>
    <row r="1630" customFormat="false" ht="15" hidden="false" customHeight="false" outlineLevel="0" collapsed="false">
      <c r="A1630" s="189" t="n">
        <v>12893</v>
      </c>
      <c r="B1630" s="190" t="s">
        <v>860</v>
      </c>
      <c r="C1630" s="191" t="s">
        <v>67</v>
      </c>
      <c r="D1630" s="191" t="s">
        <v>333</v>
      </c>
      <c r="E1630" s="189" t="n">
        <v>0.0038253</v>
      </c>
      <c r="F1630" s="189" t="n">
        <v>48</v>
      </c>
      <c r="G1630" s="189" t="n">
        <v>0</v>
      </c>
    </row>
    <row r="1631" customFormat="false" ht="15" hidden="false" customHeight="false" outlineLevel="0" collapsed="false">
      <c r="A1631" s="189" t="n">
        <v>12894</v>
      </c>
      <c r="B1631" s="190" t="s">
        <v>861</v>
      </c>
      <c r="C1631" s="191" t="s">
        <v>67</v>
      </c>
      <c r="D1631" s="191" t="s">
        <v>28</v>
      </c>
      <c r="E1631" s="189" t="n">
        <v>0.0038253</v>
      </c>
      <c r="F1631" s="189" t="n">
        <v>13</v>
      </c>
      <c r="G1631" s="189" t="n">
        <v>0</v>
      </c>
    </row>
    <row r="1632" customFormat="false" ht="21" hidden="false" customHeight="false" outlineLevel="0" collapsed="false">
      <c r="A1632" s="189" t="n">
        <v>12895</v>
      </c>
      <c r="B1632" s="190" t="s">
        <v>862</v>
      </c>
      <c r="C1632" s="191" t="s">
        <v>67</v>
      </c>
      <c r="D1632" s="191" t="s">
        <v>28</v>
      </c>
      <c r="E1632" s="189" t="n">
        <v>0.0038253</v>
      </c>
      <c r="F1632" s="189" t="n">
        <v>10</v>
      </c>
      <c r="G1632" s="189" t="n">
        <v>0</v>
      </c>
    </row>
    <row r="1633" customFormat="false" ht="15" hidden="false" customHeight="false" outlineLevel="0" collapsed="false">
      <c r="A1633" s="189" t="n">
        <v>1587</v>
      </c>
      <c r="B1633" s="190" t="s">
        <v>1070</v>
      </c>
      <c r="C1633" s="191" t="s">
        <v>67</v>
      </c>
      <c r="D1633" s="191" t="s">
        <v>28</v>
      </c>
      <c r="E1633" s="189" t="n">
        <v>1</v>
      </c>
      <c r="F1633" s="189" t="n">
        <v>3.1</v>
      </c>
      <c r="G1633" s="189" t="n">
        <v>0</v>
      </c>
    </row>
    <row r="1634" customFormat="false" ht="15" hidden="false" customHeight="false" outlineLevel="0" collapsed="false">
      <c r="A1634" s="189" t="n">
        <v>2436</v>
      </c>
      <c r="B1634" s="190" t="s">
        <v>913</v>
      </c>
      <c r="C1634" s="191" t="s">
        <v>867</v>
      </c>
      <c r="D1634" s="191" t="s">
        <v>876</v>
      </c>
      <c r="E1634" s="189" t="n">
        <v>0.30903</v>
      </c>
      <c r="F1634" s="189" t="n">
        <v>0</v>
      </c>
      <c r="G1634" s="189" t="n">
        <v>12.75</v>
      </c>
    </row>
    <row r="1635" customFormat="false" ht="15" hidden="false" customHeight="false" outlineLevel="0" collapsed="false">
      <c r="A1635" s="189" t="n">
        <v>247</v>
      </c>
      <c r="B1635" s="190" t="s">
        <v>915</v>
      </c>
      <c r="C1635" s="191" t="s">
        <v>867</v>
      </c>
      <c r="D1635" s="191" t="s">
        <v>876</v>
      </c>
      <c r="E1635" s="189" t="n">
        <v>0.30903</v>
      </c>
      <c r="F1635" s="189" t="n">
        <v>0</v>
      </c>
      <c r="G1635" s="189" t="n">
        <v>9.57</v>
      </c>
    </row>
    <row r="1636" customFormat="false" ht="15" hidden="false" customHeight="false" outlineLevel="0" collapsed="false">
      <c r="A1636" s="189" t="n">
        <v>2711</v>
      </c>
      <c r="B1636" s="190" t="s">
        <v>885</v>
      </c>
      <c r="C1636" s="191" t="s">
        <v>67</v>
      </c>
      <c r="D1636" s="191" t="s">
        <v>28</v>
      </c>
      <c r="E1636" s="189" t="n">
        <v>0.00218934</v>
      </c>
      <c r="F1636" s="189" t="n">
        <v>100.68</v>
      </c>
      <c r="G1636" s="189" t="n">
        <v>0</v>
      </c>
    </row>
    <row r="1637" customFormat="false" ht="21" hidden="false" customHeight="false" outlineLevel="0" collapsed="false">
      <c r="A1637" s="189" t="n">
        <v>36148</v>
      </c>
      <c r="B1637" s="190" t="s">
        <v>864</v>
      </c>
      <c r="C1637" s="191" t="s">
        <v>67</v>
      </c>
      <c r="D1637" s="191" t="s">
        <v>28</v>
      </c>
      <c r="E1637" s="189" t="n">
        <v>0.0038253</v>
      </c>
      <c r="F1637" s="189" t="n">
        <v>48</v>
      </c>
      <c r="G1637" s="189" t="n">
        <v>0</v>
      </c>
    </row>
    <row r="1638" customFormat="false" ht="21" hidden="false" customHeight="false" outlineLevel="0" collapsed="false">
      <c r="A1638" s="189" t="n">
        <v>36152</v>
      </c>
      <c r="B1638" s="190" t="s">
        <v>865</v>
      </c>
      <c r="C1638" s="191" t="s">
        <v>67</v>
      </c>
      <c r="D1638" s="191" t="s">
        <v>28</v>
      </c>
      <c r="E1638" s="189" t="n">
        <v>0.0038253</v>
      </c>
      <c r="F1638" s="189" t="n">
        <v>3.9</v>
      </c>
      <c r="G1638" s="189" t="n">
        <v>0</v>
      </c>
    </row>
    <row r="1639" customFormat="false" ht="15" hidden="false" customHeight="false" outlineLevel="0" collapsed="false">
      <c r="A1639" s="189" t="n">
        <v>37370</v>
      </c>
      <c r="B1639" s="190" t="s">
        <v>886</v>
      </c>
      <c r="C1639" s="191" t="s">
        <v>67</v>
      </c>
      <c r="D1639" s="191" t="s">
        <v>876</v>
      </c>
      <c r="E1639" s="189" t="n">
        <v>0.6</v>
      </c>
      <c r="F1639" s="189" t="n">
        <v>1.7</v>
      </c>
      <c r="G1639" s="189" t="n">
        <v>0</v>
      </c>
    </row>
    <row r="1640" customFormat="false" ht="15" hidden="false" customHeight="false" outlineLevel="0" collapsed="false">
      <c r="A1640" s="189" t="n">
        <v>37371</v>
      </c>
      <c r="B1640" s="190" t="s">
        <v>887</v>
      </c>
      <c r="C1640" s="191" t="s">
        <v>67</v>
      </c>
      <c r="D1640" s="191" t="s">
        <v>876</v>
      </c>
      <c r="E1640" s="189" t="n">
        <v>0.6</v>
      </c>
      <c r="F1640" s="189" t="n">
        <v>0.64</v>
      </c>
      <c r="G1640" s="189" t="n">
        <v>0</v>
      </c>
    </row>
    <row r="1641" customFormat="false" ht="15" hidden="false" customHeight="false" outlineLevel="0" collapsed="false">
      <c r="A1641" s="189" t="n">
        <v>37372</v>
      </c>
      <c r="B1641" s="190" t="s">
        <v>877</v>
      </c>
      <c r="C1641" s="191" t="s">
        <v>67</v>
      </c>
      <c r="D1641" s="191" t="s">
        <v>876</v>
      </c>
      <c r="E1641" s="189" t="n">
        <v>0.6</v>
      </c>
      <c r="F1641" s="189" t="n">
        <v>0.37</v>
      </c>
      <c r="G1641" s="189" t="n">
        <v>0</v>
      </c>
    </row>
    <row r="1642" customFormat="false" ht="15" hidden="false" customHeight="false" outlineLevel="0" collapsed="false">
      <c r="A1642" s="189" t="n">
        <v>37373</v>
      </c>
      <c r="B1642" s="190" t="s">
        <v>878</v>
      </c>
      <c r="C1642" s="191" t="s">
        <v>67</v>
      </c>
      <c r="D1642" s="191" t="s">
        <v>876</v>
      </c>
      <c r="E1642" s="189" t="n">
        <v>0.6</v>
      </c>
      <c r="F1642" s="189" t="n">
        <v>0.02</v>
      </c>
      <c r="G1642" s="189" t="n">
        <v>0</v>
      </c>
    </row>
    <row r="1643" customFormat="false" ht="15" hidden="false" customHeight="false" outlineLevel="0" collapsed="false">
      <c r="A1643" s="189" t="n">
        <v>38403</v>
      </c>
      <c r="B1643" s="190" t="s">
        <v>888</v>
      </c>
      <c r="C1643" s="191" t="s">
        <v>67</v>
      </c>
      <c r="D1643" s="191" t="s">
        <v>28</v>
      </c>
      <c r="E1643" s="189" t="n">
        <v>0.00218934</v>
      </c>
      <c r="F1643" s="189" t="n">
        <v>24.94</v>
      </c>
      <c r="G1643" s="189" t="n">
        <v>0</v>
      </c>
    </row>
    <row r="1644" customFormat="false" ht="15" hidden="false" customHeight="false" outlineLevel="0" collapsed="false">
      <c r="A1644" s="178"/>
      <c r="B1644" s="179"/>
      <c r="C1644" s="180"/>
      <c r="D1644" s="180"/>
      <c r="E1644" s="180"/>
      <c r="F1644" s="180"/>
      <c r="G1644" s="180"/>
    </row>
    <row r="1645" customFormat="false" ht="15" hidden="false" customHeight="false" outlineLevel="0" collapsed="false">
      <c r="A1645" s="184" t="s">
        <v>298</v>
      </c>
      <c r="B1645" s="185" t="s">
        <v>299</v>
      </c>
      <c r="C1645" s="186" t="s">
        <v>53</v>
      </c>
      <c r="D1645" s="186" t="s">
        <v>28</v>
      </c>
      <c r="E1645" s="187"/>
      <c r="F1645" s="187" t="n">
        <v>69.12347504246</v>
      </c>
      <c r="G1645" s="187" t="n">
        <v>58.4333134413</v>
      </c>
    </row>
    <row r="1646" customFormat="false" ht="15" hidden="false" customHeight="false" outlineLevel="0" collapsed="false">
      <c r="A1646" s="189" t="n">
        <v>10</v>
      </c>
      <c r="B1646" s="190" t="s">
        <v>882</v>
      </c>
      <c r="C1646" s="191" t="s">
        <v>67</v>
      </c>
      <c r="D1646" s="191" t="s">
        <v>28</v>
      </c>
      <c r="E1646" s="189" t="n">
        <v>0.022484886</v>
      </c>
      <c r="F1646" s="189" t="n">
        <v>6.64</v>
      </c>
      <c r="G1646" s="189" t="n">
        <v>0</v>
      </c>
    </row>
    <row r="1647" customFormat="false" ht="15" hidden="false" customHeight="false" outlineLevel="0" collapsed="false">
      <c r="A1647" s="189" t="n">
        <v>1106</v>
      </c>
      <c r="B1647" s="190" t="s">
        <v>903</v>
      </c>
      <c r="C1647" s="191" t="s">
        <v>67</v>
      </c>
      <c r="D1647" s="191" t="s">
        <v>153</v>
      </c>
      <c r="E1647" s="189" t="n">
        <v>3.0096</v>
      </c>
      <c r="F1647" s="189" t="n">
        <v>0.55</v>
      </c>
      <c r="G1647" s="189" t="n">
        <v>0</v>
      </c>
    </row>
    <row r="1648" customFormat="false" ht="15" hidden="false" customHeight="false" outlineLevel="0" collapsed="false">
      <c r="A1648" s="189" t="n">
        <v>12</v>
      </c>
      <c r="B1648" s="190" t="s">
        <v>883</v>
      </c>
      <c r="C1648" s="191" t="s">
        <v>67</v>
      </c>
      <c r="D1648" s="191" t="s">
        <v>28</v>
      </c>
      <c r="E1648" s="189" t="n">
        <v>0.022484886</v>
      </c>
      <c r="F1648" s="189" t="n">
        <v>6.5</v>
      </c>
      <c r="G1648" s="189" t="n">
        <v>0</v>
      </c>
    </row>
    <row r="1649" customFormat="false" ht="15" hidden="false" customHeight="false" outlineLevel="0" collapsed="false">
      <c r="A1649" s="189" t="n">
        <v>12892</v>
      </c>
      <c r="B1649" s="190" t="s">
        <v>859</v>
      </c>
      <c r="C1649" s="191" t="s">
        <v>67</v>
      </c>
      <c r="D1649" s="191" t="s">
        <v>333</v>
      </c>
      <c r="E1649" s="189" t="n">
        <v>0.039286469</v>
      </c>
      <c r="F1649" s="189" t="n">
        <v>9</v>
      </c>
      <c r="G1649" s="189" t="n">
        <v>0</v>
      </c>
    </row>
    <row r="1650" customFormat="false" ht="15" hidden="false" customHeight="false" outlineLevel="0" collapsed="false">
      <c r="A1650" s="189" t="n">
        <v>12893</v>
      </c>
      <c r="B1650" s="190" t="s">
        <v>860</v>
      </c>
      <c r="C1650" s="191" t="s">
        <v>67</v>
      </c>
      <c r="D1650" s="191" t="s">
        <v>333</v>
      </c>
      <c r="E1650" s="189" t="n">
        <v>0.039286469</v>
      </c>
      <c r="F1650" s="189" t="n">
        <v>48</v>
      </c>
      <c r="G1650" s="189" t="n">
        <v>0</v>
      </c>
    </row>
    <row r="1651" customFormat="false" ht="15" hidden="false" customHeight="false" outlineLevel="0" collapsed="false">
      <c r="A1651" s="189" t="n">
        <v>12894</v>
      </c>
      <c r="B1651" s="190" t="s">
        <v>861</v>
      </c>
      <c r="C1651" s="191" t="s">
        <v>67</v>
      </c>
      <c r="D1651" s="191" t="s">
        <v>28</v>
      </c>
      <c r="E1651" s="189" t="n">
        <v>0.039286469</v>
      </c>
      <c r="F1651" s="189" t="n">
        <v>13</v>
      </c>
      <c r="G1651" s="189" t="n">
        <v>0</v>
      </c>
    </row>
    <row r="1652" customFormat="false" ht="21" hidden="false" customHeight="false" outlineLevel="0" collapsed="false">
      <c r="A1652" s="189" t="n">
        <v>12895</v>
      </c>
      <c r="B1652" s="190" t="s">
        <v>862</v>
      </c>
      <c r="C1652" s="191" t="s">
        <v>67</v>
      </c>
      <c r="D1652" s="191" t="s">
        <v>28</v>
      </c>
      <c r="E1652" s="189" t="n">
        <v>0.039286469</v>
      </c>
      <c r="F1652" s="189" t="n">
        <v>10</v>
      </c>
      <c r="G1652" s="189" t="n">
        <v>0</v>
      </c>
    </row>
    <row r="1653" customFormat="false" ht="21" hidden="false" customHeight="false" outlineLevel="0" collapsed="false">
      <c r="A1653" s="189" t="n">
        <v>1358</v>
      </c>
      <c r="B1653" s="190" t="s">
        <v>957</v>
      </c>
      <c r="C1653" s="191" t="s">
        <v>67</v>
      </c>
      <c r="D1653" s="191" t="s">
        <v>72</v>
      </c>
      <c r="E1653" s="189" t="n">
        <v>0.06</v>
      </c>
      <c r="F1653" s="189" t="n">
        <v>17.32</v>
      </c>
      <c r="G1653" s="189" t="n">
        <v>0</v>
      </c>
    </row>
    <row r="1654" customFormat="false" ht="15" hidden="false" customHeight="false" outlineLevel="0" collapsed="false">
      <c r="A1654" s="189" t="n">
        <v>1379</v>
      </c>
      <c r="B1654" s="190" t="s">
        <v>893</v>
      </c>
      <c r="C1654" s="191" t="s">
        <v>67</v>
      </c>
      <c r="D1654" s="191" t="s">
        <v>153</v>
      </c>
      <c r="E1654" s="189" t="n">
        <v>18.5084</v>
      </c>
      <c r="F1654" s="189" t="n">
        <v>0.41</v>
      </c>
      <c r="G1654" s="189" t="n">
        <v>0</v>
      </c>
    </row>
    <row r="1655" customFormat="false" ht="15" hidden="false" customHeight="false" outlineLevel="0" collapsed="false">
      <c r="A1655" s="189" t="n">
        <v>2711</v>
      </c>
      <c r="B1655" s="190" t="s">
        <v>885</v>
      </c>
      <c r="C1655" s="191" t="s">
        <v>67</v>
      </c>
      <c r="D1655" s="191" t="s">
        <v>28</v>
      </c>
      <c r="E1655" s="189" t="n">
        <v>0.022484886</v>
      </c>
      <c r="F1655" s="189" t="n">
        <v>100.68</v>
      </c>
      <c r="G1655" s="189" t="n">
        <v>0</v>
      </c>
    </row>
    <row r="1656" customFormat="false" ht="21" hidden="false" customHeight="false" outlineLevel="0" collapsed="false">
      <c r="A1656" s="189" t="n">
        <v>36148</v>
      </c>
      <c r="B1656" s="190" t="s">
        <v>864</v>
      </c>
      <c r="C1656" s="191" t="s">
        <v>67</v>
      </c>
      <c r="D1656" s="191" t="s">
        <v>28</v>
      </c>
      <c r="E1656" s="189" t="n">
        <v>0.039286469</v>
      </c>
      <c r="F1656" s="189" t="n">
        <v>48</v>
      </c>
      <c r="G1656" s="189" t="n">
        <v>0</v>
      </c>
    </row>
    <row r="1657" customFormat="false" ht="21" hidden="false" customHeight="false" outlineLevel="0" collapsed="false">
      <c r="A1657" s="189" t="n">
        <v>36152</v>
      </c>
      <c r="B1657" s="190" t="s">
        <v>865</v>
      </c>
      <c r="C1657" s="191" t="s">
        <v>67</v>
      </c>
      <c r="D1657" s="191" t="s">
        <v>28</v>
      </c>
      <c r="E1657" s="189" t="n">
        <v>0.039286469</v>
      </c>
      <c r="F1657" s="189" t="n">
        <v>3.9</v>
      </c>
      <c r="G1657" s="189" t="n">
        <v>0</v>
      </c>
    </row>
    <row r="1658" customFormat="false" ht="15" hidden="false" customHeight="false" outlineLevel="0" collapsed="false">
      <c r="A1658" s="189" t="n">
        <v>370</v>
      </c>
      <c r="B1658" s="190" t="s">
        <v>895</v>
      </c>
      <c r="C1658" s="191" t="s">
        <v>67</v>
      </c>
      <c r="D1658" s="191" t="s">
        <v>124</v>
      </c>
      <c r="E1658" s="189" t="n">
        <v>0.0653</v>
      </c>
      <c r="F1658" s="189" t="n">
        <v>75</v>
      </c>
      <c r="G1658" s="189" t="n">
        <v>0</v>
      </c>
    </row>
    <row r="1659" customFormat="false" ht="15" hidden="false" customHeight="false" outlineLevel="0" collapsed="false">
      <c r="A1659" s="189" t="n">
        <v>37370</v>
      </c>
      <c r="B1659" s="190" t="s">
        <v>886</v>
      </c>
      <c r="C1659" s="191" t="s">
        <v>67</v>
      </c>
      <c r="D1659" s="191" t="s">
        <v>876</v>
      </c>
      <c r="E1659" s="189" t="n">
        <v>6.1621</v>
      </c>
      <c r="F1659" s="189" t="n">
        <v>1.7</v>
      </c>
      <c r="G1659" s="189" t="n">
        <v>0</v>
      </c>
    </row>
    <row r="1660" customFormat="false" ht="15" hidden="false" customHeight="false" outlineLevel="0" collapsed="false">
      <c r="A1660" s="189" t="n">
        <v>37371</v>
      </c>
      <c r="B1660" s="190" t="s">
        <v>887</v>
      </c>
      <c r="C1660" s="191" t="s">
        <v>67</v>
      </c>
      <c r="D1660" s="191" t="s">
        <v>876</v>
      </c>
      <c r="E1660" s="189" t="n">
        <v>6.1621</v>
      </c>
      <c r="F1660" s="189" t="n">
        <v>0.64</v>
      </c>
      <c r="G1660" s="189" t="n">
        <v>0</v>
      </c>
    </row>
    <row r="1661" customFormat="false" ht="15" hidden="false" customHeight="false" outlineLevel="0" collapsed="false">
      <c r="A1661" s="189" t="n">
        <v>37372</v>
      </c>
      <c r="B1661" s="190" t="s">
        <v>877</v>
      </c>
      <c r="C1661" s="191" t="s">
        <v>67</v>
      </c>
      <c r="D1661" s="191" t="s">
        <v>876</v>
      </c>
      <c r="E1661" s="189" t="n">
        <v>6.1621</v>
      </c>
      <c r="F1661" s="189" t="n">
        <v>0.37</v>
      </c>
      <c r="G1661" s="189" t="n">
        <v>0</v>
      </c>
    </row>
    <row r="1662" customFormat="false" ht="15" hidden="false" customHeight="false" outlineLevel="0" collapsed="false">
      <c r="A1662" s="189" t="n">
        <v>37373</v>
      </c>
      <c r="B1662" s="190" t="s">
        <v>878</v>
      </c>
      <c r="C1662" s="191" t="s">
        <v>67</v>
      </c>
      <c r="D1662" s="191" t="s">
        <v>876</v>
      </c>
      <c r="E1662" s="189" t="n">
        <v>6.1621</v>
      </c>
      <c r="F1662" s="189" t="n">
        <v>0.02</v>
      </c>
      <c r="G1662" s="189" t="n">
        <v>0</v>
      </c>
    </row>
    <row r="1663" customFormat="false" ht="15" hidden="false" customHeight="false" outlineLevel="0" collapsed="false">
      <c r="A1663" s="189" t="n">
        <v>38403</v>
      </c>
      <c r="B1663" s="190" t="s">
        <v>888</v>
      </c>
      <c r="C1663" s="191" t="s">
        <v>67</v>
      </c>
      <c r="D1663" s="191" t="s">
        <v>28</v>
      </c>
      <c r="E1663" s="189" t="n">
        <v>0.022484886</v>
      </c>
      <c r="F1663" s="189" t="n">
        <v>24.94</v>
      </c>
      <c r="G1663" s="189" t="n">
        <v>0</v>
      </c>
    </row>
    <row r="1664" customFormat="false" ht="15" hidden="false" customHeight="false" outlineLevel="0" collapsed="false">
      <c r="A1664" s="189" t="n">
        <v>39</v>
      </c>
      <c r="B1664" s="190" t="s">
        <v>952</v>
      </c>
      <c r="C1664" s="191" t="s">
        <v>67</v>
      </c>
      <c r="D1664" s="191" t="s">
        <v>153</v>
      </c>
      <c r="E1664" s="189" t="n">
        <v>2.156</v>
      </c>
      <c r="F1664" s="189" t="n">
        <v>4.41</v>
      </c>
      <c r="G1664" s="189" t="n">
        <v>0</v>
      </c>
    </row>
    <row r="1665" customFormat="false" ht="15" hidden="false" customHeight="false" outlineLevel="0" collapsed="false">
      <c r="A1665" s="189" t="n">
        <v>4721</v>
      </c>
      <c r="B1665" s="190" t="s">
        <v>899</v>
      </c>
      <c r="C1665" s="191" t="s">
        <v>67</v>
      </c>
      <c r="D1665" s="191" t="s">
        <v>124</v>
      </c>
      <c r="E1665" s="189" t="n">
        <v>0.0365</v>
      </c>
      <c r="F1665" s="189" t="n">
        <v>43.74</v>
      </c>
      <c r="G1665" s="189" t="n">
        <v>0</v>
      </c>
    </row>
    <row r="1666" customFormat="false" ht="15" hidden="false" customHeight="false" outlineLevel="0" collapsed="false">
      <c r="A1666" s="189" t="n">
        <v>4722</v>
      </c>
      <c r="B1666" s="190" t="s">
        <v>1071</v>
      </c>
      <c r="C1666" s="191" t="s">
        <v>67</v>
      </c>
      <c r="D1666" s="191" t="s">
        <v>124</v>
      </c>
      <c r="E1666" s="189" t="n">
        <v>0.004</v>
      </c>
      <c r="F1666" s="189" t="n">
        <v>43.74</v>
      </c>
      <c r="G1666" s="189" t="n">
        <v>0</v>
      </c>
    </row>
    <row r="1667" customFormat="false" ht="15" hidden="false" customHeight="false" outlineLevel="0" collapsed="false">
      <c r="A1667" s="189" t="n">
        <v>4750</v>
      </c>
      <c r="B1667" s="190" t="s">
        <v>933</v>
      </c>
      <c r="C1667" s="191" t="s">
        <v>867</v>
      </c>
      <c r="D1667" s="191" t="s">
        <v>876</v>
      </c>
      <c r="E1667" s="189" t="n">
        <v>1.70760919</v>
      </c>
      <c r="F1667" s="189" t="n">
        <v>0</v>
      </c>
      <c r="G1667" s="189" t="n">
        <v>12.75</v>
      </c>
    </row>
    <row r="1668" customFormat="false" ht="15" hidden="false" customHeight="false" outlineLevel="0" collapsed="false">
      <c r="A1668" s="189" t="n">
        <v>6111</v>
      </c>
      <c r="B1668" s="190" t="s">
        <v>891</v>
      </c>
      <c r="C1668" s="191" t="s">
        <v>867</v>
      </c>
      <c r="D1668" s="191" t="s">
        <v>876</v>
      </c>
      <c r="E1668" s="189" t="n">
        <v>4.55986272</v>
      </c>
      <c r="F1668" s="189" t="n">
        <v>0</v>
      </c>
      <c r="G1668" s="189" t="n">
        <v>8.04</v>
      </c>
    </row>
    <row r="1669" customFormat="false" ht="15" hidden="false" customHeight="false" outlineLevel="0" collapsed="false">
      <c r="A1669" s="189" t="n">
        <v>7258</v>
      </c>
      <c r="B1669" s="190" t="s">
        <v>974</v>
      </c>
      <c r="C1669" s="191" t="s">
        <v>67</v>
      </c>
      <c r="D1669" s="191" t="s">
        <v>28</v>
      </c>
      <c r="E1669" s="189" t="n">
        <v>60.48</v>
      </c>
      <c r="F1669" s="189" t="n">
        <v>0.29</v>
      </c>
      <c r="G1669" s="189" t="n">
        <v>0</v>
      </c>
    </row>
    <row r="1670" customFormat="false" ht="15" hidden="false" customHeight="false" outlineLevel="0" collapsed="false">
      <c r="A1670" s="178"/>
      <c r="B1670" s="179"/>
      <c r="C1670" s="180"/>
      <c r="D1670" s="180"/>
      <c r="E1670" s="180"/>
      <c r="F1670" s="180"/>
      <c r="G1670" s="180"/>
    </row>
    <row r="1671" customFormat="false" ht="15" hidden="false" customHeight="false" outlineLevel="0" collapsed="false">
      <c r="A1671" s="184" t="s">
        <v>301</v>
      </c>
      <c r="B1671" s="185" t="s">
        <v>302</v>
      </c>
      <c r="C1671" s="186" t="s">
        <v>53</v>
      </c>
      <c r="D1671" s="186" t="s">
        <v>28</v>
      </c>
      <c r="E1671" s="187"/>
      <c r="F1671" s="187" t="n">
        <v>187.0300633496</v>
      </c>
      <c r="G1671" s="187" t="n">
        <v>161.4168213</v>
      </c>
    </row>
    <row r="1672" customFormat="false" ht="15" hidden="false" customHeight="false" outlineLevel="0" collapsed="false">
      <c r="A1672" s="189" t="n">
        <v>10</v>
      </c>
      <c r="B1672" s="190" t="s">
        <v>882</v>
      </c>
      <c r="C1672" s="191" t="s">
        <v>67</v>
      </c>
      <c r="D1672" s="191" t="s">
        <v>28</v>
      </c>
      <c r="E1672" s="189" t="n">
        <v>0.05984196</v>
      </c>
      <c r="F1672" s="189" t="n">
        <v>6.64</v>
      </c>
      <c r="G1672" s="189" t="n">
        <v>0</v>
      </c>
    </row>
    <row r="1673" customFormat="false" ht="15" hidden="false" customHeight="false" outlineLevel="0" collapsed="false">
      <c r="A1673" s="189" t="n">
        <v>1106</v>
      </c>
      <c r="B1673" s="190" t="s">
        <v>903</v>
      </c>
      <c r="C1673" s="191" t="s">
        <v>67</v>
      </c>
      <c r="D1673" s="191" t="s">
        <v>153</v>
      </c>
      <c r="E1673" s="189" t="n">
        <v>12.4</v>
      </c>
      <c r="F1673" s="189" t="n">
        <v>0.55</v>
      </c>
      <c r="G1673" s="189" t="n">
        <v>0</v>
      </c>
    </row>
    <row r="1674" customFormat="false" ht="15" hidden="false" customHeight="false" outlineLevel="0" collapsed="false">
      <c r="A1674" s="189" t="n">
        <v>12</v>
      </c>
      <c r="B1674" s="190" t="s">
        <v>883</v>
      </c>
      <c r="C1674" s="191" t="s">
        <v>67</v>
      </c>
      <c r="D1674" s="191" t="s">
        <v>28</v>
      </c>
      <c r="E1674" s="189" t="n">
        <v>0.05984196</v>
      </c>
      <c r="F1674" s="189" t="n">
        <v>6.5</v>
      </c>
      <c r="G1674" s="189" t="n">
        <v>0</v>
      </c>
    </row>
    <row r="1675" customFormat="false" ht="15" hidden="false" customHeight="false" outlineLevel="0" collapsed="false">
      <c r="A1675" s="189" t="n">
        <v>12892</v>
      </c>
      <c r="B1675" s="190" t="s">
        <v>859</v>
      </c>
      <c r="C1675" s="191" t="s">
        <v>67</v>
      </c>
      <c r="D1675" s="191" t="s">
        <v>333</v>
      </c>
      <c r="E1675" s="189" t="n">
        <v>0.1045582</v>
      </c>
      <c r="F1675" s="189" t="n">
        <v>9</v>
      </c>
      <c r="G1675" s="189" t="n">
        <v>0</v>
      </c>
    </row>
    <row r="1676" customFormat="false" ht="15" hidden="false" customHeight="false" outlineLevel="0" collapsed="false">
      <c r="A1676" s="189" t="n">
        <v>12893</v>
      </c>
      <c r="B1676" s="190" t="s">
        <v>860</v>
      </c>
      <c r="C1676" s="191" t="s">
        <v>67</v>
      </c>
      <c r="D1676" s="191" t="s">
        <v>333</v>
      </c>
      <c r="E1676" s="189" t="n">
        <v>0.1045582</v>
      </c>
      <c r="F1676" s="189" t="n">
        <v>48</v>
      </c>
      <c r="G1676" s="189" t="n">
        <v>0</v>
      </c>
    </row>
    <row r="1677" customFormat="false" ht="15" hidden="false" customHeight="false" outlineLevel="0" collapsed="false">
      <c r="A1677" s="189" t="n">
        <v>12894</v>
      </c>
      <c r="B1677" s="190" t="s">
        <v>861</v>
      </c>
      <c r="C1677" s="191" t="s">
        <v>67</v>
      </c>
      <c r="D1677" s="191" t="s">
        <v>28</v>
      </c>
      <c r="E1677" s="189" t="n">
        <v>0.1045582</v>
      </c>
      <c r="F1677" s="189" t="n">
        <v>13</v>
      </c>
      <c r="G1677" s="189" t="n">
        <v>0</v>
      </c>
    </row>
    <row r="1678" customFormat="false" ht="21" hidden="false" customHeight="false" outlineLevel="0" collapsed="false">
      <c r="A1678" s="189" t="n">
        <v>12895</v>
      </c>
      <c r="B1678" s="190" t="s">
        <v>862</v>
      </c>
      <c r="C1678" s="191" t="s">
        <v>67</v>
      </c>
      <c r="D1678" s="191" t="s">
        <v>28</v>
      </c>
      <c r="E1678" s="189" t="n">
        <v>0.1045582</v>
      </c>
      <c r="F1678" s="189" t="n">
        <v>10</v>
      </c>
      <c r="G1678" s="189" t="n">
        <v>0</v>
      </c>
    </row>
    <row r="1679" customFormat="false" ht="21" hidden="false" customHeight="false" outlineLevel="0" collapsed="false">
      <c r="A1679" s="189" t="n">
        <v>1358</v>
      </c>
      <c r="B1679" s="190" t="s">
        <v>957</v>
      </c>
      <c r="C1679" s="191" t="s">
        <v>67</v>
      </c>
      <c r="D1679" s="191" t="s">
        <v>72</v>
      </c>
      <c r="E1679" s="189" t="n">
        <v>0.16</v>
      </c>
      <c r="F1679" s="189" t="n">
        <v>17.32</v>
      </c>
      <c r="G1679" s="189" t="n">
        <v>0</v>
      </c>
    </row>
    <row r="1680" customFormat="false" ht="15" hidden="false" customHeight="false" outlineLevel="0" collapsed="false">
      <c r="A1680" s="189" t="n">
        <v>1379</v>
      </c>
      <c r="B1680" s="190" t="s">
        <v>893</v>
      </c>
      <c r="C1680" s="191" t="s">
        <v>67</v>
      </c>
      <c r="D1680" s="191" t="s">
        <v>153</v>
      </c>
      <c r="E1680" s="189" t="n">
        <v>43.5</v>
      </c>
      <c r="F1680" s="189" t="n">
        <v>0.41</v>
      </c>
      <c r="G1680" s="189" t="n">
        <v>0</v>
      </c>
    </row>
    <row r="1681" customFormat="false" ht="15" hidden="false" customHeight="false" outlineLevel="0" collapsed="false">
      <c r="A1681" s="189" t="n">
        <v>2711</v>
      </c>
      <c r="B1681" s="190" t="s">
        <v>885</v>
      </c>
      <c r="C1681" s="191" t="s">
        <v>67</v>
      </c>
      <c r="D1681" s="191" t="s">
        <v>28</v>
      </c>
      <c r="E1681" s="189" t="n">
        <v>0.05984196</v>
      </c>
      <c r="F1681" s="189" t="n">
        <v>100.68</v>
      </c>
      <c r="G1681" s="189" t="n">
        <v>0</v>
      </c>
    </row>
    <row r="1682" customFormat="false" ht="21" hidden="false" customHeight="false" outlineLevel="0" collapsed="false">
      <c r="A1682" s="189" t="n">
        <v>36148</v>
      </c>
      <c r="B1682" s="190" t="s">
        <v>864</v>
      </c>
      <c r="C1682" s="191" t="s">
        <v>67</v>
      </c>
      <c r="D1682" s="191" t="s">
        <v>28</v>
      </c>
      <c r="E1682" s="189" t="n">
        <v>0.1045582</v>
      </c>
      <c r="F1682" s="189" t="n">
        <v>48</v>
      </c>
      <c r="G1682" s="189" t="n">
        <v>0</v>
      </c>
    </row>
    <row r="1683" customFormat="false" ht="21" hidden="false" customHeight="false" outlineLevel="0" collapsed="false">
      <c r="A1683" s="189" t="n">
        <v>36152</v>
      </c>
      <c r="B1683" s="190" t="s">
        <v>865</v>
      </c>
      <c r="C1683" s="191" t="s">
        <v>67</v>
      </c>
      <c r="D1683" s="191" t="s">
        <v>28</v>
      </c>
      <c r="E1683" s="189" t="n">
        <v>0.1045582</v>
      </c>
      <c r="F1683" s="189" t="n">
        <v>3.9</v>
      </c>
      <c r="G1683" s="189" t="n">
        <v>0</v>
      </c>
    </row>
    <row r="1684" customFormat="false" ht="15" hidden="false" customHeight="false" outlineLevel="0" collapsed="false">
      <c r="A1684" s="189" t="n">
        <v>367</v>
      </c>
      <c r="B1684" s="190" t="s">
        <v>1030</v>
      </c>
      <c r="C1684" s="191" t="s">
        <v>67</v>
      </c>
      <c r="D1684" s="191" t="s">
        <v>124</v>
      </c>
      <c r="E1684" s="189" t="n">
        <v>0.02016</v>
      </c>
      <c r="F1684" s="189" t="n">
        <v>75</v>
      </c>
      <c r="G1684" s="189" t="n">
        <v>0</v>
      </c>
    </row>
    <row r="1685" customFormat="false" ht="15" hidden="false" customHeight="false" outlineLevel="0" collapsed="false">
      <c r="A1685" s="189" t="n">
        <v>370</v>
      </c>
      <c r="B1685" s="190" t="s">
        <v>895</v>
      </c>
      <c r="C1685" s="191" t="s">
        <v>67</v>
      </c>
      <c r="D1685" s="191" t="s">
        <v>124</v>
      </c>
      <c r="E1685" s="189" t="n">
        <v>0.17</v>
      </c>
      <c r="F1685" s="189" t="n">
        <v>75</v>
      </c>
      <c r="G1685" s="189" t="n">
        <v>0</v>
      </c>
    </row>
    <row r="1686" customFormat="false" ht="15" hidden="false" customHeight="false" outlineLevel="0" collapsed="false">
      <c r="A1686" s="189" t="n">
        <v>37370</v>
      </c>
      <c r="B1686" s="190" t="s">
        <v>886</v>
      </c>
      <c r="C1686" s="191" t="s">
        <v>67</v>
      </c>
      <c r="D1686" s="191" t="s">
        <v>876</v>
      </c>
      <c r="E1686" s="189" t="n">
        <v>16.4</v>
      </c>
      <c r="F1686" s="189" t="n">
        <v>1.7</v>
      </c>
      <c r="G1686" s="189" t="n">
        <v>0</v>
      </c>
    </row>
    <row r="1687" customFormat="false" ht="15" hidden="false" customHeight="false" outlineLevel="0" collapsed="false">
      <c r="A1687" s="189" t="n">
        <v>37371</v>
      </c>
      <c r="B1687" s="190" t="s">
        <v>887</v>
      </c>
      <c r="C1687" s="191" t="s">
        <v>67</v>
      </c>
      <c r="D1687" s="191" t="s">
        <v>876</v>
      </c>
      <c r="E1687" s="189" t="n">
        <v>16.4</v>
      </c>
      <c r="F1687" s="189" t="n">
        <v>0.64</v>
      </c>
      <c r="G1687" s="189" t="n">
        <v>0</v>
      </c>
    </row>
    <row r="1688" customFormat="false" ht="15" hidden="false" customHeight="false" outlineLevel="0" collapsed="false">
      <c r="A1688" s="189" t="n">
        <v>37372</v>
      </c>
      <c r="B1688" s="190" t="s">
        <v>877</v>
      </c>
      <c r="C1688" s="191" t="s">
        <v>67</v>
      </c>
      <c r="D1688" s="191" t="s">
        <v>876</v>
      </c>
      <c r="E1688" s="189" t="n">
        <v>16.4</v>
      </c>
      <c r="F1688" s="189" t="n">
        <v>0.37</v>
      </c>
      <c r="G1688" s="189" t="n">
        <v>0</v>
      </c>
    </row>
    <row r="1689" customFormat="false" ht="15" hidden="false" customHeight="false" outlineLevel="0" collapsed="false">
      <c r="A1689" s="189" t="n">
        <v>37373</v>
      </c>
      <c r="B1689" s="190" t="s">
        <v>878</v>
      </c>
      <c r="C1689" s="191" t="s">
        <v>67</v>
      </c>
      <c r="D1689" s="191" t="s">
        <v>876</v>
      </c>
      <c r="E1689" s="189" t="n">
        <v>16.4</v>
      </c>
      <c r="F1689" s="189" t="n">
        <v>0.02</v>
      </c>
      <c r="G1689" s="189" t="n">
        <v>0</v>
      </c>
    </row>
    <row r="1690" customFormat="false" ht="15" hidden="false" customHeight="false" outlineLevel="0" collapsed="false">
      <c r="A1690" s="189" t="n">
        <v>38403</v>
      </c>
      <c r="B1690" s="190" t="s">
        <v>888</v>
      </c>
      <c r="C1690" s="191" t="s">
        <v>67</v>
      </c>
      <c r="D1690" s="191" t="s">
        <v>28</v>
      </c>
      <c r="E1690" s="189" t="n">
        <v>0.05984196</v>
      </c>
      <c r="F1690" s="189" t="n">
        <v>24.94</v>
      </c>
      <c r="G1690" s="189" t="n">
        <v>0</v>
      </c>
    </row>
    <row r="1691" customFormat="false" ht="15" hidden="false" customHeight="false" outlineLevel="0" collapsed="false">
      <c r="A1691" s="189" t="n">
        <v>39</v>
      </c>
      <c r="B1691" s="190" t="s">
        <v>952</v>
      </c>
      <c r="C1691" s="191" t="s">
        <v>67</v>
      </c>
      <c r="D1691" s="191" t="s">
        <v>153</v>
      </c>
      <c r="E1691" s="189" t="n">
        <v>2.24</v>
      </c>
      <c r="F1691" s="189" t="n">
        <v>4.41</v>
      </c>
      <c r="G1691" s="189" t="n">
        <v>0</v>
      </c>
    </row>
    <row r="1692" customFormat="false" ht="15" hidden="false" customHeight="false" outlineLevel="0" collapsed="false">
      <c r="A1692" s="189" t="n">
        <v>4718</v>
      </c>
      <c r="B1692" s="190" t="s">
        <v>984</v>
      </c>
      <c r="C1692" s="191" t="s">
        <v>67</v>
      </c>
      <c r="D1692" s="191" t="s">
        <v>124</v>
      </c>
      <c r="E1692" s="189" t="n">
        <v>0.02336</v>
      </c>
      <c r="F1692" s="189" t="n">
        <v>43.74</v>
      </c>
      <c r="G1692" s="189" t="n">
        <v>0</v>
      </c>
    </row>
    <row r="1693" customFormat="false" ht="15" hidden="false" customHeight="false" outlineLevel="0" collapsed="false">
      <c r="A1693" s="189" t="n">
        <v>4722</v>
      </c>
      <c r="B1693" s="190" t="s">
        <v>1071</v>
      </c>
      <c r="C1693" s="191" t="s">
        <v>67</v>
      </c>
      <c r="D1693" s="191" t="s">
        <v>124</v>
      </c>
      <c r="E1693" s="189" t="n">
        <v>0.02</v>
      </c>
      <c r="F1693" s="189" t="n">
        <v>43.74</v>
      </c>
      <c r="G1693" s="189" t="n">
        <v>0</v>
      </c>
    </row>
    <row r="1694" customFormat="false" ht="15" hidden="false" customHeight="false" outlineLevel="0" collapsed="false">
      <c r="A1694" s="189" t="n">
        <v>4750</v>
      </c>
      <c r="B1694" s="190" t="s">
        <v>933</v>
      </c>
      <c r="C1694" s="191" t="s">
        <v>867</v>
      </c>
      <c r="D1694" s="191" t="s">
        <v>876</v>
      </c>
      <c r="E1694" s="189" t="n">
        <v>5.79747</v>
      </c>
      <c r="F1694" s="189" t="n">
        <v>0</v>
      </c>
      <c r="G1694" s="189" t="n">
        <v>12.75</v>
      </c>
    </row>
    <row r="1695" customFormat="false" ht="15" hidden="false" customHeight="false" outlineLevel="0" collapsed="false">
      <c r="A1695" s="189" t="n">
        <v>6111</v>
      </c>
      <c r="B1695" s="190" t="s">
        <v>891</v>
      </c>
      <c r="C1695" s="191" t="s">
        <v>867</v>
      </c>
      <c r="D1695" s="191" t="s">
        <v>876</v>
      </c>
      <c r="E1695" s="189" t="n">
        <v>10.88297</v>
      </c>
      <c r="F1695" s="189" t="n">
        <v>0</v>
      </c>
      <c r="G1695" s="189" t="n">
        <v>8.04</v>
      </c>
    </row>
    <row r="1696" customFormat="false" ht="15" hidden="false" customHeight="false" outlineLevel="0" collapsed="false">
      <c r="A1696" s="189" t="n">
        <v>7258</v>
      </c>
      <c r="B1696" s="190" t="s">
        <v>974</v>
      </c>
      <c r="C1696" s="191" t="s">
        <v>67</v>
      </c>
      <c r="D1696" s="191" t="s">
        <v>28</v>
      </c>
      <c r="E1696" s="189" t="n">
        <v>230</v>
      </c>
      <c r="F1696" s="189" t="n">
        <v>0.29</v>
      </c>
      <c r="G1696" s="189" t="n">
        <v>0</v>
      </c>
    </row>
    <row r="1697" customFormat="false" ht="15" hidden="false" customHeight="false" outlineLevel="0" collapsed="false">
      <c r="A1697" s="178"/>
      <c r="B1697" s="179"/>
      <c r="C1697" s="180"/>
      <c r="D1697" s="180"/>
      <c r="E1697" s="180"/>
      <c r="F1697" s="180"/>
      <c r="G1697" s="180"/>
    </row>
    <row r="1698" customFormat="false" ht="21" hidden="false" customHeight="false" outlineLevel="0" collapsed="false">
      <c r="A1698" s="184" t="s">
        <v>304</v>
      </c>
      <c r="B1698" s="185" t="s">
        <v>305</v>
      </c>
      <c r="C1698" s="186" t="s">
        <v>53</v>
      </c>
      <c r="D1698" s="186" t="s">
        <v>131</v>
      </c>
      <c r="E1698" s="187"/>
      <c r="F1698" s="187" t="n">
        <v>5.5523904689</v>
      </c>
      <c r="G1698" s="187" t="n">
        <v>0.206926488</v>
      </c>
    </row>
    <row r="1699" customFormat="false" ht="15" hidden="false" customHeight="false" outlineLevel="0" collapsed="false">
      <c r="A1699" s="189" t="n">
        <v>10</v>
      </c>
      <c r="B1699" s="190" t="s">
        <v>882</v>
      </c>
      <c r="C1699" s="191" t="s">
        <v>67</v>
      </c>
      <c r="D1699" s="191" t="s">
        <v>28</v>
      </c>
      <c r="E1699" s="189" t="n">
        <v>6.568E-005</v>
      </c>
      <c r="F1699" s="189" t="n">
        <v>6.64</v>
      </c>
      <c r="G1699" s="189" t="n">
        <v>0</v>
      </c>
    </row>
    <row r="1700" customFormat="false" ht="31.5" hidden="false" customHeight="false" outlineLevel="0" collapsed="false">
      <c r="A1700" s="189" t="n">
        <v>1020</v>
      </c>
      <c r="B1700" s="190" t="s">
        <v>1072</v>
      </c>
      <c r="C1700" s="191" t="s">
        <v>67</v>
      </c>
      <c r="D1700" s="191" t="s">
        <v>131</v>
      </c>
      <c r="E1700" s="189" t="n">
        <v>1.027</v>
      </c>
      <c r="F1700" s="189" t="n">
        <v>5.3</v>
      </c>
      <c r="G1700" s="189" t="n">
        <v>0</v>
      </c>
    </row>
    <row r="1701" customFormat="false" ht="15" hidden="false" customHeight="false" outlineLevel="0" collapsed="false">
      <c r="A1701" s="189" t="n">
        <v>12</v>
      </c>
      <c r="B1701" s="190" t="s">
        <v>883</v>
      </c>
      <c r="C1701" s="191" t="s">
        <v>67</v>
      </c>
      <c r="D1701" s="191" t="s">
        <v>28</v>
      </c>
      <c r="E1701" s="189" t="n">
        <v>6.568E-005</v>
      </c>
      <c r="F1701" s="189" t="n">
        <v>6.5</v>
      </c>
      <c r="G1701" s="189" t="n">
        <v>0</v>
      </c>
    </row>
    <row r="1702" customFormat="false" ht="15" hidden="false" customHeight="false" outlineLevel="0" collapsed="false">
      <c r="A1702" s="189" t="n">
        <v>12892</v>
      </c>
      <c r="B1702" s="190" t="s">
        <v>859</v>
      </c>
      <c r="C1702" s="191" t="s">
        <v>67</v>
      </c>
      <c r="D1702" s="191" t="s">
        <v>333</v>
      </c>
      <c r="E1702" s="189" t="n">
        <v>0.000114759</v>
      </c>
      <c r="F1702" s="189" t="n">
        <v>9</v>
      </c>
      <c r="G1702" s="189" t="n">
        <v>0</v>
      </c>
    </row>
    <row r="1703" customFormat="false" ht="15" hidden="false" customHeight="false" outlineLevel="0" collapsed="false">
      <c r="A1703" s="189" t="n">
        <v>12893</v>
      </c>
      <c r="B1703" s="190" t="s">
        <v>860</v>
      </c>
      <c r="C1703" s="191" t="s">
        <v>67</v>
      </c>
      <c r="D1703" s="191" t="s">
        <v>333</v>
      </c>
      <c r="E1703" s="189" t="n">
        <v>0.000114759</v>
      </c>
      <c r="F1703" s="189" t="n">
        <v>48</v>
      </c>
      <c r="G1703" s="189" t="n">
        <v>0</v>
      </c>
    </row>
    <row r="1704" customFormat="false" ht="15" hidden="false" customHeight="false" outlineLevel="0" collapsed="false">
      <c r="A1704" s="189" t="n">
        <v>12894</v>
      </c>
      <c r="B1704" s="190" t="s">
        <v>861</v>
      </c>
      <c r="C1704" s="191" t="s">
        <v>67</v>
      </c>
      <c r="D1704" s="191" t="s">
        <v>28</v>
      </c>
      <c r="E1704" s="189" t="n">
        <v>0.000114759</v>
      </c>
      <c r="F1704" s="189" t="n">
        <v>13</v>
      </c>
      <c r="G1704" s="189" t="n">
        <v>0</v>
      </c>
    </row>
    <row r="1705" customFormat="false" ht="21" hidden="false" customHeight="false" outlineLevel="0" collapsed="false">
      <c r="A1705" s="189" t="n">
        <v>12895</v>
      </c>
      <c r="B1705" s="190" t="s">
        <v>862</v>
      </c>
      <c r="C1705" s="191" t="s">
        <v>67</v>
      </c>
      <c r="D1705" s="191" t="s">
        <v>28</v>
      </c>
      <c r="E1705" s="189" t="n">
        <v>0.000114759</v>
      </c>
      <c r="F1705" s="189" t="n">
        <v>10</v>
      </c>
      <c r="G1705" s="189" t="n">
        <v>0</v>
      </c>
    </row>
    <row r="1706" customFormat="false" ht="15" hidden="false" customHeight="false" outlineLevel="0" collapsed="false">
      <c r="A1706" s="189" t="n">
        <v>21127</v>
      </c>
      <c r="B1706" s="190" t="s">
        <v>912</v>
      </c>
      <c r="C1706" s="191" t="s">
        <v>67</v>
      </c>
      <c r="D1706" s="191" t="s">
        <v>28</v>
      </c>
      <c r="E1706" s="189" t="n">
        <v>0.01</v>
      </c>
      <c r="F1706" s="189" t="n">
        <v>3.59</v>
      </c>
      <c r="G1706" s="189" t="n">
        <v>0</v>
      </c>
    </row>
    <row r="1707" customFormat="false" ht="15" hidden="false" customHeight="false" outlineLevel="0" collapsed="false">
      <c r="A1707" s="189" t="n">
        <v>2436</v>
      </c>
      <c r="B1707" s="190" t="s">
        <v>913</v>
      </c>
      <c r="C1707" s="191" t="s">
        <v>867</v>
      </c>
      <c r="D1707" s="191" t="s">
        <v>876</v>
      </c>
      <c r="E1707" s="189" t="n">
        <v>0.0092709</v>
      </c>
      <c r="F1707" s="189" t="n">
        <v>0</v>
      </c>
      <c r="G1707" s="189" t="n">
        <v>12.75</v>
      </c>
    </row>
    <row r="1708" customFormat="false" ht="15" hidden="false" customHeight="false" outlineLevel="0" collapsed="false">
      <c r="A1708" s="189" t="n">
        <v>247</v>
      </c>
      <c r="B1708" s="190" t="s">
        <v>915</v>
      </c>
      <c r="C1708" s="191" t="s">
        <v>867</v>
      </c>
      <c r="D1708" s="191" t="s">
        <v>876</v>
      </c>
      <c r="E1708" s="189" t="n">
        <v>0.0092709</v>
      </c>
      <c r="F1708" s="189" t="n">
        <v>0</v>
      </c>
      <c r="G1708" s="189" t="n">
        <v>9.57</v>
      </c>
    </row>
    <row r="1709" customFormat="false" ht="15" hidden="false" customHeight="false" outlineLevel="0" collapsed="false">
      <c r="A1709" s="189" t="n">
        <v>2711</v>
      </c>
      <c r="B1709" s="190" t="s">
        <v>885</v>
      </c>
      <c r="C1709" s="191" t="s">
        <v>67</v>
      </c>
      <c r="D1709" s="191" t="s">
        <v>28</v>
      </c>
      <c r="E1709" s="189" t="n">
        <v>6.568E-005</v>
      </c>
      <c r="F1709" s="189" t="n">
        <v>100.68</v>
      </c>
      <c r="G1709" s="189" t="n">
        <v>0</v>
      </c>
    </row>
    <row r="1710" customFormat="false" ht="21" hidden="false" customHeight="false" outlineLevel="0" collapsed="false">
      <c r="A1710" s="189" t="n">
        <v>36148</v>
      </c>
      <c r="B1710" s="190" t="s">
        <v>864</v>
      </c>
      <c r="C1710" s="191" t="s">
        <v>67</v>
      </c>
      <c r="D1710" s="191" t="s">
        <v>28</v>
      </c>
      <c r="E1710" s="189" t="n">
        <v>0.000114759</v>
      </c>
      <c r="F1710" s="189" t="n">
        <v>48</v>
      </c>
      <c r="G1710" s="189" t="n">
        <v>0</v>
      </c>
    </row>
    <row r="1711" customFormat="false" ht="21" hidden="false" customHeight="false" outlineLevel="0" collapsed="false">
      <c r="A1711" s="189" t="n">
        <v>36152</v>
      </c>
      <c r="B1711" s="190" t="s">
        <v>865</v>
      </c>
      <c r="C1711" s="191" t="s">
        <v>67</v>
      </c>
      <c r="D1711" s="191" t="s">
        <v>28</v>
      </c>
      <c r="E1711" s="189" t="n">
        <v>0.000114759</v>
      </c>
      <c r="F1711" s="189" t="n">
        <v>3.9</v>
      </c>
      <c r="G1711" s="189" t="n">
        <v>0</v>
      </c>
    </row>
    <row r="1712" customFormat="false" ht="15" hidden="false" customHeight="false" outlineLevel="0" collapsed="false">
      <c r="A1712" s="189" t="n">
        <v>37370</v>
      </c>
      <c r="B1712" s="190" t="s">
        <v>886</v>
      </c>
      <c r="C1712" s="191" t="s">
        <v>67</v>
      </c>
      <c r="D1712" s="191" t="s">
        <v>876</v>
      </c>
      <c r="E1712" s="189" t="n">
        <v>0.018</v>
      </c>
      <c r="F1712" s="189" t="n">
        <v>1.7</v>
      </c>
      <c r="G1712" s="189" t="n">
        <v>0</v>
      </c>
    </row>
    <row r="1713" customFormat="false" ht="15" hidden="false" customHeight="false" outlineLevel="0" collapsed="false">
      <c r="A1713" s="189" t="n">
        <v>37371</v>
      </c>
      <c r="B1713" s="190" t="s">
        <v>887</v>
      </c>
      <c r="C1713" s="191" t="s">
        <v>67</v>
      </c>
      <c r="D1713" s="191" t="s">
        <v>876</v>
      </c>
      <c r="E1713" s="189" t="n">
        <v>0.018</v>
      </c>
      <c r="F1713" s="189" t="n">
        <v>0.64</v>
      </c>
      <c r="G1713" s="189" t="n">
        <v>0</v>
      </c>
    </row>
    <row r="1714" customFormat="false" ht="15" hidden="false" customHeight="false" outlineLevel="0" collapsed="false">
      <c r="A1714" s="189" t="n">
        <v>37372</v>
      </c>
      <c r="B1714" s="190" t="s">
        <v>877</v>
      </c>
      <c r="C1714" s="191" t="s">
        <v>67</v>
      </c>
      <c r="D1714" s="191" t="s">
        <v>876</v>
      </c>
      <c r="E1714" s="189" t="n">
        <v>0.018</v>
      </c>
      <c r="F1714" s="189" t="n">
        <v>0.37</v>
      </c>
      <c r="G1714" s="189" t="n">
        <v>0</v>
      </c>
    </row>
    <row r="1715" customFormat="false" ht="15" hidden="false" customHeight="false" outlineLevel="0" collapsed="false">
      <c r="A1715" s="189" t="n">
        <v>37373</v>
      </c>
      <c r="B1715" s="190" t="s">
        <v>878</v>
      </c>
      <c r="C1715" s="191" t="s">
        <v>67</v>
      </c>
      <c r="D1715" s="191" t="s">
        <v>876</v>
      </c>
      <c r="E1715" s="189" t="n">
        <v>0.018</v>
      </c>
      <c r="F1715" s="189" t="n">
        <v>0.02</v>
      </c>
      <c r="G1715" s="189" t="n">
        <v>0</v>
      </c>
    </row>
    <row r="1716" customFormat="false" ht="15" hidden="false" customHeight="false" outlineLevel="0" collapsed="false">
      <c r="A1716" s="189" t="n">
        <v>38403</v>
      </c>
      <c r="B1716" s="190" t="s">
        <v>888</v>
      </c>
      <c r="C1716" s="191" t="s">
        <v>67</v>
      </c>
      <c r="D1716" s="191" t="s">
        <v>28</v>
      </c>
      <c r="E1716" s="189" t="n">
        <v>6.568E-005</v>
      </c>
      <c r="F1716" s="189" t="n">
        <v>24.94</v>
      </c>
      <c r="G1716" s="189" t="n">
        <v>0</v>
      </c>
    </row>
    <row r="1717" customFormat="false" ht="15" hidden="false" customHeight="false" outlineLevel="0" collapsed="false">
      <c r="A1717" s="178"/>
      <c r="B1717" s="179"/>
      <c r="C1717" s="180"/>
      <c r="D1717" s="180"/>
      <c r="E1717" s="180"/>
      <c r="F1717" s="180"/>
      <c r="G1717" s="180"/>
    </row>
    <row r="1718" customFormat="false" ht="21" hidden="false" customHeight="false" outlineLevel="0" collapsed="false">
      <c r="A1718" s="184" t="s">
        <v>307</v>
      </c>
      <c r="B1718" s="185" t="s">
        <v>308</v>
      </c>
      <c r="C1718" s="186" t="s">
        <v>53</v>
      </c>
      <c r="D1718" s="186" t="s">
        <v>131</v>
      </c>
      <c r="E1718" s="187"/>
      <c r="F1718" s="187" t="n">
        <v>8.49141871032</v>
      </c>
      <c r="G1718" s="187" t="n">
        <v>0.298893816</v>
      </c>
    </row>
    <row r="1719" customFormat="false" ht="15" hidden="false" customHeight="false" outlineLevel="0" collapsed="false">
      <c r="A1719" s="189" t="n">
        <v>10</v>
      </c>
      <c r="B1719" s="190" t="s">
        <v>882</v>
      </c>
      <c r="C1719" s="191" t="s">
        <v>67</v>
      </c>
      <c r="D1719" s="191" t="s">
        <v>28</v>
      </c>
      <c r="E1719" s="189" t="n">
        <v>9.4872E-005</v>
      </c>
      <c r="F1719" s="189" t="n">
        <v>6.64</v>
      </c>
      <c r="G1719" s="189" t="n">
        <v>0</v>
      </c>
    </row>
    <row r="1720" customFormat="false" ht="15" hidden="false" customHeight="false" outlineLevel="0" collapsed="false">
      <c r="A1720" s="189" t="n">
        <v>12</v>
      </c>
      <c r="B1720" s="190" t="s">
        <v>883</v>
      </c>
      <c r="C1720" s="191" t="s">
        <v>67</v>
      </c>
      <c r="D1720" s="191" t="s">
        <v>28</v>
      </c>
      <c r="E1720" s="189" t="n">
        <v>9.4872E-005</v>
      </c>
      <c r="F1720" s="189" t="n">
        <v>6.5</v>
      </c>
      <c r="G1720" s="189" t="n">
        <v>0</v>
      </c>
    </row>
    <row r="1721" customFormat="false" ht="15" hidden="false" customHeight="false" outlineLevel="0" collapsed="false">
      <c r="A1721" s="189" t="n">
        <v>12892</v>
      </c>
      <c r="B1721" s="190" t="s">
        <v>859</v>
      </c>
      <c r="C1721" s="191" t="s">
        <v>67</v>
      </c>
      <c r="D1721" s="191" t="s">
        <v>333</v>
      </c>
      <c r="E1721" s="189" t="n">
        <v>0.000165764</v>
      </c>
      <c r="F1721" s="189" t="n">
        <v>9</v>
      </c>
      <c r="G1721" s="189" t="n">
        <v>0</v>
      </c>
    </row>
    <row r="1722" customFormat="false" ht="15" hidden="false" customHeight="false" outlineLevel="0" collapsed="false">
      <c r="A1722" s="189" t="n">
        <v>12893</v>
      </c>
      <c r="B1722" s="190" t="s">
        <v>860</v>
      </c>
      <c r="C1722" s="191" t="s">
        <v>67</v>
      </c>
      <c r="D1722" s="191" t="s">
        <v>333</v>
      </c>
      <c r="E1722" s="189" t="n">
        <v>0.000165764</v>
      </c>
      <c r="F1722" s="189" t="n">
        <v>48</v>
      </c>
      <c r="G1722" s="189" t="n">
        <v>0</v>
      </c>
    </row>
    <row r="1723" customFormat="false" ht="15" hidden="false" customHeight="false" outlineLevel="0" collapsed="false">
      <c r="A1723" s="189" t="n">
        <v>12894</v>
      </c>
      <c r="B1723" s="190" t="s">
        <v>861</v>
      </c>
      <c r="C1723" s="191" t="s">
        <v>67</v>
      </c>
      <c r="D1723" s="191" t="s">
        <v>28</v>
      </c>
      <c r="E1723" s="189" t="n">
        <v>0.000165764</v>
      </c>
      <c r="F1723" s="189" t="n">
        <v>13</v>
      </c>
      <c r="G1723" s="189" t="n">
        <v>0</v>
      </c>
    </row>
    <row r="1724" customFormat="false" ht="21" hidden="false" customHeight="false" outlineLevel="0" collapsed="false">
      <c r="A1724" s="189" t="n">
        <v>12895</v>
      </c>
      <c r="B1724" s="190" t="s">
        <v>862</v>
      </c>
      <c r="C1724" s="191" t="s">
        <v>67</v>
      </c>
      <c r="D1724" s="191" t="s">
        <v>28</v>
      </c>
      <c r="E1724" s="189" t="n">
        <v>0.000165764</v>
      </c>
      <c r="F1724" s="189" t="n">
        <v>10</v>
      </c>
      <c r="G1724" s="189" t="n">
        <v>0</v>
      </c>
    </row>
    <row r="1725" customFormat="false" ht="15" hidden="false" customHeight="false" outlineLevel="0" collapsed="false">
      <c r="A1725" s="189" t="n">
        <v>21127</v>
      </c>
      <c r="B1725" s="190" t="s">
        <v>912</v>
      </c>
      <c r="C1725" s="191" t="s">
        <v>67</v>
      </c>
      <c r="D1725" s="191" t="s">
        <v>28</v>
      </c>
      <c r="E1725" s="189" t="n">
        <v>0.01</v>
      </c>
      <c r="F1725" s="189" t="n">
        <v>3.59</v>
      </c>
      <c r="G1725" s="189" t="n">
        <v>0</v>
      </c>
    </row>
    <row r="1726" customFormat="false" ht="15" hidden="false" customHeight="false" outlineLevel="0" collapsed="false">
      <c r="A1726" s="189" t="n">
        <v>2436</v>
      </c>
      <c r="B1726" s="190" t="s">
        <v>913</v>
      </c>
      <c r="C1726" s="191" t="s">
        <v>867</v>
      </c>
      <c r="D1726" s="191" t="s">
        <v>876</v>
      </c>
      <c r="E1726" s="189" t="n">
        <v>0.0133913</v>
      </c>
      <c r="F1726" s="189" t="n">
        <v>0</v>
      </c>
      <c r="G1726" s="189" t="n">
        <v>12.75</v>
      </c>
    </row>
    <row r="1727" customFormat="false" ht="15" hidden="false" customHeight="false" outlineLevel="0" collapsed="false">
      <c r="A1727" s="189" t="n">
        <v>247</v>
      </c>
      <c r="B1727" s="190" t="s">
        <v>915</v>
      </c>
      <c r="C1727" s="191" t="s">
        <v>867</v>
      </c>
      <c r="D1727" s="191" t="s">
        <v>876</v>
      </c>
      <c r="E1727" s="189" t="n">
        <v>0.0133913</v>
      </c>
      <c r="F1727" s="189" t="n">
        <v>0</v>
      </c>
      <c r="G1727" s="189" t="n">
        <v>9.57</v>
      </c>
    </row>
    <row r="1728" customFormat="false" ht="15" hidden="false" customHeight="false" outlineLevel="0" collapsed="false">
      <c r="A1728" s="189" t="n">
        <v>2711</v>
      </c>
      <c r="B1728" s="190" t="s">
        <v>885</v>
      </c>
      <c r="C1728" s="191" t="s">
        <v>67</v>
      </c>
      <c r="D1728" s="191" t="s">
        <v>28</v>
      </c>
      <c r="E1728" s="189" t="n">
        <v>9.4872E-005</v>
      </c>
      <c r="F1728" s="189" t="n">
        <v>100.68</v>
      </c>
      <c r="G1728" s="189" t="n">
        <v>0</v>
      </c>
    </row>
    <row r="1729" customFormat="false" ht="21" hidden="false" customHeight="false" outlineLevel="0" collapsed="false">
      <c r="A1729" s="189" t="n">
        <v>36148</v>
      </c>
      <c r="B1729" s="190" t="s">
        <v>864</v>
      </c>
      <c r="C1729" s="191" t="s">
        <v>67</v>
      </c>
      <c r="D1729" s="191" t="s">
        <v>28</v>
      </c>
      <c r="E1729" s="189" t="n">
        <v>0.000165764</v>
      </c>
      <c r="F1729" s="189" t="n">
        <v>48</v>
      </c>
      <c r="G1729" s="189" t="n">
        <v>0</v>
      </c>
    </row>
    <row r="1730" customFormat="false" ht="21" hidden="false" customHeight="false" outlineLevel="0" collapsed="false">
      <c r="A1730" s="189" t="n">
        <v>36152</v>
      </c>
      <c r="B1730" s="190" t="s">
        <v>865</v>
      </c>
      <c r="C1730" s="191" t="s">
        <v>67</v>
      </c>
      <c r="D1730" s="191" t="s">
        <v>28</v>
      </c>
      <c r="E1730" s="189" t="n">
        <v>0.000165764</v>
      </c>
      <c r="F1730" s="189" t="n">
        <v>3.9</v>
      </c>
      <c r="G1730" s="189" t="n">
        <v>0</v>
      </c>
    </row>
    <row r="1731" customFormat="false" ht="15" hidden="false" customHeight="false" outlineLevel="0" collapsed="false">
      <c r="A1731" s="189" t="n">
        <v>37370</v>
      </c>
      <c r="B1731" s="190" t="s">
        <v>886</v>
      </c>
      <c r="C1731" s="191" t="s">
        <v>67</v>
      </c>
      <c r="D1731" s="191" t="s">
        <v>876</v>
      </c>
      <c r="E1731" s="189" t="n">
        <v>0.026</v>
      </c>
      <c r="F1731" s="189" t="n">
        <v>1.7</v>
      </c>
      <c r="G1731" s="189" t="n">
        <v>0</v>
      </c>
    </row>
    <row r="1732" customFormat="false" ht="15" hidden="false" customHeight="false" outlineLevel="0" collapsed="false">
      <c r="A1732" s="189" t="n">
        <v>37371</v>
      </c>
      <c r="B1732" s="190" t="s">
        <v>887</v>
      </c>
      <c r="C1732" s="191" t="s">
        <v>67</v>
      </c>
      <c r="D1732" s="191" t="s">
        <v>876</v>
      </c>
      <c r="E1732" s="189" t="n">
        <v>0.026</v>
      </c>
      <c r="F1732" s="189" t="n">
        <v>0.64</v>
      </c>
      <c r="G1732" s="189" t="n">
        <v>0</v>
      </c>
    </row>
    <row r="1733" customFormat="false" ht="15" hidden="false" customHeight="false" outlineLevel="0" collapsed="false">
      <c r="A1733" s="189" t="n">
        <v>37372</v>
      </c>
      <c r="B1733" s="190" t="s">
        <v>877</v>
      </c>
      <c r="C1733" s="191" t="s">
        <v>67</v>
      </c>
      <c r="D1733" s="191" t="s">
        <v>876</v>
      </c>
      <c r="E1733" s="189" t="n">
        <v>0.026</v>
      </c>
      <c r="F1733" s="189" t="n">
        <v>0.37</v>
      </c>
      <c r="G1733" s="189" t="n">
        <v>0</v>
      </c>
    </row>
    <row r="1734" customFormat="false" ht="15" hidden="false" customHeight="false" outlineLevel="0" collapsed="false">
      <c r="A1734" s="189" t="n">
        <v>37373</v>
      </c>
      <c r="B1734" s="190" t="s">
        <v>878</v>
      </c>
      <c r="C1734" s="191" t="s">
        <v>67</v>
      </c>
      <c r="D1734" s="191" t="s">
        <v>876</v>
      </c>
      <c r="E1734" s="189" t="n">
        <v>0.026</v>
      </c>
      <c r="F1734" s="189" t="n">
        <v>0.02</v>
      </c>
      <c r="G1734" s="189" t="n">
        <v>0</v>
      </c>
    </row>
    <row r="1735" customFormat="false" ht="15" hidden="false" customHeight="false" outlineLevel="0" collapsed="false">
      <c r="A1735" s="189" t="n">
        <v>38403</v>
      </c>
      <c r="B1735" s="190" t="s">
        <v>888</v>
      </c>
      <c r="C1735" s="191" t="s">
        <v>67</v>
      </c>
      <c r="D1735" s="191" t="s">
        <v>28</v>
      </c>
      <c r="E1735" s="189" t="n">
        <v>9.4872E-005</v>
      </c>
      <c r="F1735" s="189" t="n">
        <v>24.94</v>
      </c>
      <c r="G1735" s="189" t="n">
        <v>0</v>
      </c>
    </row>
    <row r="1736" customFormat="false" ht="31.5" hidden="false" customHeight="false" outlineLevel="0" collapsed="false">
      <c r="A1736" s="189" t="n">
        <v>995</v>
      </c>
      <c r="B1736" s="190" t="s">
        <v>1073</v>
      </c>
      <c r="C1736" s="191" t="s">
        <v>67</v>
      </c>
      <c r="D1736" s="191" t="s">
        <v>131</v>
      </c>
      <c r="E1736" s="189" t="n">
        <v>1.027</v>
      </c>
      <c r="F1736" s="189" t="n">
        <v>8.13</v>
      </c>
      <c r="G1736" s="189" t="n">
        <v>0</v>
      </c>
    </row>
    <row r="1737" customFormat="false" ht="15" hidden="false" customHeight="false" outlineLevel="0" collapsed="false">
      <c r="A1737" s="178"/>
      <c r="B1737" s="179"/>
      <c r="C1737" s="180"/>
      <c r="D1737" s="180"/>
      <c r="E1737" s="180"/>
      <c r="F1737" s="180"/>
      <c r="G1737" s="180"/>
    </row>
    <row r="1738" customFormat="false" ht="21" hidden="false" customHeight="false" outlineLevel="0" collapsed="false">
      <c r="A1738" s="184" t="s">
        <v>310</v>
      </c>
      <c r="B1738" s="185" t="s">
        <v>311</v>
      </c>
      <c r="C1738" s="186" t="s">
        <v>53</v>
      </c>
      <c r="D1738" s="186" t="s">
        <v>131</v>
      </c>
      <c r="E1738" s="187"/>
      <c r="F1738" s="187" t="n">
        <v>13.1097480872</v>
      </c>
      <c r="G1738" s="187" t="n">
        <v>1.471477248</v>
      </c>
    </row>
    <row r="1739" customFormat="false" ht="15" hidden="false" customHeight="false" outlineLevel="0" collapsed="false">
      <c r="A1739" s="189" t="n">
        <v>10</v>
      </c>
      <c r="B1739" s="190" t="s">
        <v>882</v>
      </c>
      <c r="C1739" s="191" t="s">
        <v>67</v>
      </c>
      <c r="D1739" s="191" t="s">
        <v>28</v>
      </c>
      <c r="E1739" s="189" t="n">
        <v>0.00046706</v>
      </c>
      <c r="F1739" s="189" t="n">
        <v>6.64</v>
      </c>
      <c r="G1739" s="189" t="n">
        <v>0</v>
      </c>
    </row>
    <row r="1740" customFormat="false" ht="15" hidden="false" customHeight="false" outlineLevel="0" collapsed="false">
      <c r="A1740" s="189" t="n">
        <v>12</v>
      </c>
      <c r="B1740" s="190" t="s">
        <v>883</v>
      </c>
      <c r="C1740" s="191" t="s">
        <v>67</v>
      </c>
      <c r="D1740" s="191" t="s">
        <v>28</v>
      </c>
      <c r="E1740" s="189" t="n">
        <v>0.00046706</v>
      </c>
      <c r="F1740" s="189" t="n">
        <v>6.5</v>
      </c>
      <c r="G1740" s="189" t="n">
        <v>0</v>
      </c>
    </row>
    <row r="1741" customFormat="false" ht="15" hidden="false" customHeight="false" outlineLevel="0" collapsed="false">
      <c r="A1741" s="189" t="n">
        <v>12892</v>
      </c>
      <c r="B1741" s="190" t="s">
        <v>859</v>
      </c>
      <c r="C1741" s="191" t="s">
        <v>67</v>
      </c>
      <c r="D1741" s="191" t="s">
        <v>333</v>
      </c>
      <c r="E1741" s="189" t="n">
        <v>0.000816064</v>
      </c>
      <c r="F1741" s="189" t="n">
        <v>9</v>
      </c>
      <c r="G1741" s="189" t="n">
        <v>0</v>
      </c>
    </row>
    <row r="1742" customFormat="false" ht="15" hidden="false" customHeight="false" outlineLevel="0" collapsed="false">
      <c r="A1742" s="189" t="n">
        <v>12893</v>
      </c>
      <c r="B1742" s="190" t="s">
        <v>860</v>
      </c>
      <c r="C1742" s="191" t="s">
        <v>67</v>
      </c>
      <c r="D1742" s="191" t="s">
        <v>333</v>
      </c>
      <c r="E1742" s="189" t="n">
        <v>0.000816064</v>
      </c>
      <c r="F1742" s="189" t="n">
        <v>48</v>
      </c>
      <c r="G1742" s="189" t="n">
        <v>0</v>
      </c>
    </row>
    <row r="1743" customFormat="false" ht="15" hidden="false" customHeight="false" outlineLevel="0" collapsed="false">
      <c r="A1743" s="189" t="n">
        <v>12894</v>
      </c>
      <c r="B1743" s="190" t="s">
        <v>861</v>
      </c>
      <c r="C1743" s="191" t="s">
        <v>67</v>
      </c>
      <c r="D1743" s="191" t="s">
        <v>28</v>
      </c>
      <c r="E1743" s="189" t="n">
        <v>0.000816064</v>
      </c>
      <c r="F1743" s="189" t="n">
        <v>13</v>
      </c>
      <c r="G1743" s="189" t="n">
        <v>0</v>
      </c>
    </row>
    <row r="1744" customFormat="false" ht="21" hidden="false" customHeight="false" outlineLevel="0" collapsed="false">
      <c r="A1744" s="189" t="n">
        <v>12895</v>
      </c>
      <c r="B1744" s="190" t="s">
        <v>862</v>
      </c>
      <c r="C1744" s="191" t="s">
        <v>67</v>
      </c>
      <c r="D1744" s="191" t="s">
        <v>28</v>
      </c>
      <c r="E1744" s="189" t="n">
        <v>0.000816064</v>
      </c>
      <c r="F1744" s="189" t="n">
        <v>10</v>
      </c>
      <c r="G1744" s="189" t="n">
        <v>0</v>
      </c>
    </row>
    <row r="1745" customFormat="false" ht="15" hidden="false" customHeight="false" outlineLevel="0" collapsed="false">
      <c r="A1745" s="189" t="n">
        <v>21127</v>
      </c>
      <c r="B1745" s="190" t="s">
        <v>912</v>
      </c>
      <c r="C1745" s="191" t="s">
        <v>67</v>
      </c>
      <c r="D1745" s="191" t="s">
        <v>28</v>
      </c>
      <c r="E1745" s="189" t="n">
        <v>0.009</v>
      </c>
      <c r="F1745" s="189" t="n">
        <v>3.59</v>
      </c>
      <c r="G1745" s="189" t="n">
        <v>0</v>
      </c>
    </row>
    <row r="1746" customFormat="false" ht="15" hidden="false" customHeight="false" outlineLevel="0" collapsed="false">
      <c r="A1746" s="189" t="n">
        <v>2436</v>
      </c>
      <c r="B1746" s="190" t="s">
        <v>913</v>
      </c>
      <c r="C1746" s="191" t="s">
        <v>867</v>
      </c>
      <c r="D1746" s="191" t="s">
        <v>876</v>
      </c>
      <c r="E1746" s="189" t="n">
        <v>0.0659264</v>
      </c>
      <c r="F1746" s="189" t="n">
        <v>0</v>
      </c>
      <c r="G1746" s="189" t="n">
        <v>12.75</v>
      </c>
    </row>
    <row r="1747" customFormat="false" ht="15" hidden="false" customHeight="false" outlineLevel="0" collapsed="false">
      <c r="A1747" s="189" t="n">
        <v>247</v>
      </c>
      <c r="B1747" s="190" t="s">
        <v>915</v>
      </c>
      <c r="C1747" s="191" t="s">
        <v>867</v>
      </c>
      <c r="D1747" s="191" t="s">
        <v>876</v>
      </c>
      <c r="E1747" s="189" t="n">
        <v>0.0659264</v>
      </c>
      <c r="F1747" s="189" t="n">
        <v>0</v>
      </c>
      <c r="G1747" s="189" t="n">
        <v>9.57</v>
      </c>
    </row>
    <row r="1748" customFormat="false" ht="15" hidden="false" customHeight="false" outlineLevel="0" collapsed="false">
      <c r="A1748" s="189" t="n">
        <v>2711</v>
      </c>
      <c r="B1748" s="190" t="s">
        <v>885</v>
      </c>
      <c r="C1748" s="191" t="s">
        <v>67</v>
      </c>
      <c r="D1748" s="191" t="s">
        <v>28</v>
      </c>
      <c r="E1748" s="189" t="n">
        <v>0.00046706</v>
      </c>
      <c r="F1748" s="189" t="n">
        <v>100.68</v>
      </c>
      <c r="G1748" s="189" t="n">
        <v>0</v>
      </c>
    </row>
    <row r="1749" customFormat="false" ht="21" hidden="false" customHeight="false" outlineLevel="0" collapsed="false">
      <c r="A1749" s="189" t="n">
        <v>36148</v>
      </c>
      <c r="B1749" s="190" t="s">
        <v>864</v>
      </c>
      <c r="C1749" s="191" t="s">
        <v>67</v>
      </c>
      <c r="D1749" s="191" t="s">
        <v>28</v>
      </c>
      <c r="E1749" s="189" t="n">
        <v>0.000816064</v>
      </c>
      <c r="F1749" s="189" t="n">
        <v>48</v>
      </c>
      <c r="G1749" s="189" t="n">
        <v>0</v>
      </c>
    </row>
    <row r="1750" customFormat="false" ht="21" hidden="false" customHeight="false" outlineLevel="0" collapsed="false">
      <c r="A1750" s="189" t="n">
        <v>36152</v>
      </c>
      <c r="B1750" s="190" t="s">
        <v>865</v>
      </c>
      <c r="C1750" s="191" t="s">
        <v>67</v>
      </c>
      <c r="D1750" s="191" t="s">
        <v>28</v>
      </c>
      <c r="E1750" s="189" t="n">
        <v>0.000816064</v>
      </c>
      <c r="F1750" s="189" t="n">
        <v>3.9</v>
      </c>
      <c r="G1750" s="189" t="n">
        <v>0</v>
      </c>
    </row>
    <row r="1751" customFormat="false" ht="15" hidden="false" customHeight="false" outlineLevel="0" collapsed="false">
      <c r="A1751" s="189" t="n">
        <v>37370</v>
      </c>
      <c r="B1751" s="190" t="s">
        <v>886</v>
      </c>
      <c r="C1751" s="191" t="s">
        <v>67</v>
      </c>
      <c r="D1751" s="191" t="s">
        <v>876</v>
      </c>
      <c r="E1751" s="189" t="n">
        <v>0.128</v>
      </c>
      <c r="F1751" s="189" t="n">
        <v>1.7</v>
      </c>
      <c r="G1751" s="189" t="n">
        <v>0</v>
      </c>
    </row>
    <row r="1752" customFormat="false" ht="15" hidden="false" customHeight="false" outlineLevel="0" collapsed="false">
      <c r="A1752" s="189" t="n">
        <v>37371</v>
      </c>
      <c r="B1752" s="190" t="s">
        <v>887</v>
      </c>
      <c r="C1752" s="191" t="s">
        <v>67</v>
      </c>
      <c r="D1752" s="191" t="s">
        <v>876</v>
      </c>
      <c r="E1752" s="189" t="n">
        <v>0.128</v>
      </c>
      <c r="F1752" s="189" t="n">
        <v>0.64</v>
      </c>
      <c r="G1752" s="189" t="n">
        <v>0</v>
      </c>
    </row>
    <row r="1753" customFormat="false" ht="15" hidden="false" customHeight="false" outlineLevel="0" collapsed="false">
      <c r="A1753" s="189" t="n">
        <v>37372</v>
      </c>
      <c r="B1753" s="190" t="s">
        <v>877</v>
      </c>
      <c r="C1753" s="191" t="s">
        <v>67</v>
      </c>
      <c r="D1753" s="191" t="s">
        <v>876</v>
      </c>
      <c r="E1753" s="189" t="n">
        <v>0.128</v>
      </c>
      <c r="F1753" s="189" t="n">
        <v>0.37</v>
      </c>
      <c r="G1753" s="189" t="n">
        <v>0</v>
      </c>
    </row>
    <row r="1754" customFormat="false" ht="15" hidden="false" customHeight="false" outlineLevel="0" collapsed="false">
      <c r="A1754" s="189" t="n">
        <v>37373</v>
      </c>
      <c r="B1754" s="190" t="s">
        <v>878</v>
      </c>
      <c r="C1754" s="191" t="s">
        <v>67</v>
      </c>
      <c r="D1754" s="191" t="s">
        <v>876</v>
      </c>
      <c r="E1754" s="189" t="n">
        <v>0.128</v>
      </c>
      <c r="F1754" s="189" t="n">
        <v>0.02</v>
      </c>
      <c r="G1754" s="189" t="n">
        <v>0</v>
      </c>
    </row>
    <row r="1755" customFormat="false" ht="15" hidden="false" customHeight="false" outlineLevel="0" collapsed="false">
      <c r="A1755" s="189" t="n">
        <v>38403</v>
      </c>
      <c r="B1755" s="190" t="s">
        <v>888</v>
      </c>
      <c r="C1755" s="191" t="s">
        <v>67</v>
      </c>
      <c r="D1755" s="191" t="s">
        <v>28</v>
      </c>
      <c r="E1755" s="189" t="n">
        <v>0.00046706</v>
      </c>
      <c r="F1755" s="189" t="n">
        <v>24.94</v>
      </c>
      <c r="G1755" s="189" t="n">
        <v>0</v>
      </c>
    </row>
    <row r="1756" customFormat="false" ht="31.5" hidden="false" customHeight="false" outlineLevel="0" collapsed="false">
      <c r="A1756" s="189" t="n">
        <v>996</v>
      </c>
      <c r="B1756" s="190" t="s">
        <v>1074</v>
      </c>
      <c r="C1756" s="191" t="s">
        <v>67</v>
      </c>
      <c r="D1756" s="191" t="s">
        <v>131</v>
      </c>
      <c r="E1756" s="189" t="n">
        <v>1.015</v>
      </c>
      <c r="F1756" s="189" t="n">
        <v>12.37</v>
      </c>
      <c r="G1756" s="189" t="n">
        <v>0</v>
      </c>
    </row>
    <row r="1757" customFormat="false" ht="15" hidden="false" customHeight="false" outlineLevel="0" collapsed="false">
      <c r="A1757" s="178"/>
      <c r="B1757" s="179"/>
      <c r="C1757" s="180"/>
      <c r="D1757" s="180"/>
      <c r="E1757" s="180"/>
      <c r="F1757" s="180"/>
      <c r="G1757" s="180"/>
    </row>
    <row r="1758" customFormat="false" ht="21" hidden="false" customHeight="false" outlineLevel="0" collapsed="false">
      <c r="A1758" s="184" t="s">
        <v>313</v>
      </c>
      <c r="B1758" s="185" t="s">
        <v>314</v>
      </c>
      <c r="C1758" s="186" t="s">
        <v>53</v>
      </c>
      <c r="D1758" s="186" t="s">
        <v>131</v>
      </c>
      <c r="E1758" s="187"/>
      <c r="F1758" s="187" t="n">
        <v>30.51290863592</v>
      </c>
      <c r="G1758" s="187" t="n">
        <v>4.897260216</v>
      </c>
    </row>
    <row r="1759" customFormat="false" ht="15" hidden="false" customHeight="false" outlineLevel="0" collapsed="false">
      <c r="A1759" s="189" t="n">
        <v>10</v>
      </c>
      <c r="B1759" s="190" t="s">
        <v>882</v>
      </c>
      <c r="C1759" s="191" t="s">
        <v>67</v>
      </c>
      <c r="D1759" s="191" t="s">
        <v>28</v>
      </c>
      <c r="E1759" s="189" t="n">
        <v>0.001554432</v>
      </c>
      <c r="F1759" s="189" t="n">
        <v>6.64</v>
      </c>
      <c r="G1759" s="189" t="n">
        <v>0</v>
      </c>
    </row>
    <row r="1760" customFormat="false" ht="15" hidden="false" customHeight="false" outlineLevel="0" collapsed="false">
      <c r="A1760" s="189" t="n">
        <v>12</v>
      </c>
      <c r="B1760" s="190" t="s">
        <v>883</v>
      </c>
      <c r="C1760" s="191" t="s">
        <v>67</v>
      </c>
      <c r="D1760" s="191" t="s">
        <v>28</v>
      </c>
      <c r="E1760" s="189" t="n">
        <v>0.001554432</v>
      </c>
      <c r="F1760" s="189" t="n">
        <v>6.5</v>
      </c>
      <c r="G1760" s="189" t="n">
        <v>0</v>
      </c>
    </row>
    <row r="1761" customFormat="false" ht="15" hidden="false" customHeight="false" outlineLevel="0" collapsed="false">
      <c r="A1761" s="189" t="n">
        <v>12892</v>
      </c>
      <c r="B1761" s="190" t="s">
        <v>859</v>
      </c>
      <c r="C1761" s="191" t="s">
        <v>67</v>
      </c>
      <c r="D1761" s="191" t="s">
        <v>333</v>
      </c>
      <c r="E1761" s="189" t="n">
        <v>0.002715964</v>
      </c>
      <c r="F1761" s="189" t="n">
        <v>9</v>
      </c>
      <c r="G1761" s="189" t="n">
        <v>0</v>
      </c>
    </row>
    <row r="1762" customFormat="false" ht="15" hidden="false" customHeight="false" outlineLevel="0" collapsed="false">
      <c r="A1762" s="189" t="n">
        <v>12893</v>
      </c>
      <c r="B1762" s="190" t="s">
        <v>860</v>
      </c>
      <c r="C1762" s="191" t="s">
        <v>67</v>
      </c>
      <c r="D1762" s="191" t="s">
        <v>333</v>
      </c>
      <c r="E1762" s="189" t="n">
        <v>0.002715964</v>
      </c>
      <c r="F1762" s="189" t="n">
        <v>48</v>
      </c>
      <c r="G1762" s="189" t="n">
        <v>0</v>
      </c>
    </row>
    <row r="1763" customFormat="false" ht="15" hidden="false" customHeight="false" outlineLevel="0" collapsed="false">
      <c r="A1763" s="189" t="n">
        <v>12894</v>
      </c>
      <c r="B1763" s="190" t="s">
        <v>861</v>
      </c>
      <c r="C1763" s="191" t="s">
        <v>67</v>
      </c>
      <c r="D1763" s="191" t="s">
        <v>28</v>
      </c>
      <c r="E1763" s="189" t="n">
        <v>0.002715964</v>
      </c>
      <c r="F1763" s="189" t="n">
        <v>13</v>
      </c>
      <c r="G1763" s="189" t="n">
        <v>0</v>
      </c>
    </row>
    <row r="1764" customFormat="false" ht="21" hidden="false" customHeight="false" outlineLevel="0" collapsed="false">
      <c r="A1764" s="189" t="n">
        <v>12895</v>
      </c>
      <c r="B1764" s="190" t="s">
        <v>862</v>
      </c>
      <c r="C1764" s="191" t="s">
        <v>67</v>
      </c>
      <c r="D1764" s="191" t="s">
        <v>28</v>
      </c>
      <c r="E1764" s="189" t="n">
        <v>0.002715964</v>
      </c>
      <c r="F1764" s="189" t="n">
        <v>10</v>
      </c>
      <c r="G1764" s="189" t="n">
        <v>0</v>
      </c>
    </row>
    <row r="1765" customFormat="false" ht="15" hidden="false" customHeight="false" outlineLevel="0" collapsed="false">
      <c r="A1765" s="189" t="n">
        <v>2436</v>
      </c>
      <c r="B1765" s="190" t="s">
        <v>913</v>
      </c>
      <c r="C1765" s="191" t="s">
        <v>867</v>
      </c>
      <c r="D1765" s="191" t="s">
        <v>876</v>
      </c>
      <c r="E1765" s="189" t="n">
        <v>0.2194113</v>
      </c>
      <c r="F1765" s="189" t="n">
        <v>0</v>
      </c>
      <c r="G1765" s="189" t="n">
        <v>12.75</v>
      </c>
    </row>
    <row r="1766" customFormat="false" ht="15" hidden="false" customHeight="false" outlineLevel="0" collapsed="false">
      <c r="A1766" s="189" t="n">
        <v>247</v>
      </c>
      <c r="B1766" s="190" t="s">
        <v>915</v>
      </c>
      <c r="C1766" s="191" t="s">
        <v>867</v>
      </c>
      <c r="D1766" s="191" t="s">
        <v>876</v>
      </c>
      <c r="E1766" s="189" t="n">
        <v>0.2194113</v>
      </c>
      <c r="F1766" s="189" t="n">
        <v>0</v>
      </c>
      <c r="G1766" s="189" t="n">
        <v>9.57</v>
      </c>
    </row>
    <row r="1767" customFormat="false" ht="15" hidden="false" customHeight="false" outlineLevel="0" collapsed="false">
      <c r="A1767" s="189" t="n">
        <v>2683</v>
      </c>
      <c r="B1767" s="190" t="s">
        <v>1075</v>
      </c>
      <c r="C1767" s="191" t="s">
        <v>67</v>
      </c>
      <c r="D1767" s="191" t="s">
        <v>131</v>
      </c>
      <c r="E1767" s="189" t="n">
        <v>1.1</v>
      </c>
      <c r="F1767" s="189" t="n">
        <v>26.16</v>
      </c>
      <c r="G1767" s="189" t="n">
        <v>0</v>
      </c>
    </row>
    <row r="1768" customFormat="false" ht="15" hidden="false" customHeight="false" outlineLevel="0" collapsed="false">
      <c r="A1768" s="189" t="n">
        <v>2711</v>
      </c>
      <c r="B1768" s="190" t="s">
        <v>885</v>
      </c>
      <c r="C1768" s="191" t="s">
        <v>67</v>
      </c>
      <c r="D1768" s="191" t="s">
        <v>28</v>
      </c>
      <c r="E1768" s="189" t="n">
        <v>0.001554432</v>
      </c>
      <c r="F1768" s="189" t="n">
        <v>100.68</v>
      </c>
      <c r="G1768" s="189" t="n">
        <v>0</v>
      </c>
    </row>
    <row r="1769" customFormat="false" ht="21" hidden="false" customHeight="false" outlineLevel="0" collapsed="false">
      <c r="A1769" s="189" t="n">
        <v>36148</v>
      </c>
      <c r="B1769" s="190" t="s">
        <v>864</v>
      </c>
      <c r="C1769" s="191" t="s">
        <v>67</v>
      </c>
      <c r="D1769" s="191" t="s">
        <v>28</v>
      </c>
      <c r="E1769" s="189" t="n">
        <v>0.002715964</v>
      </c>
      <c r="F1769" s="189" t="n">
        <v>48</v>
      </c>
      <c r="G1769" s="189" t="n">
        <v>0</v>
      </c>
    </row>
    <row r="1770" customFormat="false" ht="21" hidden="false" customHeight="false" outlineLevel="0" collapsed="false">
      <c r="A1770" s="189" t="n">
        <v>36152</v>
      </c>
      <c r="B1770" s="190" t="s">
        <v>865</v>
      </c>
      <c r="C1770" s="191" t="s">
        <v>67</v>
      </c>
      <c r="D1770" s="191" t="s">
        <v>28</v>
      </c>
      <c r="E1770" s="189" t="n">
        <v>0.002715964</v>
      </c>
      <c r="F1770" s="189" t="n">
        <v>3.9</v>
      </c>
      <c r="G1770" s="189" t="n">
        <v>0</v>
      </c>
    </row>
    <row r="1771" customFormat="false" ht="15" hidden="false" customHeight="false" outlineLevel="0" collapsed="false">
      <c r="A1771" s="189" t="n">
        <v>37370</v>
      </c>
      <c r="B1771" s="190" t="s">
        <v>886</v>
      </c>
      <c r="C1771" s="191" t="s">
        <v>67</v>
      </c>
      <c r="D1771" s="191" t="s">
        <v>876</v>
      </c>
      <c r="E1771" s="189" t="n">
        <v>0.426</v>
      </c>
      <c r="F1771" s="189" t="n">
        <v>1.7</v>
      </c>
      <c r="G1771" s="189" t="n">
        <v>0</v>
      </c>
    </row>
    <row r="1772" customFormat="false" ht="15" hidden="false" customHeight="false" outlineLevel="0" collapsed="false">
      <c r="A1772" s="189" t="n">
        <v>37371</v>
      </c>
      <c r="B1772" s="190" t="s">
        <v>887</v>
      </c>
      <c r="C1772" s="191" t="s">
        <v>67</v>
      </c>
      <c r="D1772" s="191" t="s">
        <v>876</v>
      </c>
      <c r="E1772" s="189" t="n">
        <v>0.426</v>
      </c>
      <c r="F1772" s="189" t="n">
        <v>0.64</v>
      </c>
      <c r="G1772" s="189" t="n">
        <v>0</v>
      </c>
    </row>
    <row r="1773" customFormat="false" ht="15" hidden="false" customHeight="false" outlineLevel="0" collapsed="false">
      <c r="A1773" s="189" t="n">
        <v>37372</v>
      </c>
      <c r="B1773" s="190" t="s">
        <v>877</v>
      </c>
      <c r="C1773" s="191" t="s">
        <v>67</v>
      </c>
      <c r="D1773" s="191" t="s">
        <v>876</v>
      </c>
      <c r="E1773" s="189" t="n">
        <v>0.426</v>
      </c>
      <c r="F1773" s="189" t="n">
        <v>0.37</v>
      </c>
      <c r="G1773" s="189" t="n">
        <v>0</v>
      </c>
    </row>
    <row r="1774" customFormat="false" ht="15" hidden="false" customHeight="false" outlineLevel="0" collapsed="false">
      <c r="A1774" s="189" t="n">
        <v>37373</v>
      </c>
      <c r="B1774" s="190" t="s">
        <v>878</v>
      </c>
      <c r="C1774" s="191" t="s">
        <v>67</v>
      </c>
      <c r="D1774" s="191" t="s">
        <v>876</v>
      </c>
      <c r="E1774" s="189" t="n">
        <v>0.426</v>
      </c>
      <c r="F1774" s="189" t="n">
        <v>0.02</v>
      </c>
      <c r="G1774" s="189" t="n">
        <v>0</v>
      </c>
    </row>
    <row r="1775" customFormat="false" ht="15" hidden="false" customHeight="false" outlineLevel="0" collapsed="false">
      <c r="A1775" s="189" t="n">
        <v>38403</v>
      </c>
      <c r="B1775" s="190" t="s">
        <v>888</v>
      </c>
      <c r="C1775" s="191" t="s">
        <v>67</v>
      </c>
      <c r="D1775" s="191" t="s">
        <v>28</v>
      </c>
      <c r="E1775" s="189" t="n">
        <v>0.001554432</v>
      </c>
      <c r="F1775" s="189" t="n">
        <v>24.94</v>
      </c>
      <c r="G1775" s="189" t="n">
        <v>0</v>
      </c>
    </row>
    <row r="1776" customFormat="false" ht="15" hidden="false" customHeight="false" outlineLevel="0" collapsed="false">
      <c r="A1776" s="178"/>
      <c r="B1776" s="179"/>
      <c r="C1776" s="180"/>
      <c r="D1776" s="180"/>
      <c r="E1776" s="180"/>
      <c r="F1776" s="180"/>
      <c r="G1776" s="180"/>
    </row>
    <row r="1777" customFormat="false" ht="21" hidden="false" customHeight="false" outlineLevel="0" collapsed="false">
      <c r="A1777" s="184" t="s">
        <v>316</v>
      </c>
      <c r="B1777" s="185" t="s">
        <v>317</v>
      </c>
      <c r="C1777" s="186" t="s">
        <v>53</v>
      </c>
      <c r="D1777" s="186" t="s">
        <v>28</v>
      </c>
      <c r="E1777" s="187"/>
      <c r="F1777" s="187" t="n">
        <v>9.21819686444</v>
      </c>
      <c r="G1777" s="187" t="n">
        <v>1.517460912</v>
      </c>
    </row>
    <row r="1778" customFormat="false" ht="15" hidden="false" customHeight="false" outlineLevel="0" collapsed="false">
      <c r="A1778" s="189" t="n">
        <v>10</v>
      </c>
      <c r="B1778" s="190" t="s">
        <v>882</v>
      </c>
      <c r="C1778" s="191" t="s">
        <v>67</v>
      </c>
      <c r="D1778" s="191" t="s">
        <v>28</v>
      </c>
      <c r="E1778" s="189" t="n">
        <v>0.000481654</v>
      </c>
      <c r="F1778" s="189" t="n">
        <v>6.64</v>
      </c>
      <c r="G1778" s="189" t="n">
        <v>0</v>
      </c>
    </row>
    <row r="1779" customFormat="false" ht="15" hidden="false" customHeight="false" outlineLevel="0" collapsed="false">
      <c r="A1779" s="189" t="n">
        <v>12</v>
      </c>
      <c r="B1779" s="190" t="s">
        <v>883</v>
      </c>
      <c r="C1779" s="191" t="s">
        <v>67</v>
      </c>
      <c r="D1779" s="191" t="s">
        <v>28</v>
      </c>
      <c r="E1779" s="189" t="n">
        <v>0.000481654</v>
      </c>
      <c r="F1779" s="189" t="n">
        <v>6.5</v>
      </c>
      <c r="G1779" s="189" t="n">
        <v>0</v>
      </c>
    </row>
    <row r="1780" customFormat="false" ht="15" hidden="false" customHeight="false" outlineLevel="0" collapsed="false">
      <c r="A1780" s="189" t="n">
        <v>12892</v>
      </c>
      <c r="B1780" s="190" t="s">
        <v>859</v>
      </c>
      <c r="C1780" s="191" t="s">
        <v>67</v>
      </c>
      <c r="D1780" s="191" t="s">
        <v>333</v>
      </c>
      <c r="E1780" s="189" t="n">
        <v>0.000841566</v>
      </c>
      <c r="F1780" s="189" t="n">
        <v>9</v>
      </c>
      <c r="G1780" s="189" t="n">
        <v>0</v>
      </c>
    </row>
    <row r="1781" customFormat="false" ht="15" hidden="false" customHeight="false" outlineLevel="0" collapsed="false">
      <c r="A1781" s="189" t="n">
        <v>12893</v>
      </c>
      <c r="B1781" s="190" t="s">
        <v>860</v>
      </c>
      <c r="C1781" s="191" t="s">
        <v>67</v>
      </c>
      <c r="D1781" s="191" t="s">
        <v>333</v>
      </c>
      <c r="E1781" s="189" t="n">
        <v>0.000841566</v>
      </c>
      <c r="F1781" s="189" t="n">
        <v>48</v>
      </c>
      <c r="G1781" s="189" t="n">
        <v>0</v>
      </c>
    </row>
    <row r="1782" customFormat="false" ht="15" hidden="false" customHeight="false" outlineLevel="0" collapsed="false">
      <c r="A1782" s="189" t="n">
        <v>12894</v>
      </c>
      <c r="B1782" s="190" t="s">
        <v>861</v>
      </c>
      <c r="C1782" s="191" t="s">
        <v>67</v>
      </c>
      <c r="D1782" s="191" t="s">
        <v>28</v>
      </c>
      <c r="E1782" s="189" t="n">
        <v>0.000841566</v>
      </c>
      <c r="F1782" s="189" t="n">
        <v>13</v>
      </c>
      <c r="G1782" s="189" t="n">
        <v>0</v>
      </c>
    </row>
    <row r="1783" customFormat="false" ht="21" hidden="false" customHeight="false" outlineLevel="0" collapsed="false">
      <c r="A1783" s="189" t="n">
        <v>12895</v>
      </c>
      <c r="B1783" s="190" t="s">
        <v>862</v>
      </c>
      <c r="C1783" s="191" t="s">
        <v>67</v>
      </c>
      <c r="D1783" s="191" t="s">
        <v>28</v>
      </c>
      <c r="E1783" s="189" t="n">
        <v>0.000841566</v>
      </c>
      <c r="F1783" s="189" t="n">
        <v>10</v>
      </c>
      <c r="G1783" s="189" t="n">
        <v>0</v>
      </c>
    </row>
    <row r="1784" customFormat="false" ht="21" hidden="false" customHeight="false" outlineLevel="0" collapsed="false">
      <c r="A1784" s="189" t="n">
        <v>1571</v>
      </c>
      <c r="B1784" s="190" t="s">
        <v>1076</v>
      </c>
      <c r="C1784" s="191" t="s">
        <v>67</v>
      </c>
      <c r="D1784" s="191" t="s">
        <v>28</v>
      </c>
      <c r="E1784" s="189" t="n">
        <v>1</v>
      </c>
      <c r="F1784" s="189" t="n">
        <v>0.58</v>
      </c>
      <c r="G1784" s="189" t="n">
        <v>0</v>
      </c>
    </row>
    <row r="1785" customFormat="false" ht="15" hidden="false" customHeight="false" outlineLevel="0" collapsed="false">
      <c r="A1785" s="189" t="n">
        <v>2436</v>
      </c>
      <c r="B1785" s="190" t="s">
        <v>913</v>
      </c>
      <c r="C1785" s="191" t="s">
        <v>867</v>
      </c>
      <c r="D1785" s="191" t="s">
        <v>876</v>
      </c>
      <c r="E1785" s="189" t="n">
        <v>0.0679866</v>
      </c>
      <c r="F1785" s="189" t="n">
        <v>0</v>
      </c>
      <c r="G1785" s="189" t="n">
        <v>12.75</v>
      </c>
    </row>
    <row r="1786" customFormat="false" ht="15" hidden="false" customHeight="false" outlineLevel="0" collapsed="false">
      <c r="A1786" s="189" t="n">
        <v>247</v>
      </c>
      <c r="B1786" s="190" t="s">
        <v>915</v>
      </c>
      <c r="C1786" s="191" t="s">
        <v>867</v>
      </c>
      <c r="D1786" s="191" t="s">
        <v>876</v>
      </c>
      <c r="E1786" s="189" t="n">
        <v>0.0679866</v>
      </c>
      <c r="F1786" s="189" t="n">
        <v>0</v>
      </c>
      <c r="G1786" s="189" t="n">
        <v>9.57</v>
      </c>
    </row>
    <row r="1787" customFormat="false" ht="15" hidden="false" customHeight="false" outlineLevel="0" collapsed="false">
      <c r="A1787" s="189" t="n">
        <v>2711</v>
      </c>
      <c r="B1787" s="190" t="s">
        <v>885</v>
      </c>
      <c r="C1787" s="191" t="s">
        <v>67</v>
      </c>
      <c r="D1787" s="191" t="s">
        <v>28</v>
      </c>
      <c r="E1787" s="189" t="n">
        <v>0.000481654</v>
      </c>
      <c r="F1787" s="189" t="n">
        <v>100.68</v>
      </c>
      <c r="G1787" s="189" t="n">
        <v>0</v>
      </c>
    </row>
    <row r="1788" customFormat="false" ht="15" hidden="false" customHeight="false" outlineLevel="0" collapsed="false">
      <c r="A1788" s="189" t="n">
        <v>34653</v>
      </c>
      <c r="B1788" s="190" t="s">
        <v>1077</v>
      </c>
      <c r="C1788" s="191" t="s">
        <v>67</v>
      </c>
      <c r="D1788" s="191" t="s">
        <v>28</v>
      </c>
      <c r="E1788" s="189" t="n">
        <v>1</v>
      </c>
      <c r="F1788" s="189" t="n">
        <v>8.1</v>
      </c>
      <c r="G1788" s="189" t="n">
        <v>0</v>
      </c>
    </row>
    <row r="1789" customFormat="false" ht="21" hidden="false" customHeight="false" outlineLevel="0" collapsed="false">
      <c r="A1789" s="189" t="n">
        <v>36148</v>
      </c>
      <c r="B1789" s="190" t="s">
        <v>864</v>
      </c>
      <c r="C1789" s="191" t="s">
        <v>67</v>
      </c>
      <c r="D1789" s="191" t="s">
        <v>28</v>
      </c>
      <c r="E1789" s="189" t="n">
        <v>0.000841566</v>
      </c>
      <c r="F1789" s="189" t="n">
        <v>48</v>
      </c>
      <c r="G1789" s="189" t="n">
        <v>0</v>
      </c>
    </row>
    <row r="1790" customFormat="false" ht="21" hidden="false" customHeight="false" outlineLevel="0" collapsed="false">
      <c r="A1790" s="189" t="n">
        <v>36152</v>
      </c>
      <c r="B1790" s="190" t="s">
        <v>865</v>
      </c>
      <c r="C1790" s="191" t="s">
        <v>67</v>
      </c>
      <c r="D1790" s="191" t="s">
        <v>28</v>
      </c>
      <c r="E1790" s="189" t="n">
        <v>0.000841566</v>
      </c>
      <c r="F1790" s="189" t="n">
        <v>3.9</v>
      </c>
      <c r="G1790" s="189" t="n">
        <v>0</v>
      </c>
    </row>
    <row r="1791" customFormat="false" ht="15" hidden="false" customHeight="false" outlineLevel="0" collapsed="false">
      <c r="A1791" s="189" t="n">
        <v>37370</v>
      </c>
      <c r="B1791" s="190" t="s">
        <v>886</v>
      </c>
      <c r="C1791" s="191" t="s">
        <v>67</v>
      </c>
      <c r="D1791" s="191" t="s">
        <v>876</v>
      </c>
      <c r="E1791" s="189" t="n">
        <v>0.132</v>
      </c>
      <c r="F1791" s="189" t="n">
        <v>1.7</v>
      </c>
      <c r="G1791" s="189" t="n">
        <v>0</v>
      </c>
    </row>
    <row r="1792" customFormat="false" ht="15" hidden="false" customHeight="false" outlineLevel="0" collapsed="false">
      <c r="A1792" s="189" t="n">
        <v>37371</v>
      </c>
      <c r="B1792" s="190" t="s">
        <v>887</v>
      </c>
      <c r="C1792" s="191" t="s">
        <v>67</v>
      </c>
      <c r="D1792" s="191" t="s">
        <v>876</v>
      </c>
      <c r="E1792" s="189" t="n">
        <v>0.132</v>
      </c>
      <c r="F1792" s="189" t="n">
        <v>0.64</v>
      </c>
      <c r="G1792" s="189" t="n">
        <v>0</v>
      </c>
    </row>
    <row r="1793" customFormat="false" ht="15" hidden="false" customHeight="false" outlineLevel="0" collapsed="false">
      <c r="A1793" s="189" t="n">
        <v>37372</v>
      </c>
      <c r="B1793" s="190" t="s">
        <v>877</v>
      </c>
      <c r="C1793" s="191" t="s">
        <v>67</v>
      </c>
      <c r="D1793" s="191" t="s">
        <v>876</v>
      </c>
      <c r="E1793" s="189" t="n">
        <v>0.132</v>
      </c>
      <c r="F1793" s="189" t="n">
        <v>0.37</v>
      </c>
      <c r="G1793" s="189" t="n">
        <v>0</v>
      </c>
    </row>
    <row r="1794" customFormat="false" ht="15" hidden="false" customHeight="false" outlineLevel="0" collapsed="false">
      <c r="A1794" s="189" t="n">
        <v>37373</v>
      </c>
      <c r="B1794" s="190" t="s">
        <v>878</v>
      </c>
      <c r="C1794" s="191" t="s">
        <v>67</v>
      </c>
      <c r="D1794" s="191" t="s">
        <v>876</v>
      </c>
      <c r="E1794" s="189" t="n">
        <v>0.132</v>
      </c>
      <c r="F1794" s="189" t="n">
        <v>0.02</v>
      </c>
      <c r="G1794" s="189" t="n">
        <v>0</v>
      </c>
    </row>
    <row r="1795" customFormat="false" ht="15" hidden="false" customHeight="false" outlineLevel="0" collapsed="false">
      <c r="A1795" s="189" t="n">
        <v>38403</v>
      </c>
      <c r="B1795" s="190" t="s">
        <v>888</v>
      </c>
      <c r="C1795" s="191" t="s">
        <v>67</v>
      </c>
      <c r="D1795" s="191" t="s">
        <v>28</v>
      </c>
      <c r="E1795" s="189" t="n">
        <v>0.000481654</v>
      </c>
      <c r="F1795" s="189" t="n">
        <v>24.94</v>
      </c>
      <c r="G1795" s="189" t="n">
        <v>0</v>
      </c>
    </row>
    <row r="1796" customFormat="false" ht="15" hidden="false" customHeight="false" outlineLevel="0" collapsed="false">
      <c r="A1796" s="178"/>
      <c r="B1796" s="179"/>
      <c r="C1796" s="180"/>
      <c r="D1796" s="180"/>
      <c r="E1796" s="180"/>
      <c r="F1796" s="180"/>
      <c r="G1796" s="180"/>
    </row>
    <row r="1797" customFormat="false" ht="21" hidden="false" customHeight="false" outlineLevel="0" collapsed="false">
      <c r="A1797" s="184" t="s">
        <v>319</v>
      </c>
      <c r="B1797" s="185" t="s">
        <v>320</v>
      </c>
      <c r="C1797" s="186" t="s">
        <v>53</v>
      </c>
      <c r="D1797" s="186" t="s">
        <v>28</v>
      </c>
      <c r="E1797" s="187"/>
      <c r="F1797" s="187" t="n">
        <v>8.038624907</v>
      </c>
      <c r="G1797" s="187" t="n">
        <v>5.747958</v>
      </c>
    </row>
    <row r="1798" customFormat="false" ht="15" hidden="false" customHeight="false" outlineLevel="0" collapsed="false">
      <c r="A1798" s="189" t="n">
        <v>10</v>
      </c>
      <c r="B1798" s="190" t="s">
        <v>882</v>
      </c>
      <c r="C1798" s="191" t="s">
        <v>67</v>
      </c>
      <c r="D1798" s="191" t="s">
        <v>28</v>
      </c>
      <c r="E1798" s="189" t="n">
        <v>0.00182445</v>
      </c>
      <c r="F1798" s="189" t="n">
        <v>6.64</v>
      </c>
      <c r="G1798" s="189" t="n">
        <v>0</v>
      </c>
    </row>
    <row r="1799" customFormat="false" ht="15" hidden="false" customHeight="false" outlineLevel="0" collapsed="false">
      <c r="A1799" s="189" t="n">
        <v>12</v>
      </c>
      <c r="B1799" s="190" t="s">
        <v>883</v>
      </c>
      <c r="C1799" s="191" t="s">
        <v>67</v>
      </c>
      <c r="D1799" s="191" t="s">
        <v>28</v>
      </c>
      <c r="E1799" s="189" t="n">
        <v>0.00182445</v>
      </c>
      <c r="F1799" s="189" t="n">
        <v>6.5</v>
      </c>
      <c r="G1799" s="189" t="n">
        <v>0</v>
      </c>
    </row>
    <row r="1800" customFormat="false" ht="15" hidden="false" customHeight="false" outlineLevel="0" collapsed="false">
      <c r="A1800" s="189" t="n">
        <v>12892</v>
      </c>
      <c r="B1800" s="190" t="s">
        <v>859</v>
      </c>
      <c r="C1800" s="191" t="s">
        <v>67</v>
      </c>
      <c r="D1800" s="191" t="s">
        <v>333</v>
      </c>
      <c r="E1800" s="189" t="n">
        <v>0.00318775</v>
      </c>
      <c r="F1800" s="189" t="n">
        <v>9</v>
      </c>
      <c r="G1800" s="189" t="n">
        <v>0</v>
      </c>
    </row>
    <row r="1801" customFormat="false" ht="15" hidden="false" customHeight="false" outlineLevel="0" collapsed="false">
      <c r="A1801" s="189" t="n">
        <v>12893</v>
      </c>
      <c r="B1801" s="190" t="s">
        <v>860</v>
      </c>
      <c r="C1801" s="191" t="s">
        <v>67</v>
      </c>
      <c r="D1801" s="191" t="s">
        <v>333</v>
      </c>
      <c r="E1801" s="189" t="n">
        <v>0.00318775</v>
      </c>
      <c r="F1801" s="189" t="n">
        <v>48</v>
      </c>
      <c r="G1801" s="189" t="n">
        <v>0</v>
      </c>
    </row>
    <row r="1802" customFormat="false" ht="15" hidden="false" customHeight="false" outlineLevel="0" collapsed="false">
      <c r="A1802" s="189" t="n">
        <v>12894</v>
      </c>
      <c r="B1802" s="190" t="s">
        <v>861</v>
      </c>
      <c r="C1802" s="191" t="s">
        <v>67</v>
      </c>
      <c r="D1802" s="191" t="s">
        <v>28</v>
      </c>
      <c r="E1802" s="189" t="n">
        <v>0.00318775</v>
      </c>
      <c r="F1802" s="189" t="n">
        <v>13</v>
      </c>
      <c r="G1802" s="189" t="n">
        <v>0</v>
      </c>
    </row>
    <row r="1803" customFormat="false" ht="21" hidden="false" customHeight="false" outlineLevel="0" collapsed="false">
      <c r="A1803" s="189" t="n">
        <v>12895</v>
      </c>
      <c r="B1803" s="190" t="s">
        <v>862</v>
      </c>
      <c r="C1803" s="191" t="s">
        <v>67</v>
      </c>
      <c r="D1803" s="191" t="s">
        <v>28</v>
      </c>
      <c r="E1803" s="189" t="n">
        <v>0.00318775</v>
      </c>
      <c r="F1803" s="189" t="n">
        <v>10</v>
      </c>
      <c r="G1803" s="189" t="n">
        <v>0</v>
      </c>
    </row>
    <row r="1804" customFormat="false" ht="15" hidden="false" customHeight="false" outlineLevel="0" collapsed="false">
      <c r="A1804" s="189" t="n">
        <v>2436</v>
      </c>
      <c r="B1804" s="190" t="s">
        <v>913</v>
      </c>
      <c r="C1804" s="191" t="s">
        <v>867</v>
      </c>
      <c r="D1804" s="191" t="s">
        <v>876</v>
      </c>
      <c r="E1804" s="189" t="n">
        <v>0.257525</v>
      </c>
      <c r="F1804" s="189" t="n">
        <v>0</v>
      </c>
      <c r="G1804" s="189" t="n">
        <v>12.75</v>
      </c>
    </row>
    <row r="1805" customFormat="false" ht="15" hidden="false" customHeight="false" outlineLevel="0" collapsed="false">
      <c r="A1805" s="189" t="n">
        <v>247</v>
      </c>
      <c r="B1805" s="190" t="s">
        <v>915</v>
      </c>
      <c r="C1805" s="191" t="s">
        <v>867</v>
      </c>
      <c r="D1805" s="191" t="s">
        <v>876</v>
      </c>
      <c r="E1805" s="189" t="n">
        <v>0.257525</v>
      </c>
      <c r="F1805" s="189" t="n">
        <v>0</v>
      </c>
      <c r="G1805" s="189" t="n">
        <v>9.57</v>
      </c>
    </row>
    <row r="1806" customFormat="false" ht="15" hidden="false" customHeight="false" outlineLevel="0" collapsed="false">
      <c r="A1806" s="189" t="n">
        <v>2711</v>
      </c>
      <c r="B1806" s="190" t="s">
        <v>885</v>
      </c>
      <c r="C1806" s="191" t="s">
        <v>67</v>
      </c>
      <c r="D1806" s="191" t="s">
        <v>28</v>
      </c>
      <c r="E1806" s="189" t="n">
        <v>0.00182445</v>
      </c>
      <c r="F1806" s="189" t="n">
        <v>100.68</v>
      </c>
      <c r="G1806" s="189" t="n">
        <v>0</v>
      </c>
    </row>
    <row r="1807" customFormat="false" ht="21" hidden="false" customHeight="false" outlineLevel="0" collapsed="false">
      <c r="A1807" s="189" t="n">
        <v>36148</v>
      </c>
      <c r="B1807" s="190" t="s">
        <v>864</v>
      </c>
      <c r="C1807" s="191" t="s">
        <v>67</v>
      </c>
      <c r="D1807" s="191" t="s">
        <v>28</v>
      </c>
      <c r="E1807" s="189" t="n">
        <v>0.00318775</v>
      </c>
      <c r="F1807" s="189" t="n">
        <v>48</v>
      </c>
      <c r="G1807" s="189" t="n">
        <v>0</v>
      </c>
    </row>
    <row r="1808" customFormat="false" ht="21" hidden="false" customHeight="false" outlineLevel="0" collapsed="false">
      <c r="A1808" s="189" t="n">
        <v>36152</v>
      </c>
      <c r="B1808" s="190" t="s">
        <v>865</v>
      </c>
      <c r="C1808" s="191" t="s">
        <v>67</v>
      </c>
      <c r="D1808" s="191" t="s">
        <v>28</v>
      </c>
      <c r="E1808" s="189" t="n">
        <v>0.00318775</v>
      </c>
      <c r="F1808" s="189" t="n">
        <v>3.9</v>
      </c>
      <c r="G1808" s="189" t="n">
        <v>0</v>
      </c>
    </row>
    <row r="1809" customFormat="false" ht="15" hidden="false" customHeight="false" outlineLevel="0" collapsed="false">
      <c r="A1809" s="189" t="n">
        <v>37370</v>
      </c>
      <c r="B1809" s="190" t="s">
        <v>886</v>
      </c>
      <c r="C1809" s="191" t="s">
        <v>67</v>
      </c>
      <c r="D1809" s="191" t="s">
        <v>876</v>
      </c>
      <c r="E1809" s="189" t="n">
        <v>0.5</v>
      </c>
      <c r="F1809" s="189" t="n">
        <v>1.7</v>
      </c>
      <c r="G1809" s="189" t="n">
        <v>0</v>
      </c>
    </row>
    <row r="1810" customFormat="false" ht="15" hidden="false" customHeight="false" outlineLevel="0" collapsed="false">
      <c r="A1810" s="189" t="n">
        <v>37371</v>
      </c>
      <c r="B1810" s="190" t="s">
        <v>887</v>
      </c>
      <c r="C1810" s="191" t="s">
        <v>67</v>
      </c>
      <c r="D1810" s="191" t="s">
        <v>876</v>
      </c>
      <c r="E1810" s="189" t="n">
        <v>0.5</v>
      </c>
      <c r="F1810" s="189" t="n">
        <v>0.64</v>
      </c>
      <c r="G1810" s="189" t="n">
        <v>0</v>
      </c>
    </row>
    <row r="1811" customFormat="false" ht="15" hidden="false" customHeight="false" outlineLevel="0" collapsed="false">
      <c r="A1811" s="189" t="n">
        <v>37372</v>
      </c>
      <c r="B1811" s="190" t="s">
        <v>877</v>
      </c>
      <c r="C1811" s="191" t="s">
        <v>67</v>
      </c>
      <c r="D1811" s="191" t="s">
        <v>876</v>
      </c>
      <c r="E1811" s="189" t="n">
        <v>0.5</v>
      </c>
      <c r="F1811" s="189" t="n">
        <v>0.37</v>
      </c>
      <c r="G1811" s="189" t="n">
        <v>0</v>
      </c>
    </row>
    <row r="1812" customFormat="false" ht="15" hidden="false" customHeight="false" outlineLevel="0" collapsed="false">
      <c r="A1812" s="189" t="n">
        <v>37373</v>
      </c>
      <c r="B1812" s="190" t="s">
        <v>878</v>
      </c>
      <c r="C1812" s="191" t="s">
        <v>67</v>
      </c>
      <c r="D1812" s="191" t="s">
        <v>876</v>
      </c>
      <c r="E1812" s="189" t="n">
        <v>0.5</v>
      </c>
      <c r="F1812" s="189" t="n">
        <v>0.02</v>
      </c>
      <c r="G1812" s="189" t="n">
        <v>0</v>
      </c>
    </row>
    <row r="1813" customFormat="false" ht="15" hidden="false" customHeight="false" outlineLevel="0" collapsed="false">
      <c r="A1813" s="189" t="n">
        <v>38403</v>
      </c>
      <c r="B1813" s="190" t="s">
        <v>888</v>
      </c>
      <c r="C1813" s="191" t="s">
        <v>67</v>
      </c>
      <c r="D1813" s="191" t="s">
        <v>28</v>
      </c>
      <c r="E1813" s="189" t="n">
        <v>0.00182445</v>
      </c>
      <c r="F1813" s="189" t="n">
        <v>24.94</v>
      </c>
      <c r="G1813" s="189" t="n">
        <v>0</v>
      </c>
    </row>
    <row r="1814" customFormat="false" ht="15" hidden="false" customHeight="false" outlineLevel="0" collapsed="false">
      <c r="A1814" s="189" t="s">
        <v>1078</v>
      </c>
      <c r="B1814" s="190" t="s">
        <v>1079</v>
      </c>
      <c r="C1814" s="191" t="s">
        <v>67</v>
      </c>
      <c r="D1814" s="191" t="s">
        <v>28</v>
      </c>
      <c r="E1814" s="189" t="n">
        <v>1</v>
      </c>
      <c r="F1814" s="189" t="n">
        <v>6</v>
      </c>
      <c r="G1814" s="189" t="n">
        <v>0</v>
      </c>
    </row>
    <row r="1815" customFormat="false" ht="15" hidden="false" customHeight="false" outlineLevel="0" collapsed="false">
      <c r="A1815" s="178"/>
      <c r="B1815" s="179"/>
      <c r="C1815" s="180"/>
      <c r="D1815" s="180"/>
      <c r="E1815" s="180"/>
      <c r="F1815" s="180"/>
      <c r="G1815" s="180"/>
    </row>
    <row r="1816" customFormat="false" ht="15" hidden="false" customHeight="false" outlineLevel="0" collapsed="false">
      <c r="A1816" s="184" t="s">
        <v>322</v>
      </c>
      <c r="B1816" s="185" t="s">
        <v>323</v>
      </c>
      <c r="C1816" s="186" t="s">
        <v>53</v>
      </c>
      <c r="D1816" s="186" t="s">
        <v>131</v>
      </c>
      <c r="E1816" s="187"/>
      <c r="F1816" s="187" t="n">
        <v>0.625203446</v>
      </c>
      <c r="G1816" s="187" t="n">
        <v>0.9380667456</v>
      </c>
    </row>
    <row r="1817" customFormat="false" ht="15" hidden="false" customHeight="false" outlineLevel="0" collapsed="false">
      <c r="A1817" s="189" t="n">
        <v>10</v>
      </c>
      <c r="B1817" s="190" t="s">
        <v>882</v>
      </c>
      <c r="C1817" s="191" t="s">
        <v>67</v>
      </c>
      <c r="D1817" s="191" t="s">
        <v>28</v>
      </c>
      <c r="E1817" s="189" t="n">
        <v>0.00029775</v>
      </c>
      <c r="F1817" s="189" t="n">
        <v>6.64</v>
      </c>
      <c r="G1817" s="189" t="n">
        <v>0</v>
      </c>
    </row>
    <row r="1818" customFormat="false" ht="15" hidden="false" customHeight="false" outlineLevel="0" collapsed="false">
      <c r="A1818" s="189" t="n">
        <v>12</v>
      </c>
      <c r="B1818" s="190" t="s">
        <v>883</v>
      </c>
      <c r="C1818" s="191" t="s">
        <v>67</v>
      </c>
      <c r="D1818" s="191" t="s">
        <v>28</v>
      </c>
      <c r="E1818" s="189" t="n">
        <v>0.00029775</v>
      </c>
      <c r="F1818" s="189" t="n">
        <v>6.5</v>
      </c>
      <c r="G1818" s="189" t="n">
        <v>0</v>
      </c>
    </row>
    <row r="1819" customFormat="false" ht="15" hidden="false" customHeight="false" outlineLevel="0" collapsed="false">
      <c r="A1819" s="189" t="n">
        <v>12892</v>
      </c>
      <c r="B1819" s="190" t="s">
        <v>859</v>
      </c>
      <c r="C1819" s="191" t="s">
        <v>67</v>
      </c>
      <c r="D1819" s="191" t="s">
        <v>333</v>
      </c>
      <c r="E1819" s="189" t="n">
        <v>0.00052024</v>
      </c>
      <c r="F1819" s="189" t="n">
        <v>9</v>
      </c>
      <c r="G1819" s="189" t="n">
        <v>0</v>
      </c>
    </row>
    <row r="1820" customFormat="false" ht="15" hidden="false" customHeight="false" outlineLevel="0" collapsed="false">
      <c r="A1820" s="189" t="n">
        <v>12893</v>
      </c>
      <c r="B1820" s="190" t="s">
        <v>860</v>
      </c>
      <c r="C1820" s="191" t="s">
        <v>67</v>
      </c>
      <c r="D1820" s="191" t="s">
        <v>333</v>
      </c>
      <c r="E1820" s="189" t="n">
        <v>0.00052024</v>
      </c>
      <c r="F1820" s="189" t="n">
        <v>48</v>
      </c>
      <c r="G1820" s="189" t="n">
        <v>0</v>
      </c>
    </row>
    <row r="1821" customFormat="false" ht="15" hidden="false" customHeight="false" outlineLevel="0" collapsed="false">
      <c r="A1821" s="189" t="n">
        <v>12894</v>
      </c>
      <c r="B1821" s="190" t="s">
        <v>861</v>
      </c>
      <c r="C1821" s="191" t="s">
        <v>67</v>
      </c>
      <c r="D1821" s="191" t="s">
        <v>28</v>
      </c>
      <c r="E1821" s="189" t="n">
        <v>0.00052024</v>
      </c>
      <c r="F1821" s="189" t="n">
        <v>13</v>
      </c>
      <c r="G1821" s="189" t="n">
        <v>0</v>
      </c>
    </row>
    <row r="1822" customFormat="false" ht="21" hidden="false" customHeight="false" outlineLevel="0" collapsed="false">
      <c r="A1822" s="189" t="n">
        <v>12895</v>
      </c>
      <c r="B1822" s="190" t="s">
        <v>862</v>
      </c>
      <c r="C1822" s="191" t="s">
        <v>67</v>
      </c>
      <c r="D1822" s="191" t="s">
        <v>28</v>
      </c>
      <c r="E1822" s="189" t="n">
        <v>0.00052024</v>
      </c>
      <c r="F1822" s="189" t="n">
        <v>10</v>
      </c>
      <c r="G1822" s="189" t="n">
        <v>0</v>
      </c>
    </row>
    <row r="1823" customFormat="false" ht="15" hidden="false" customHeight="false" outlineLevel="0" collapsed="false">
      <c r="A1823" s="189" t="n">
        <v>2436</v>
      </c>
      <c r="B1823" s="190" t="s">
        <v>913</v>
      </c>
      <c r="C1823" s="191" t="s">
        <v>867</v>
      </c>
      <c r="D1823" s="191" t="s">
        <v>876</v>
      </c>
      <c r="E1823" s="189" t="n">
        <v>0.04202808</v>
      </c>
      <c r="F1823" s="189" t="n">
        <v>0</v>
      </c>
      <c r="G1823" s="189" t="n">
        <v>12.75</v>
      </c>
    </row>
    <row r="1824" customFormat="false" ht="15" hidden="false" customHeight="false" outlineLevel="0" collapsed="false">
      <c r="A1824" s="189" t="n">
        <v>247</v>
      </c>
      <c r="B1824" s="190" t="s">
        <v>915</v>
      </c>
      <c r="C1824" s="191" t="s">
        <v>867</v>
      </c>
      <c r="D1824" s="191" t="s">
        <v>876</v>
      </c>
      <c r="E1824" s="189" t="n">
        <v>0.04202808</v>
      </c>
      <c r="F1824" s="189" t="n">
        <v>0</v>
      </c>
      <c r="G1824" s="189" t="n">
        <v>9.57</v>
      </c>
    </row>
    <row r="1825" customFormat="false" ht="15" hidden="false" customHeight="false" outlineLevel="0" collapsed="false">
      <c r="A1825" s="189" t="n">
        <v>2711</v>
      </c>
      <c r="B1825" s="190" t="s">
        <v>885</v>
      </c>
      <c r="C1825" s="191" t="s">
        <v>67</v>
      </c>
      <c r="D1825" s="191" t="s">
        <v>28</v>
      </c>
      <c r="E1825" s="189" t="n">
        <v>0.00029775</v>
      </c>
      <c r="F1825" s="189" t="n">
        <v>100.68</v>
      </c>
      <c r="G1825" s="189" t="n">
        <v>0</v>
      </c>
    </row>
    <row r="1826" customFormat="false" ht="21" hidden="false" customHeight="false" outlineLevel="0" collapsed="false">
      <c r="A1826" s="189" t="n">
        <v>36148</v>
      </c>
      <c r="B1826" s="190" t="s">
        <v>864</v>
      </c>
      <c r="C1826" s="191" t="s">
        <v>67</v>
      </c>
      <c r="D1826" s="191" t="s">
        <v>28</v>
      </c>
      <c r="E1826" s="189" t="n">
        <v>0.00052024</v>
      </c>
      <c r="F1826" s="189" t="n">
        <v>48</v>
      </c>
      <c r="G1826" s="189" t="n">
        <v>0</v>
      </c>
    </row>
    <row r="1827" customFormat="false" ht="21" hidden="false" customHeight="false" outlineLevel="0" collapsed="false">
      <c r="A1827" s="189" t="n">
        <v>36152</v>
      </c>
      <c r="B1827" s="190" t="s">
        <v>865</v>
      </c>
      <c r="C1827" s="191" t="s">
        <v>67</v>
      </c>
      <c r="D1827" s="191" t="s">
        <v>28</v>
      </c>
      <c r="E1827" s="189" t="n">
        <v>0.00052024</v>
      </c>
      <c r="F1827" s="189" t="n">
        <v>3.9</v>
      </c>
      <c r="G1827" s="189" t="n">
        <v>0</v>
      </c>
    </row>
    <row r="1828" customFormat="false" ht="15" hidden="false" customHeight="false" outlineLevel="0" collapsed="false">
      <c r="A1828" s="189" t="n">
        <v>37370</v>
      </c>
      <c r="B1828" s="190" t="s">
        <v>886</v>
      </c>
      <c r="C1828" s="191" t="s">
        <v>67</v>
      </c>
      <c r="D1828" s="191" t="s">
        <v>876</v>
      </c>
      <c r="E1828" s="189" t="n">
        <v>0.0816</v>
      </c>
      <c r="F1828" s="189" t="n">
        <v>1.7</v>
      </c>
      <c r="G1828" s="189" t="n">
        <v>0</v>
      </c>
    </row>
    <row r="1829" customFormat="false" ht="15" hidden="false" customHeight="false" outlineLevel="0" collapsed="false">
      <c r="A1829" s="189" t="n">
        <v>37371</v>
      </c>
      <c r="B1829" s="190" t="s">
        <v>887</v>
      </c>
      <c r="C1829" s="191" t="s">
        <v>67</v>
      </c>
      <c r="D1829" s="191" t="s">
        <v>876</v>
      </c>
      <c r="E1829" s="189" t="n">
        <v>0.0816</v>
      </c>
      <c r="F1829" s="189" t="n">
        <v>0.64</v>
      </c>
      <c r="G1829" s="189" t="n">
        <v>0</v>
      </c>
    </row>
    <row r="1830" customFormat="false" ht="15" hidden="false" customHeight="false" outlineLevel="0" collapsed="false">
      <c r="A1830" s="189" t="n">
        <v>37372</v>
      </c>
      <c r="B1830" s="190" t="s">
        <v>877</v>
      </c>
      <c r="C1830" s="191" t="s">
        <v>67</v>
      </c>
      <c r="D1830" s="191" t="s">
        <v>876</v>
      </c>
      <c r="E1830" s="189" t="n">
        <v>0.0816</v>
      </c>
      <c r="F1830" s="189" t="n">
        <v>0.37</v>
      </c>
      <c r="G1830" s="189" t="n">
        <v>0</v>
      </c>
    </row>
    <row r="1831" customFormat="false" ht="15" hidden="false" customHeight="false" outlineLevel="0" collapsed="false">
      <c r="A1831" s="189" t="n">
        <v>37373</v>
      </c>
      <c r="B1831" s="190" t="s">
        <v>878</v>
      </c>
      <c r="C1831" s="191" t="s">
        <v>67</v>
      </c>
      <c r="D1831" s="191" t="s">
        <v>876</v>
      </c>
      <c r="E1831" s="189" t="n">
        <v>0.0816</v>
      </c>
      <c r="F1831" s="189" t="n">
        <v>0.02</v>
      </c>
      <c r="G1831" s="189" t="n">
        <v>0</v>
      </c>
    </row>
    <row r="1832" customFormat="false" ht="15" hidden="false" customHeight="false" outlineLevel="0" collapsed="false">
      <c r="A1832" s="189" t="n">
        <v>38403</v>
      </c>
      <c r="B1832" s="190" t="s">
        <v>888</v>
      </c>
      <c r="C1832" s="191" t="s">
        <v>67</v>
      </c>
      <c r="D1832" s="191" t="s">
        <v>28</v>
      </c>
      <c r="E1832" s="189" t="n">
        <v>0.00029775</v>
      </c>
      <c r="F1832" s="189" t="n">
        <v>24.94</v>
      </c>
      <c r="G1832" s="189" t="n">
        <v>0</v>
      </c>
    </row>
    <row r="1833" customFormat="false" ht="15" hidden="false" customHeight="false" outlineLevel="0" collapsed="false">
      <c r="A1833" s="189" t="s">
        <v>1080</v>
      </c>
      <c r="B1833" s="190" t="s">
        <v>1081</v>
      </c>
      <c r="C1833" s="191" t="s">
        <v>67</v>
      </c>
      <c r="D1833" s="191" t="s">
        <v>153</v>
      </c>
      <c r="E1833" s="189" t="n">
        <v>0.045</v>
      </c>
      <c r="F1833" s="189" t="n">
        <v>6.5</v>
      </c>
      <c r="G1833" s="189" t="n">
        <v>0</v>
      </c>
    </row>
    <row r="1834" customFormat="false" ht="15" hidden="false" customHeight="false" outlineLevel="0" collapsed="false">
      <c r="A1834" s="178"/>
      <c r="B1834" s="179"/>
      <c r="C1834" s="180"/>
      <c r="D1834" s="180"/>
      <c r="E1834" s="180"/>
      <c r="F1834" s="180"/>
      <c r="G1834" s="180"/>
    </row>
    <row r="1835" customFormat="false" ht="15" hidden="false" customHeight="false" outlineLevel="0" collapsed="false">
      <c r="A1835" s="184" t="s">
        <v>325</v>
      </c>
      <c r="B1835" s="185" t="s">
        <v>326</v>
      </c>
      <c r="C1835" s="186" t="s">
        <v>53</v>
      </c>
      <c r="D1835" s="186" t="s">
        <v>28</v>
      </c>
      <c r="E1835" s="187"/>
      <c r="F1835" s="187" t="n">
        <v>12.7663498884</v>
      </c>
      <c r="G1835" s="187" t="n">
        <v>6.8975496</v>
      </c>
    </row>
    <row r="1836" customFormat="false" ht="15" hidden="false" customHeight="false" outlineLevel="0" collapsed="false">
      <c r="A1836" s="189" t="n">
        <v>10</v>
      </c>
      <c r="B1836" s="190" t="s">
        <v>882</v>
      </c>
      <c r="C1836" s="191" t="s">
        <v>67</v>
      </c>
      <c r="D1836" s="191" t="s">
        <v>28</v>
      </c>
      <c r="E1836" s="189" t="n">
        <v>0.00218934</v>
      </c>
      <c r="F1836" s="189" t="n">
        <v>6.64</v>
      </c>
      <c r="G1836" s="189" t="n">
        <v>0</v>
      </c>
    </row>
    <row r="1837" customFormat="false" ht="15" hidden="false" customHeight="false" outlineLevel="0" collapsed="false">
      <c r="A1837" s="189" t="n">
        <v>12</v>
      </c>
      <c r="B1837" s="190" t="s">
        <v>883</v>
      </c>
      <c r="C1837" s="191" t="s">
        <v>67</v>
      </c>
      <c r="D1837" s="191" t="s">
        <v>28</v>
      </c>
      <c r="E1837" s="189" t="n">
        <v>0.00218934</v>
      </c>
      <c r="F1837" s="189" t="n">
        <v>6.5</v>
      </c>
      <c r="G1837" s="189" t="n">
        <v>0</v>
      </c>
    </row>
    <row r="1838" customFormat="false" ht="15" hidden="false" customHeight="false" outlineLevel="0" collapsed="false">
      <c r="A1838" s="189" t="n">
        <v>12892</v>
      </c>
      <c r="B1838" s="190" t="s">
        <v>859</v>
      </c>
      <c r="C1838" s="191" t="s">
        <v>67</v>
      </c>
      <c r="D1838" s="191" t="s">
        <v>333</v>
      </c>
      <c r="E1838" s="189" t="n">
        <v>0.0038253</v>
      </c>
      <c r="F1838" s="189" t="n">
        <v>9</v>
      </c>
      <c r="G1838" s="189" t="n">
        <v>0</v>
      </c>
    </row>
    <row r="1839" customFormat="false" ht="15" hidden="false" customHeight="false" outlineLevel="0" collapsed="false">
      <c r="A1839" s="189" t="n">
        <v>12893</v>
      </c>
      <c r="B1839" s="190" t="s">
        <v>860</v>
      </c>
      <c r="C1839" s="191" t="s">
        <v>67</v>
      </c>
      <c r="D1839" s="191" t="s">
        <v>333</v>
      </c>
      <c r="E1839" s="189" t="n">
        <v>0.0038253</v>
      </c>
      <c r="F1839" s="189" t="n">
        <v>48</v>
      </c>
      <c r="G1839" s="189" t="n">
        <v>0</v>
      </c>
    </row>
    <row r="1840" customFormat="false" ht="15" hidden="false" customHeight="false" outlineLevel="0" collapsed="false">
      <c r="A1840" s="189" t="n">
        <v>12894</v>
      </c>
      <c r="B1840" s="190" t="s">
        <v>861</v>
      </c>
      <c r="C1840" s="191" t="s">
        <v>67</v>
      </c>
      <c r="D1840" s="191" t="s">
        <v>28</v>
      </c>
      <c r="E1840" s="189" t="n">
        <v>0.0038253</v>
      </c>
      <c r="F1840" s="189" t="n">
        <v>13</v>
      </c>
      <c r="G1840" s="189" t="n">
        <v>0</v>
      </c>
    </row>
    <row r="1841" customFormat="false" ht="21" hidden="false" customHeight="false" outlineLevel="0" collapsed="false">
      <c r="A1841" s="189" t="n">
        <v>12895</v>
      </c>
      <c r="B1841" s="190" t="s">
        <v>862</v>
      </c>
      <c r="C1841" s="191" t="s">
        <v>67</v>
      </c>
      <c r="D1841" s="191" t="s">
        <v>28</v>
      </c>
      <c r="E1841" s="189" t="n">
        <v>0.0038253</v>
      </c>
      <c r="F1841" s="189" t="n">
        <v>10</v>
      </c>
      <c r="G1841" s="189" t="n">
        <v>0</v>
      </c>
    </row>
    <row r="1842" customFormat="false" ht="15" hidden="false" customHeight="false" outlineLevel="0" collapsed="false">
      <c r="A1842" s="189" t="n">
        <v>2436</v>
      </c>
      <c r="B1842" s="190" t="s">
        <v>913</v>
      </c>
      <c r="C1842" s="191" t="s">
        <v>867</v>
      </c>
      <c r="D1842" s="191" t="s">
        <v>876</v>
      </c>
      <c r="E1842" s="189" t="n">
        <v>0.30903</v>
      </c>
      <c r="F1842" s="189" t="n">
        <v>0</v>
      </c>
      <c r="G1842" s="189" t="n">
        <v>12.75</v>
      </c>
    </row>
    <row r="1843" customFormat="false" ht="15" hidden="false" customHeight="false" outlineLevel="0" collapsed="false">
      <c r="A1843" s="189" t="n">
        <v>247</v>
      </c>
      <c r="B1843" s="190" t="s">
        <v>915</v>
      </c>
      <c r="C1843" s="191" t="s">
        <v>867</v>
      </c>
      <c r="D1843" s="191" t="s">
        <v>876</v>
      </c>
      <c r="E1843" s="189" t="n">
        <v>0.30903</v>
      </c>
      <c r="F1843" s="189" t="n">
        <v>0</v>
      </c>
      <c r="G1843" s="189" t="n">
        <v>9.57</v>
      </c>
    </row>
    <row r="1844" customFormat="false" ht="15" hidden="false" customHeight="false" outlineLevel="0" collapsed="false">
      <c r="A1844" s="189" t="n">
        <v>2711</v>
      </c>
      <c r="B1844" s="190" t="s">
        <v>885</v>
      </c>
      <c r="C1844" s="191" t="s">
        <v>67</v>
      </c>
      <c r="D1844" s="191" t="s">
        <v>28</v>
      </c>
      <c r="E1844" s="189" t="n">
        <v>0.00218934</v>
      </c>
      <c r="F1844" s="189" t="n">
        <v>100.68</v>
      </c>
      <c r="G1844" s="189" t="n">
        <v>0</v>
      </c>
    </row>
    <row r="1845" customFormat="false" ht="21" hidden="false" customHeight="false" outlineLevel="0" collapsed="false">
      <c r="A1845" s="189" t="n">
        <v>36148</v>
      </c>
      <c r="B1845" s="190" t="s">
        <v>864</v>
      </c>
      <c r="C1845" s="191" t="s">
        <v>67</v>
      </c>
      <c r="D1845" s="191" t="s">
        <v>28</v>
      </c>
      <c r="E1845" s="189" t="n">
        <v>0.0038253</v>
      </c>
      <c r="F1845" s="189" t="n">
        <v>48</v>
      </c>
      <c r="G1845" s="189" t="n">
        <v>0</v>
      </c>
    </row>
    <row r="1846" customFormat="false" ht="21" hidden="false" customHeight="false" outlineLevel="0" collapsed="false">
      <c r="A1846" s="189" t="n">
        <v>36152</v>
      </c>
      <c r="B1846" s="190" t="s">
        <v>865</v>
      </c>
      <c r="C1846" s="191" t="s">
        <v>67</v>
      </c>
      <c r="D1846" s="191" t="s">
        <v>28</v>
      </c>
      <c r="E1846" s="189" t="n">
        <v>0.0038253</v>
      </c>
      <c r="F1846" s="189" t="n">
        <v>3.9</v>
      </c>
      <c r="G1846" s="189" t="n">
        <v>0</v>
      </c>
    </row>
    <row r="1847" customFormat="false" ht="15" hidden="false" customHeight="false" outlineLevel="0" collapsed="false">
      <c r="A1847" s="189" t="n">
        <v>37370</v>
      </c>
      <c r="B1847" s="190" t="s">
        <v>886</v>
      </c>
      <c r="C1847" s="191" t="s">
        <v>67</v>
      </c>
      <c r="D1847" s="191" t="s">
        <v>876</v>
      </c>
      <c r="E1847" s="189" t="n">
        <v>0.6</v>
      </c>
      <c r="F1847" s="189" t="n">
        <v>1.7</v>
      </c>
      <c r="G1847" s="189" t="n">
        <v>0</v>
      </c>
    </row>
    <row r="1848" customFormat="false" ht="15" hidden="false" customHeight="false" outlineLevel="0" collapsed="false">
      <c r="A1848" s="189" t="n">
        <v>37371</v>
      </c>
      <c r="B1848" s="190" t="s">
        <v>887</v>
      </c>
      <c r="C1848" s="191" t="s">
        <v>67</v>
      </c>
      <c r="D1848" s="191" t="s">
        <v>876</v>
      </c>
      <c r="E1848" s="189" t="n">
        <v>0.6</v>
      </c>
      <c r="F1848" s="189" t="n">
        <v>0.64</v>
      </c>
      <c r="G1848" s="189" t="n">
        <v>0</v>
      </c>
    </row>
    <row r="1849" customFormat="false" ht="15" hidden="false" customHeight="false" outlineLevel="0" collapsed="false">
      <c r="A1849" s="189" t="n">
        <v>37372</v>
      </c>
      <c r="B1849" s="190" t="s">
        <v>877</v>
      </c>
      <c r="C1849" s="191" t="s">
        <v>67</v>
      </c>
      <c r="D1849" s="191" t="s">
        <v>876</v>
      </c>
      <c r="E1849" s="189" t="n">
        <v>0.6</v>
      </c>
      <c r="F1849" s="189" t="n">
        <v>0.37</v>
      </c>
      <c r="G1849" s="189" t="n">
        <v>0</v>
      </c>
    </row>
    <row r="1850" customFormat="false" ht="15" hidden="false" customHeight="false" outlineLevel="0" collapsed="false">
      <c r="A1850" s="189" t="n">
        <v>37373</v>
      </c>
      <c r="B1850" s="190" t="s">
        <v>878</v>
      </c>
      <c r="C1850" s="191" t="s">
        <v>67</v>
      </c>
      <c r="D1850" s="191" t="s">
        <v>876</v>
      </c>
      <c r="E1850" s="189" t="n">
        <v>0.6</v>
      </c>
      <c r="F1850" s="189" t="n">
        <v>0.02</v>
      </c>
      <c r="G1850" s="189" t="n">
        <v>0</v>
      </c>
    </row>
    <row r="1851" customFormat="false" ht="15" hidden="false" customHeight="false" outlineLevel="0" collapsed="false">
      <c r="A1851" s="189" t="n">
        <v>38403</v>
      </c>
      <c r="B1851" s="190" t="s">
        <v>888</v>
      </c>
      <c r="C1851" s="191" t="s">
        <v>67</v>
      </c>
      <c r="D1851" s="191" t="s">
        <v>28</v>
      </c>
      <c r="E1851" s="189" t="n">
        <v>0.00218934</v>
      </c>
      <c r="F1851" s="189" t="n">
        <v>24.94</v>
      </c>
      <c r="G1851" s="189" t="n">
        <v>0</v>
      </c>
    </row>
    <row r="1852" customFormat="false" ht="15" hidden="false" customHeight="false" outlineLevel="0" collapsed="false">
      <c r="A1852" s="189" t="s">
        <v>1082</v>
      </c>
      <c r="B1852" s="190" t="s">
        <v>326</v>
      </c>
      <c r="C1852" s="191" t="s">
        <v>67</v>
      </c>
      <c r="D1852" s="191" t="s">
        <v>28</v>
      </c>
      <c r="E1852" s="189" t="n">
        <v>1</v>
      </c>
      <c r="F1852" s="189" t="n">
        <v>10.32</v>
      </c>
      <c r="G1852" s="189" t="n">
        <v>0</v>
      </c>
    </row>
    <row r="1853" customFormat="false" ht="15" hidden="false" customHeight="false" outlineLevel="0" collapsed="false">
      <c r="A1853" s="178"/>
      <c r="B1853" s="179"/>
      <c r="C1853" s="180"/>
      <c r="D1853" s="180"/>
      <c r="E1853" s="180"/>
      <c r="F1853" s="180"/>
      <c r="G1853" s="180"/>
    </row>
    <row r="1854" customFormat="false" ht="15" hidden="false" customHeight="false" outlineLevel="0" collapsed="false">
      <c r="A1854" s="184" t="s">
        <v>328</v>
      </c>
      <c r="B1854" s="185" t="s">
        <v>329</v>
      </c>
      <c r="C1854" s="186" t="s">
        <v>53</v>
      </c>
      <c r="D1854" s="186" t="s">
        <v>131</v>
      </c>
      <c r="E1854" s="187"/>
      <c r="F1854" s="187" t="n">
        <v>39.51351475076</v>
      </c>
      <c r="G1854" s="187" t="n">
        <v>15.40452744</v>
      </c>
    </row>
    <row r="1855" customFormat="false" ht="15" hidden="false" customHeight="false" outlineLevel="0" collapsed="false">
      <c r="A1855" s="189" t="n">
        <v>10</v>
      </c>
      <c r="B1855" s="190" t="s">
        <v>882</v>
      </c>
      <c r="C1855" s="191" t="s">
        <v>67</v>
      </c>
      <c r="D1855" s="191" t="s">
        <v>28</v>
      </c>
      <c r="E1855" s="189" t="n">
        <v>0.004889526</v>
      </c>
      <c r="F1855" s="189" t="n">
        <v>6.64</v>
      </c>
      <c r="G1855" s="189" t="n">
        <v>0</v>
      </c>
    </row>
    <row r="1856" customFormat="false" ht="15" hidden="false" customHeight="false" outlineLevel="0" collapsed="false">
      <c r="A1856" s="189" t="n">
        <v>12</v>
      </c>
      <c r="B1856" s="190" t="s">
        <v>883</v>
      </c>
      <c r="C1856" s="191" t="s">
        <v>67</v>
      </c>
      <c r="D1856" s="191" t="s">
        <v>28</v>
      </c>
      <c r="E1856" s="189" t="n">
        <v>0.004889526</v>
      </c>
      <c r="F1856" s="189" t="n">
        <v>6.5</v>
      </c>
      <c r="G1856" s="189" t="n">
        <v>0</v>
      </c>
    </row>
    <row r="1857" customFormat="false" ht="15" hidden="false" customHeight="false" outlineLevel="0" collapsed="false">
      <c r="A1857" s="189" t="n">
        <v>12892</v>
      </c>
      <c r="B1857" s="190" t="s">
        <v>859</v>
      </c>
      <c r="C1857" s="191" t="s">
        <v>67</v>
      </c>
      <c r="D1857" s="191" t="s">
        <v>333</v>
      </c>
      <c r="E1857" s="189" t="n">
        <v>0.00854317</v>
      </c>
      <c r="F1857" s="189" t="n">
        <v>9</v>
      </c>
      <c r="G1857" s="189" t="n">
        <v>0</v>
      </c>
    </row>
    <row r="1858" customFormat="false" ht="15" hidden="false" customHeight="false" outlineLevel="0" collapsed="false">
      <c r="A1858" s="189" t="n">
        <v>12893</v>
      </c>
      <c r="B1858" s="190" t="s">
        <v>860</v>
      </c>
      <c r="C1858" s="191" t="s">
        <v>67</v>
      </c>
      <c r="D1858" s="191" t="s">
        <v>333</v>
      </c>
      <c r="E1858" s="189" t="n">
        <v>0.00854317</v>
      </c>
      <c r="F1858" s="189" t="n">
        <v>48</v>
      </c>
      <c r="G1858" s="189" t="n">
        <v>0</v>
      </c>
    </row>
    <row r="1859" customFormat="false" ht="15" hidden="false" customHeight="false" outlineLevel="0" collapsed="false">
      <c r="A1859" s="189" t="n">
        <v>12894</v>
      </c>
      <c r="B1859" s="190" t="s">
        <v>861</v>
      </c>
      <c r="C1859" s="191" t="s">
        <v>67</v>
      </c>
      <c r="D1859" s="191" t="s">
        <v>28</v>
      </c>
      <c r="E1859" s="189" t="n">
        <v>0.00854317</v>
      </c>
      <c r="F1859" s="189" t="n">
        <v>13</v>
      </c>
      <c r="G1859" s="189" t="n">
        <v>0</v>
      </c>
    </row>
    <row r="1860" customFormat="false" ht="21" hidden="false" customHeight="false" outlineLevel="0" collapsed="false">
      <c r="A1860" s="189" t="n">
        <v>12895</v>
      </c>
      <c r="B1860" s="190" t="s">
        <v>862</v>
      </c>
      <c r="C1860" s="191" t="s">
        <v>67</v>
      </c>
      <c r="D1860" s="191" t="s">
        <v>28</v>
      </c>
      <c r="E1860" s="189" t="n">
        <v>0.00854317</v>
      </c>
      <c r="F1860" s="189" t="n">
        <v>10</v>
      </c>
      <c r="G1860" s="189" t="n">
        <v>0</v>
      </c>
    </row>
    <row r="1861" customFormat="false" ht="15" hidden="false" customHeight="false" outlineLevel="0" collapsed="false">
      <c r="A1861" s="189" t="n">
        <v>2436</v>
      </c>
      <c r="B1861" s="190" t="s">
        <v>913</v>
      </c>
      <c r="C1861" s="191" t="s">
        <v>867</v>
      </c>
      <c r="D1861" s="191" t="s">
        <v>876</v>
      </c>
      <c r="E1861" s="189" t="n">
        <v>0.690167</v>
      </c>
      <c r="F1861" s="189" t="n">
        <v>0</v>
      </c>
      <c r="G1861" s="189" t="n">
        <v>12.75</v>
      </c>
    </row>
    <row r="1862" customFormat="false" ht="15" hidden="false" customHeight="false" outlineLevel="0" collapsed="false">
      <c r="A1862" s="189" t="n">
        <v>247</v>
      </c>
      <c r="B1862" s="190" t="s">
        <v>915</v>
      </c>
      <c r="C1862" s="191" t="s">
        <v>867</v>
      </c>
      <c r="D1862" s="191" t="s">
        <v>876</v>
      </c>
      <c r="E1862" s="189" t="n">
        <v>0.690167</v>
      </c>
      <c r="F1862" s="189" t="n">
        <v>0</v>
      </c>
      <c r="G1862" s="189" t="n">
        <v>9.57</v>
      </c>
    </row>
    <row r="1863" customFormat="false" ht="15" hidden="false" customHeight="false" outlineLevel="0" collapsed="false">
      <c r="A1863" s="189" t="n">
        <v>2711</v>
      </c>
      <c r="B1863" s="190" t="s">
        <v>885</v>
      </c>
      <c r="C1863" s="191" t="s">
        <v>67</v>
      </c>
      <c r="D1863" s="191" t="s">
        <v>28</v>
      </c>
      <c r="E1863" s="189" t="n">
        <v>0.004889526</v>
      </c>
      <c r="F1863" s="189" t="n">
        <v>100.68</v>
      </c>
      <c r="G1863" s="189" t="n">
        <v>0</v>
      </c>
    </row>
    <row r="1864" customFormat="false" ht="21" hidden="false" customHeight="false" outlineLevel="0" collapsed="false">
      <c r="A1864" s="189" t="n">
        <v>36148</v>
      </c>
      <c r="B1864" s="190" t="s">
        <v>864</v>
      </c>
      <c r="C1864" s="191" t="s">
        <v>67</v>
      </c>
      <c r="D1864" s="191" t="s">
        <v>28</v>
      </c>
      <c r="E1864" s="189" t="n">
        <v>0.00854317</v>
      </c>
      <c r="F1864" s="189" t="n">
        <v>48</v>
      </c>
      <c r="G1864" s="189" t="n">
        <v>0</v>
      </c>
    </row>
    <row r="1865" customFormat="false" ht="21" hidden="false" customHeight="false" outlineLevel="0" collapsed="false">
      <c r="A1865" s="189" t="n">
        <v>36152</v>
      </c>
      <c r="B1865" s="190" t="s">
        <v>865</v>
      </c>
      <c r="C1865" s="191" t="s">
        <v>67</v>
      </c>
      <c r="D1865" s="191" t="s">
        <v>28</v>
      </c>
      <c r="E1865" s="189" t="n">
        <v>0.00854317</v>
      </c>
      <c r="F1865" s="189" t="n">
        <v>3.9</v>
      </c>
      <c r="G1865" s="189" t="n">
        <v>0</v>
      </c>
    </row>
    <row r="1866" customFormat="false" ht="15" hidden="false" customHeight="false" outlineLevel="0" collapsed="false">
      <c r="A1866" s="189" t="n">
        <v>37370</v>
      </c>
      <c r="B1866" s="190" t="s">
        <v>886</v>
      </c>
      <c r="C1866" s="191" t="s">
        <v>67</v>
      </c>
      <c r="D1866" s="191" t="s">
        <v>876</v>
      </c>
      <c r="E1866" s="189" t="n">
        <v>1.34</v>
      </c>
      <c r="F1866" s="189" t="n">
        <v>1.7</v>
      </c>
      <c r="G1866" s="189" t="n">
        <v>0</v>
      </c>
    </row>
    <row r="1867" customFormat="false" ht="15" hidden="false" customHeight="false" outlineLevel="0" collapsed="false">
      <c r="A1867" s="189" t="n">
        <v>37371</v>
      </c>
      <c r="B1867" s="190" t="s">
        <v>887</v>
      </c>
      <c r="C1867" s="191" t="s">
        <v>67</v>
      </c>
      <c r="D1867" s="191" t="s">
        <v>876</v>
      </c>
      <c r="E1867" s="189" t="n">
        <v>1.34</v>
      </c>
      <c r="F1867" s="189" t="n">
        <v>0.64</v>
      </c>
      <c r="G1867" s="189" t="n">
        <v>0</v>
      </c>
    </row>
    <row r="1868" customFormat="false" ht="15" hidden="false" customHeight="false" outlineLevel="0" collapsed="false">
      <c r="A1868" s="189" t="n">
        <v>37372</v>
      </c>
      <c r="B1868" s="190" t="s">
        <v>877</v>
      </c>
      <c r="C1868" s="191" t="s">
        <v>67</v>
      </c>
      <c r="D1868" s="191" t="s">
        <v>876</v>
      </c>
      <c r="E1868" s="189" t="n">
        <v>1.34</v>
      </c>
      <c r="F1868" s="189" t="n">
        <v>0.37</v>
      </c>
      <c r="G1868" s="189" t="n">
        <v>0</v>
      </c>
    </row>
    <row r="1869" customFormat="false" ht="15" hidden="false" customHeight="false" outlineLevel="0" collapsed="false">
      <c r="A1869" s="189" t="n">
        <v>37373</v>
      </c>
      <c r="B1869" s="190" t="s">
        <v>878</v>
      </c>
      <c r="C1869" s="191" t="s">
        <v>67</v>
      </c>
      <c r="D1869" s="191" t="s">
        <v>876</v>
      </c>
      <c r="E1869" s="189" t="n">
        <v>1.34</v>
      </c>
      <c r="F1869" s="189" t="n">
        <v>0.02</v>
      </c>
      <c r="G1869" s="189" t="n">
        <v>0</v>
      </c>
    </row>
    <row r="1870" customFormat="false" ht="15" hidden="false" customHeight="false" outlineLevel="0" collapsed="false">
      <c r="A1870" s="189" t="n">
        <v>38403</v>
      </c>
      <c r="B1870" s="190" t="s">
        <v>888</v>
      </c>
      <c r="C1870" s="191" t="s">
        <v>67</v>
      </c>
      <c r="D1870" s="191" t="s">
        <v>28</v>
      </c>
      <c r="E1870" s="189" t="n">
        <v>0.004889526</v>
      </c>
      <c r="F1870" s="189" t="n">
        <v>24.94</v>
      </c>
      <c r="G1870" s="189" t="n">
        <v>0</v>
      </c>
    </row>
    <row r="1871" customFormat="false" ht="15" hidden="false" customHeight="false" outlineLevel="0" collapsed="false">
      <c r="A1871" s="189" t="s">
        <v>1083</v>
      </c>
      <c r="B1871" s="190" t="s">
        <v>329</v>
      </c>
      <c r="C1871" s="191" t="s">
        <v>67</v>
      </c>
      <c r="D1871" s="191" t="s">
        <v>131</v>
      </c>
      <c r="E1871" s="189" t="n">
        <v>1</v>
      </c>
      <c r="F1871" s="189" t="n">
        <v>34.05</v>
      </c>
      <c r="G1871" s="189" t="n">
        <v>0</v>
      </c>
    </row>
    <row r="1872" customFormat="false" ht="15" hidden="false" customHeight="false" outlineLevel="0" collapsed="false">
      <c r="A1872" s="178"/>
      <c r="B1872" s="179"/>
      <c r="C1872" s="180"/>
      <c r="D1872" s="180"/>
      <c r="E1872" s="180"/>
      <c r="F1872" s="180"/>
      <c r="G1872" s="180"/>
    </row>
    <row r="1873" customFormat="false" ht="15" hidden="false" customHeight="false" outlineLevel="0" collapsed="false">
      <c r="A1873" s="184" t="s">
        <v>331</v>
      </c>
      <c r="B1873" s="185" t="s">
        <v>332</v>
      </c>
      <c r="C1873" s="186" t="s">
        <v>53</v>
      </c>
      <c r="D1873" s="186" t="s">
        <v>333</v>
      </c>
      <c r="E1873" s="187"/>
      <c r="F1873" s="187" t="n">
        <v>9.578624907</v>
      </c>
      <c r="G1873" s="187" t="n">
        <v>5.747958</v>
      </c>
    </row>
    <row r="1874" customFormat="false" ht="15" hidden="false" customHeight="false" outlineLevel="0" collapsed="false">
      <c r="A1874" s="189" t="n">
        <v>10</v>
      </c>
      <c r="B1874" s="190" t="s">
        <v>882</v>
      </c>
      <c r="C1874" s="191" t="s">
        <v>67</v>
      </c>
      <c r="D1874" s="191" t="s">
        <v>28</v>
      </c>
      <c r="E1874" s="189" t="n">
        <v>0.00182445</v>
      </c>
      <c r="F1874" s="189" t="n">
        <v>6.64</v>
      </c>
      <c r="G1874" s="189" t="n">
        <v>0</v>
      </c>
    </row>
    <row r="1875" customFormat="false" ht="15" hidden="false" customHeight="false" outlineLevel="0" collapsed="false">
      <c r="A1875" s="189" t="n">
        <v>12</v>
      </c>
      <c r="B1875" s="190" t="s">
        <v>883</v>
      </c>
      <c r="C1875" s="191" t="s">
        <v>67</v>
      </c>
      <c r="D1875" s="191" t="s">
        <v>28</v>
      </c>
      <c r="E1875" s="189" t="n">
        <v>0.00182445</v>
      </c>
      <c r="F1875" s="189" t="n">
        <v>6.5</v>
      </c>
      <c r="G1875" s="189" t="n">
        <v>0</v>
      </c>
    </row>
    <row r="1876" customFormat="false" ht="15" hidden="false" customHeight="false" outlineLevel="0" collapsed="false">
      <c r="A1876" s="189" t="n">
        <v>12892</v>
      </c>
      <c r="B1876" s="190" t="s">
        <v>859</v>
      </c>
      <c r="C1876" s="191" t="s">
        <v>67</v>
      </c>
      <c r="D1876" s="191" t="s">
        <v>333</v>
      </c>
      <c r="E1876" s="189" t="n">
        <v>0.00318775</v>
      </c>
      <c r="F1876" s="189" t="n">
        <v>9</v>
      </c>
      <c r="G1876" s="189" t="n">
        <v>0</v>
      </c>
    </row>
    <row r="1877" customFormat="false" ht="15" hidden="false" customHeight="false" outlineLevel="0" collapsed="false">
      <c r="A1877" s="189" t="n">
        <v>12893</v>
      </c>
      <c r="B1877" s="190" t="s">
        <v>860</v>
      </c>
      <c r="C1877" s="191" t="s">
        <v>67</v>
      </c>
      <c r="D1877" s="191" t="s">
        <v>333</v>
      </c>
      <c r="E1877" s="189" t="n">
        <v>0.00318775</v>
      </c>
      <c r="F1877" s="189" t="n">
        <v>48</v>
      </c>
      <c r="G1877" s="189" t="n">
        <v>0</v>
      </c>
    </row>
    <row r="1878" customFormat="false" ht="15" hidden="false" customHeight="false" outlineLevel="0" collapsed="false">
      <c r="A1878" s="189" t="n">
        <v>12894</v>
      </c>
      <c r="B1878" s="190" t="s">
        <v>861</v>
      </c>
      <c r="C1878" s="191" t="s">
        <v>67</v>
      </c>
      <c r="D1878" s="191" t="s">
        <v>28</v>
      </c>
      <c r="E1878" s="189" t="n">
        <v>0.00318775</v>
      </c>
      <c r="F1878" s="189" t="n">
        <v>13</v>
      </c>
      <c r="G1878" s="189" t="n">
        <v>0</v>
      </c>
    </row>
    <row r="1879" customFormat="false" ht="21" hidden="false" customHeight="false" outlineLevel="0" collapsed="false">
      <c r="A1879" s="189" t="n">
        <v>12895</v>
      </c>
      <c r="B1879" s="190" t="s">
        <v>862</v>
      </c>
      <c r="C1879" s="191" t="s">
        <v>67</v>
      </c>
      <c r="D1879" s="191" t="s">
        <v>28</v>
      </c>
      <c r="E1879" s="189" t="n">
        <v>0.00318775</v>
      </c>
      <c r="F1879" s="189" t="n">
        <v>10</v>
      </c>
      <c r="G1879" s="189" t="n">
        <v>0</v>
      </c>
    </row>
    <row r="1880" customFormat="false" ht="15" hidden="false" customHeight="false" outlineLevel="0" collapsed="false">
      <c r="A1880" s="189" t="n">
        <v>2436</v>
      </c>
      <c r="B1880" s="190" t="s">
        <v>913</v>
      </c>
      <c r="C1880" s="191" t="s">
        <v>867</v>
      </c>
      <c r="D1880" s="191" t="s">
        <v>876</v>
      </c>
      <c r="E1880" s="189" t="n">
        <v>0.257525</v>
      </c>
      <c r="F1880" s="189" t="n">
        <v>0</v>
      </c>
      <c r="G1880" s="189" t="n">
        <v>12.75</v>
      </c>
    </row>
    <row r="1881" customFormat="false" ht="15" hidden="false" customHeight="false" outlineLevel="0" collapsed="false">
      <c r="A1881" s="189" t="n">
        <v>247</v>
      </c>
      <c r="B1881" s="190" t="s">
        <v>915</v>
      </c>
      <c r="C1881" s="191" t="s">
        <v>867</v>
      </c>
      <c r="D1881" s="191" t="s">
        <v>876</v>
      </c>
      <c r="E1881" s="189" t="n">
        <v>0.257525</v>
      </c>
      <c r="F1881" s="189" t="n">
        <v>0</v>
      </c>
      <c r="G1881" s="189" t="n">
        <v>9.57</v>
      </c>
    </row>
    <row r="1882" customFormat="false" ht="15" hidden="false" customHeight="false" outlineLevel="0" collapsed="false">
      <c r="A1882" s="189" t="n">
        <v>2711</v>
      </c>
      <c r="B1882" s="190" t="s">
        <v>885</v>
      </c>
      <c r="C1882" s="191" t="s">
        <v>67</v>
      </c>
      <c r="D1882" s="191" t="s">
        <v>28</v>
      </c>
      <c r="E1882" s="189" t="n">
        <v>0.00182445</v>
      </c>
      <c r="F1882" s="189" t="n">
        <v>100.68</v>
      </c>
      <c r="G1882" s="189" t="n">
        <v>0</v>
      </c>
    </row>
    <row r="1883" customFormat="false" ht="21" hidden="false" customHeight="false" outlineLevel="0" collapsed="false">
      <c r="A1883" s="189" t="n">
        <v>36148</v>
      </c>
      <c r="B1883" s="190" t="s">
        <v>864</v>
      </c>
      <c r="C1883" s="191" t="s">
        <v>67</v>
      </c>
      <c r="D1883" s="191" t="s">
        <v>28</v>
      </c>
      <c r="E1883" s="189" t="n">
        <v>0.00318775</v>
      </c>
      <c r="F1883" s="189" t="n">
        <v>48</v>
      </c>
      <c r="G1883" s="189" t="n">
        <v>0</v>
      </c>
    </row>
    <row r="1884" customFormat="false" ht="21" hidden="false" customHeight="false" outlineLevel="0" collapsed="false">
      <c r="A1884" s="189" t="n">
        <v>36152</v>
      </c>
      <c r="B1884" s="190" t="s">
        <v>865</v>
      </c>
      <c r="C1884" s="191" t="s">
        <v>67</v>
      </c>
      <c r="D1884" s="191" t="s">
        <v>28</v>
      </c>
      <c r="E1884" s="189" t="n">
        <v>0.00318775</v>
      </c>
      <c r="F1884" s="189" t="n">
        <v>3.9</v>
      </c>
      <c r="G1884" s="189" t="n">
        <v>0</v>
      </c>
    </row>
    <row r="1885" customFormat="false" ht="15" hidden="false" customHeight="false" outlineLevel="0" collapsed="false">
      <c r="A1885" s="189" t="n">
        <v>37370</v>
      </c>
      <c r="B1885" s="190" t="s">
        <v>886</v>
      </c>
      <c r="C1885" s="191" t="s">
        <v>67</v>
      </c>
      <c r="D1885" s="191" t="s">
        <v>876</v>
      </c>
      <c r="E1885" s="189" t="n">
        <v>0.5</v>
      </c>
      <c r="F1885" s="189" t="n">
        <v>1.7</v>
      </c>
      <c r="G1885" s="189" t="n">
        <v>0</v>
      </c>
    </row>
    <row r="1886" customFormat="false" ht="15" hidden="false" customHeight="false" outlineLevel="0" collapsed="false">
      <c r="A1886" s="189" t="n">
        <v>37371</v>
      </c>
      <c r="B1886" s="190" t="s">
        <v>887</v>
      </c>
      <c r="C1886" s="191" t="s">
        <v>67</v>
      </c>
      <c r="D1886" s="191" t="s">
        <v>876</v>
      </c>
      <c r="E1886" s="189" t="n">
        <v>0.5</v>
      </c>
      <c r="F1886" s="189" t="n">
        <v>0.64</v>
      </c>
      <c r="G1886" s="189" t="n">
        <v>0</v>
      </c>
    </row>
    <row r="1887" customFormat="false" ht="15" hidden="false" customHeight="false" outlineLevel="0" collapsed="false">
      <c r="A1887" s="189" t="n">
        <v>37372</v>
      </c>
      <c r="B1887" s="190" t="s">
        <v>877</v>
      </c>
      <c r="C1887" s="191" t="s">
        <v>67</v>
      </c>
      <c r="D1887" s="191" t="s">
        <v>876</v>
      </c>
      <c r="E1887" s="189" t="n">
        <v>0.5</v>
      </c>
      <c r="F1887" s="189" t="n">
        <v>0.37</v>
      </c>
      <c r="G1887" s="189" t="n">
        <v>0</v>
      </c>
    </row>
    <row r="1888" customFormat="false" ht="15" hidden="false" customHeight="false" outlineLevel="0" collapsed="false">
      <c r="A1888" s="189" t="n">
        <v>37373</v>
      </c>
      <c r="B1888" s="190" t="s">
        <v>878</v>
      </c>
      <c r="C1888" s="191" t="s">
        <v>67</v>
      </c>
      <c r="D1888" s="191" t="s">
        <v>876</v>
      </c>
      <c r="E1888" s="189" t="n">
        <v>0.5</v>
      </c>
      <c r="F1888" s="189" t="n">
        <v>0.02</v>
      </c>
      <c r="G1888" s="189" t="n">
        <v>0</v>
      </c>
    </row>
    <row r="1889" customFormat="false" ht="15" hidden="false" customHeight="false" outlineLevel="0" collapsed="false">
      <c r="A1889" s="189" t="n">
        <v>38403</v>
      </c>
      <c r="B1889" s="190" t="s">
        <v>888</v>
      </c>
      <c r="C1889" s="191" t="s">
        <v>67</v>
      </c>
      <c r="D1889" s="191" t="s">
        <v>28</v>
      </c>
      <c r="E1889" s="189" t="n">
        <v>0.00182445</v>
      </c>
      <c r="F1889" s="189" t="n">
        <v>24.94</v>
      </c>
      <c r="G1889" s="189" t="n">
        <v>0</v>
      </c>
    </row>
    <row r="1890" customFormat="false" ht="15" hidden="false" customHeight="false" outlineLevel="0" collapsed="false">
      <c r="A1890" s="189" t="s">
        <v>1084</v>
      </c>
      <c r="B1890" s="190" t="s">
        <v>332</v>
      </c>
      <c r="C1890" s="191" t="s">
        <v>67</v>
      </c>
      <c r="D1890" s="191" t="s">
        <v>333</v>
      </c>
      <c r="E1890" s="189" t="n">
        <v>1</v>
      </c>
      <c r="F1890" s="189" t="n">
        <v>7.54</v>
      </c>
      <c r="G1890" s="189" t="n">
        <v>0</v>
      </c>
    </row>
    <row r="1891" customFormat="false" ht="15" hidden="false" customHeight="false" outlineLevel="0" collapsed="false">
      <c r="A1891" s="178"/>
      <c r="B1891" s="179"/>
      <c r="C1891" s="180"/>
      <c r="D1891" s="180"/>
      <c r="E1891" s="180"/>
      <c r="F1891" s="180"/>
      <c r="G1891" s="180"/>
    </row>
    <row r="1892" customFormat="false" ht="15" hidden="false" customHeight="false" outlineLevel="0" collapsed="false">
      <c r="A1892" s="184" t="s">
        <v>335</v>
      </c>
      <c r="B1892" s="185" t="s">
        <v>336</v>
      </c>
      <c r="C1892" s="186" t="s">
        <v>53</v>
      </c>
      <c r="D1892" s="186" t="s">
        <v>28</v>
      </c>
      <c r="E1892" s="187"/>
      <c r="F1892" s="187" t="n">
        <v>32.9649747954</v>
      </c>
      <c r="G1892" s="187" t="n">
        <v>12.6455076</v>
      </c>
    </row>
    <row r="1893" customFormat="false" ht="15" hidden="false" customHeight="false" outlineLevel="0" collapsed="false">
      <c r="A1893" s="189" t="n">
        <v>10</v>
      </c>
      <c r="B1893" s="190" t="s">
        <v>882</v>
      </c>
      <c r="C1893" s="191" t="s">
        <v>67</v>
      </c>
      <c r="D1893" s="191" t="s">
        <v>28</v>
      </c>
      <c r="E1893" s="189" t="n">
        <v>0.00401379</v>
      </c>
      <c r="F1893" s="189" t="n">
        <v>6.64</v>
      </c>
      <c r="G1893" s="189" t="n">
        <v>0</v>
      </c>
    </row>
    <row r="1894" customFormat="false" ht="15" hidden="false" customHeight="false" outlineLevel="0" collapsed="false">
      <c r="A1894" s="189" t="n">
        <v>12</v>
      </c>
      <c r="B1894" s="190" t="s">
        <v>883</v>
      </c>
      <c r="C1894" s="191" t="s">
        <v>67</v>
      </c>
      <c r="D1894" s="191" t="s">
        <v>28</v>
      </c>
      <c r="E1894" s="189" t="n">
        <v>0.00401379</v>
      </c>
      <c r="F1894" s="189" t="n">
        <v>6.5</v>
      </c>
      <c r="G1894" s="189" t="n">
        <v>0</v>
      </c>
    </row>
    <row r="1895" customFormat="false" ht="15" hidden="false" customHeight="false" outlineLevel="0" collapsed="false">
      <c r="A1895" s="189" t="n">
        <v>12892</v>
      </c>
      <c r="B1895" s="190" t="s">
        <v>859</v>
      </c>
      <c r="C1895" s="191" t="s">
        <v>67</v>
      </c>
      <c r="D1895" s="191" t="s">
        <v>333</v>
      </c>
      <c r="E1895" s="189" t="n">
        <v>0.00701305</v>
      </c>
      <c r="F1895" s="189" t="n">
        <v>9</v>
      </c>
      <c r="G1895" s="189" t="n">
        <v>0</v>
      </c>
    </row>
    <row r="1896" customFormat="false" ht="15" hidden="false" customHeight="false" outlineLevel="0" collapsed="false">
      <c r="A1896" s="189" t="n">
        <v>12893</v>
      </c>
      <c r="B1896" s="190" t="s">
        <v>860</v>
      </c>
      <c r="C1896" s="191" t="s">
        <v>67</v>
      </c>
      <c r="D1896" s="191" t="s">
        <v>333</v>
      </c>
      <c r="E1896" s="189" t="n">
        <v>0.00701305</v>
      </c>
      <c r="F1896" s="189" t="n">
        <v>48</v>
      </c>
      <c r="G1896" s="189" t="n">
        <v>0</v>
      </c>
    </row>
    <row r="1897" customFormat="false" ht="15" hidden="false" customHeight="false" outlineLevel="0" collapsed="false">
      <c r="A1897" s="189" t="n">
        <v>12894</v>
      </c>
      <c r="B1897" s="190" t="s">
        <v>861</v>
      </c>
      <c r="C1897" s="191" t="s">
        <v>67</v>
      </c>
      <c r="D1897" s="191" t="s">
        <v>28</v>
      </c>
      <c r="E1897" s="189" t="n">
        <v>0.00701305</v>
      </c>
      <c r="F1897" s="189" t="n">
        <v>13</v>
      </c>
      <c r="G1897" s="189" t="n">
        <v>0</v>
      </c>
    </row>
    <row r="1898" customFormat="false" ht="21" hidden="false" customHeight="false" outlineLevel="0" collapsed="false">
      <c r="A1898" s="189" t="n">
        <v>12895</v>
      </c>
      <c r="B1898" s="190" t="s">
        <v>862</v>
      </c>
      <c r="C1898" s="191" t="s">
        <v>67</v>
      </c>
      <c r="D1898" s="191" t="s">
        <v>28</v>
      </c>
      <c r="E1898" s="189" t="n">
        <v>0.00701305</v>
      </c>
      <c r="F1898" s="189" t="n">
        <v>10</v>
      </c>
      <c r="G1898" s="189" t="n">
        <v>0</v>
      </c>
    </row>
    <row r="1899" customFormat="false" ht="15" hidden="false" customHeight="false" outlineLevel="0" collapsed="false">
      <c r="A1899" s="189" t="n">
        <v>2436</v>
      </c>
      <c r="B1899" s="190" t="s">
        <v>913</v>
      </c>
      <c r="C1899" s="191" t="s">
        <v>867</v>
      </c>
      <c r="D1899" s="191" t="s">
        <v>876</v>
      </c>
      <c r="E1899" s="189" t="n">
        <v>0.566555</v>
      </c>
      <c r="F1899" s="189" t="n">
        <v>0</v>
      </c>
      <c r="G1899" s="189" t="n">
        <v>12.75</v>
      </c>
    </row>
    <row r="1900" customFormat="false" ht="15" hidden="false" customHeight="false" outlineLevel="0" collapsed="false">
      <c r="A1900" s="189" t="n">
        <v>247</v>
      </c>
      <c r="B1900" s="190" t="s">
        <v>915</v>
      </c>
      <c r="C1900" s="191" t="s">
        <v>867</v>
      </c>
      <c r="D1900" s="191" t="s">
        <v>876</v>
      </c>
      <c r="E1900" s="189" t="n">
        <v>0.566555</v>
      </c>
      <c r="F1900" s="189" t="n">
        <v>0</v>
      </c>
      <c r="G1900" s="189" t="n">
        <v>9.57</v>
      </c>
    </row>
    <row r="1901" customFormat="false" ht="15" hidden="false" customHeight="false" outlineLevel="0" collapsed="false">
      <c r="A1901" s="189" t="n">
        <v>2711</v>
      </c>
      <c r="B1901" s="190" t="s">
        <v>885</v>
      </c>
      <c r="C1901" s="191" t="s">
        <v>67</v>
      </c>
      <c r="D1901" s="191" t="s">
        <v>28</v>
      </c>
      <c r="E1901" s="189" t="n">
        <v>0.00401379</v>
      </c>
      <c r="F1901" s="189" t="n">
        <v>100.68</v>
      </c>
      <c r="G1901" s="189" t="n">
        <v>0</v>
      </c>
    </row>
    <row r="1902" customFormat="false" ht="21" hidden="false" customHeight="false" outlineLevel="0" collapsed="false">
      <c r="A1902" s="189" t="n">
        <v>36148</v>
      </c>
      <c r="B1902" s="190" t="s">
        <v>864</v>
      </c>
      <c r="C1902" s="191" t="s">
        <v>67</v>
      </c>
      <c r="D1902" s="191" t="s">
        <v>28</v>
      </c>
      <c r="E1902" s="189" t="n">
        <v>0.00701305</v>
      </c>
      <c r="F1902" s="189" t="n">
        <v>48</v>
      </c>
      <c r="G1902" s="189" t="n">
        <v>0</v>
      </c>
    </row>
    <row r="1903" customFormat="false" ht="21" hidden="false" customHeight="false" outlineLevel="0" collapsed="false">
      <c r="A1903" s="189" t="n">
        <v>36152</v>
      </c>
      <c r="B1903" s="190" t="s">
        <v>865</v>
      </c>
      <c r="C1903" s="191" t="s">
        <v>67</v>
      </c>
      <c r="D1903" s="191" t="s">
        <v>28</v>
      </c>
      <c r="E1903" s="189" t="n">
        <v>0.00701305</v>
      </c>
      <c r="F1903" s="189" t="n">
        <v>3.9</v>
      </c>
      <c r="G1903" s="189" t="n">
        <v>0</v>
      </c>
    </row>
    <row r="1904" customFormat="false" ht="15" hidden="false" customHeight="false" outlineLevel="0" collapsed="false">
      <c r="A1904" s="189" t="n">
        <v>37370</v>
      </c>
      <c r="B1904" s="190" t="s">
        <v>886</v>
      </c>
      <c r="C1904" s="191" t="s">
        <v>67</v>
      </c>
      <c r="D1904" s="191" t="s">
        <v>876</v>
      </c>
      <c r="E1904" s="189" t="n">
        <v>1.1</v>
      </c>
      <c r="F1904" s="189" t="n">
        <v>1.7</v>
      </c>
      <c r="G1904" s="189" t="n">
        <v>0</v>
      </c>
    </row>
    <row r="1905" customFormat="false" ht="15" hidden="false" customHeight="false" outlineLevel="0" collapsed="false">
      <c r="A1905" s="189" t="n">
        <v>37371</v>
      </c>
      <c r="B1905" s="190" t="s">
        <v>887</v>
      </c>
      <c r="C1905" s="191" t="s">
        <v>67</v>
      </c>
      <c r="D1905" s="191" t="s">
        <v>876</v>
      </c>
      <c r="E1905" s="189" t="n">
        <v>1.1</v>
      </c>
      <c r="F1905" s="189" t="n">
        <v>0.64</v>
      </c>
      <c r="G1905" s="189" t="n">
        <v>0</v>
      </c>
    </row>
    <row r="1906" customFormat="false" ht="15" hidden="false" customHeight="false" outlineLevel="0" collapsed="false">
      <c r="A1906" s="189" t="n">
        <v>37372</v>
      </c>
      <c r="B1906" s="190" t="s">
        <v>877</v>
      </c>
      <c r="C1906" s="191" t="s">
        <v>67</v>
      </c>
      <c r="D1906" s="191" t="s">
        <v>876</v>
      </c>
      <c r="E1906" s="189" t="n">
        <v>1.1</v>
      </c>
      <c r="F1906" s="189" t="n">
        <v>0.37</v>
      </c>
      <c r="G1906" s="189" t="n">
        <v>0</v>
      </c>
    </row>
    <row r="1907" customFormat="false" ht="15" hidden="false" customHeight="false" outlineLevel="0" collapsed="false">
      <c r="A1907" s="189" t="n">
        <v>37373</v>
      </c>
      <c r="B1907" s="190" t="s">
        <v>878</v>
      </c>
      <c r="C1907" s="191" t="s">
        <v>67</v>
      </c>
      <c r="D1907" s="191" t="s">
        <v>876</v>
      </c>
      <c r="E1907" s="189" t="n">
        <v>1.1</v>
      </c>
      <c r="F1907" s="189" t="n">
        <v>0.02</v>
      </c>
      <c r="G1907" s="189" t="n">
        <v>0</v>
      </c>
    </row>
    <row r="1908" customFormat="false" ht="15" hidden="false" customHeight="false" outlineLevel="0" collapsed="false">
      <c r="A1908" s="189" t="n">
        <v>38403</v>
      </c>
      <c r="B1908" s="190" t="s">
        <v>888</v>
      </c>
      <c r="C1908" s="191" t="s">
        <v>67</v>
      </c>
      <c r="D1908" s="191" t="s">
        <v>28</v>
      </c>
      <c r="E1908" s="189" t="n">
        <v>0.00401379</v>
      </c>
      <c r="F1908" s="189" t="n">
        <v>24.94</v>
      </c>
      <c r="G1908" s="189" t="n">
        <v>0</v>
      </c>
    </row>
    <row r="1909" customFormat="false" ht="15" hidden="false" customHeight="false" outlineLevel="0" collapsed="false">
      <c r="A1909" s="189" t="s">
        <v>1085</v>
      </c>
      <c r="B1909" s="190" t="s">
        <v>336</v>
      </c>
      <c r="C1909" s="191" t="s">
        <v>67</v>
      </c>
      <c r="D1909" s="191" t="s">
        <v>28</v>
      </c>
      <c r="E1909" s="189" t="n">
        <v>1</v>
      </c>
      <c r="F1909" s="189" t="n">
        <v>28.48</v>
      </c>
      <c r="G1909" s="189" t="n">
        <v>0</v>
      </c>
    </row>
    <row r="1910" customFormat="false" ht="15" hidden="false" customHeight="false" outlineLevel="0" collapsed="false">
      <c r="A1910" s="178"/>
      <c r="B1910" s="179"/>
      <c r="C1910" s="180"/>
      <c r="D1910" s="180"/>
      <c r="E1910" s="180"/>
      <c r="F1910" s="180"/>
      <c r="G1910" s="180"/>
    </row>
    <row r="1911" customFormat="false" ht="15" hidden="false" customHeight="false" outlineLevel="0" collapsed="false">
      <c r="A1911" s="184" t="s">
        <v>338</v>
      </c>
      <c r="B1911" s="185" t="s">
        <v>339</v>
      </c>
      <c r="C1911" s="186" t="s">
        <v>53</v>
      </c>
      <c r="D1911" s="186" t="s">
        <v>28</v>
      </c>
      <c r="E1911" s="187"/>
      <c r="F1911" s="187" t="n">
        <v>109.42125470612</v>
      </c>
      <c r="G1911" s="187" t="n">
        <v>16.87353084</v>
      </c>
    </row>
    <row r="1912" customFormat="false" ht="15" hidden="false" customHeight="false" outlineLevel="0" collapsed="false">
      <c r="A1912" s="189" t="n">
        <v>10</v>
      </c>
      <c r="B1912" s="190" t="s">
        <v>882</v>
      </c>
      <c r="C1912" s="191" t="s">
        <v>67</v>
      </c>
      <c r="D1912" s="191" t="s">
        <v>28</v>
      </c>
      <c r="E1912" s="189" t="n">
        <v>0.005765262</v>
      </c>
      <c r="F1912" s="189" t="n">
        <v>6.64</v>
      </c>
      <c r="G1912" s="189" t="n">
        <v>0</v>
      </c>
    </row>
    <row r="1913" customFormat="false" ht="15" hidden="false" customHeight="false" outlineLevel="0" collapsed="false">
      <c r="A1913" s="189" t="n">
        <v>1106</v>
      </c>
      <c r="B1913" s="190" t="s">
        <v>903</v>
      </c>
      <c r="C1913" s="191" t="s">
        <v>67</v>
      </c>
      <c r="D1913" s="191" t="s">
        <v>153</v>
      </c>
      <c r="E1913" s="189" t="n">
        <v>1.27</v>
      </c>
      <c r="F1913" s="189" t="n">
        <v>0.55</v>
      </c>
      <c r="G1913" s="189" t="n">
        <v>0</v>
      </c>
    </row>
    <row r="1914" customFormat="false" ht="15" hidden="false" customHeight="false" outlineLevel="0" collapsed="false">
      <c r="A1914" s="189" t="n">
        <v>12</v>
      </c>
      <c r="B1914" s="190" t="s">
        <v>883</v>
      </c>
      <c r="C1914" s="191" t="s">
        <v>67</v>
      </c>
      <c r="D1914" s="191" t="s">
        <v>28</v>
      </c>
      <c r="E1914" s="189" t="n">
        <v>0.005765262</v>
      </c>
      <c r="F1914" s="189" t="n">
        <v>6.5</v>
      </c>
      <c r="G1914" s="189" t="n">
        <v>0</v>
      </c>
    </row>
    <row r="1915" customFormat="false" ht="15" hidden="false" customHeight="false" outlineLevel="0" collapsed="false">
      <c r="A1915" s="189" t="n">
        <v>12892</v>
      </c>
      <c r="B1915" s="190" t="s">
        <v>859</v>
      </c>
      <c r="C1915" s="191" t="s">
        <v>67</v>
      </c>
      <c r="D1915" s="191" t="s">
        <v>333</v>
      </c>
      <c r="E1915" s="189" t="n">
        <v>0.01007329</v>
      </c>
      <c r="F1915" s="189" t="n">
        <v>9</v>
      </c>
      <c r="G1915" s="189" t="n">
        <v>0</v>
      </c>
    </row>
    <row r="1916" customFormat="false" ht="15" hidden="false" customHeight="false" outlineLevel="0" collapsed="false">
      <c r="A1916" s="189" t="n">
        <v>12893</v>
      </c>
      <c r="B1916" s="190" t="s">
        <v>860</v>
      </c>
      <c r="C1916" s="191" t="s">
        <v>67</v>
      </c>
      <c r="D1916" s="191" t="s">
        <v>333</v>
      </c>
      <c r="E1916" s="189" t="n">
        <v>0.01007329</v>
      </c>
      <c r="F1916" s="189" t="n">
        <v>48</v>
      </c>
      <c r="G1916" s="189" t="n">
        <v>0</v>
      </c>
    </row>
    <row r="1917" customFormat="false" ht="15" hidden="false" customHeight="false" outlineLevel="0" collapsed="false">
      <c r="A1917" s="189" t="n">
        <v>12894</v>
      </c>
      <c r="B1917" s="190" t="s">
        <v>861</v>
      </c>
      <c r="C1917" s="191" t="s">
        <v>67</v>
      </c>
      <c r="D1917" s="191" t="s">
        <v>28</v>
      </c>
      <c r="E1917" s="189" t="n">
        <v>0.01007329</v>
      </c>
      <c r="F1917" s="189" t="n">
        <v>13</v>
      </c>
      <c r="G1917" s="189" t="n">
        <v>0</v>
      </c>
    </row>
    <row r="1918" customFormat="false" ht="21" hidden="false" customHeight="false" outlineLevel="0" collapsed="false">
      <c r="A1918" s="189" t="n">
        <v>12895</v>
      </c>
      <c r="B1918" s="190" t="s">
        <v>862</v>
      </c>
      <c r="C1918" s="191" t="s">
        <v>67</v>
      </c>
      <c r="D1918" s="191" t="s">
        <v>28</v>
      </c>
      <c r="E1918" s="189" t="n">
        <v>0.01007329</v>
      </c>
      <c r="F1918" s="189" t="n">
        <v>10</v>
      </c>
      <c r="G1918" s="189" t="n">
        <v>0</v>
      </c>
    </row>
    <row r="1919" customFormat="false" ht="15" hidden="false" customHeight="false" outlineLevel="0" collapsed="false">
      <c r="A1919" s="189" t="n">
        <v>1379</v>
      </c>
      <c r="B1919" s="190" t="s">
        <v>893</v>
      </c>
      <c r="C1919" s="191" t="s">
        <v>67</v>
      </c>
      <c r="D1919" s="191" t="s">
        <v>153</v>
      </c>
      <c r="E1919" s="189" t="n">
        <v>1.27</v>
      </c>
      <c r="F1919" s="189" t="n">
        <v>0.41</v>
      </c>
      <c r="G1919" s="189" t="n">
        <v>0</v>
      </c>
    </row>
    <row r="1920" customFormat="false" ht="15" hidden="false" customHeight="false" outlineLevel="0" collapsed="false">
      <c r="A1920" s="189" t="n">
        <v>2436</v>
      </c>
      <c r="B1920" s="190" t="s">
        <v>913</v>
      </c>
      <c r="C1920" s="191" t="s">
        <v>867</v>
      </c>
      <c r="D1920" s="191" t="s">
        <v>876</v>
      </c>
      <c r="E1920" s="189" t="n">
        <v>0.154515</v>
      </c>
      <c r="F1920" s="189" t="n">
        <v>0</v>
      </c>
      <c r="G1920" s="189" t="n">
        <v>12.75</v>
      </c>
    </row>
    <row r="1921" customFormat="false" ht="15" hidden="false" customHeight="false" outlineLevel="0" collapsed="false">
      <c r="A1921" s="189" t="n">
        <v>2711</v>
      </c>
      <c r="B1921" s="190" t="s">
        <v>885</v>
      </c>
      <c r="C1921" s="191" t="s">
        <v>67</v>
      </c>
      <c r="D1921" s="191" t="s">
        <v>28</v>
      </c>
      <c r="E1921" s="189" t="n">
        <v>0.005765262</v>
      </c>
      <c r="F1921" s="189" t="n">
        <v>100.68</v>
      </c>
      <c r="G1921" s="189" t="n">
        <v>0</v>
      </c>
    </row>
    <row r="1922" customFormat="false" ht="21" hidden="false" customHeight="false" outlineLevel="0" collapsed="false">
      <c r="A1922" s="189" t="n">
        <v>36148</v>
      </c>
      <c r="B1922" s="190" t="s">
        <v>864</v>
      </c>
      <c r="C1922" s="191" t="s">
        <v>67</v>
      </c>
      <c r="D1922" s="191" t="s">
        <v>28</v>
      </c>
      <c r="E1922" s="189" t="n">
        <v>0.01007329</v>
      </c>
      <c r="F1922" s="189" t="n">
        <v>48</v>
      </c>
      <c r="G1922" s="189" t="n">
        <v>0</v>
      </c>
    </row>
    <row r="1923" customFormat="false" ht="21" hidden="false" customHeight="false" outlineLevel="0" collapsed="false">
      <c r="A1923" s="189" t="n">
        <v>36152</v>
      </c>
      <c r="B1923" s="190" t="s">
        <v>865</v>
      </c>
      <c r="C1923" s="191" t="s">
        <v>67</v>
      </c>
      <c r="D1923" s="191" t="s">
        <v>28</v>
      </c>
      <c r="E1923" s="189" t="n">
        <v>0.01007329</v>
      </c>
      <c r="F1923" s="189" t="n">
        <v>3.9</v>
      </c>
      <c r="G1923" s="189" t="n">
        <v>0</v>
      </c>
    </row>
    <row r="1924" customFormat="false" ht="15" hidden="false" customHeight="false" outlineLevel="0" collapsed="false">
      <c r="A1924" s="189" t="n">
        <v>370</v>
      </c>
      <c r="B1924" s="190" t="s">
        <v>895</v>
      </c>
      <c r="C1924" s="191" t="s">
        <v>67</v>
      </c>
      <c r="D1924" s="191" t="s">
        <v>124</v>
      </c>
      <c r="E1924" s="189" t="n">
        <v>0.01</v>
      </c>
      <c r="F1924" s="189" t="n">
        <v>75</v>
      </c>
      <c r="G1924" s="189" t="n">
        <v>0</v>
      </c>
    </row>
    <row r="1925" customFormat="false" ht="15" hidden="false" customHeight="false" outlineLevel="0" collapsed="false">
      <c r="A1925" s="189" t="n">
        <v>37370</v>
      </c>
      <c r="B1925" s="190" t="s">
        <v>886</v>
      </c>
      <c r="C1925" s="191" t="s">
        <v>67</v>
      </c>
      <c r="D1925" s="191" t="s">
        <v>876</v>
      </c>
      <c r="E1925" s="189" t="n">
        <v>1.58</v>
      </c>
      <c r="F1925" s="189" t="n">
        <v>1.7</v>
      </c>
      <c r="G1925" s="189" t="n">
        <v>0</v>
      </c>
    </row>
    <row r="1926" customFormat="false" ht="15" hidden="false" customHeight="false" outlineLevel="0" collapsed="false">
      <c r="A1926" s="189" t="n">
        <v>37371</v>
      </c>
      <c r="B1926" s="190" t="s">
        <v>887</v>
      </c>
      <c r="C1926" s="191" t="s">
        <v>67</v>
      </c>
      <c r="D1926" s="191" t="s">
        <v>876</v>
      </c>
      <c r="E1926" s="189" t="n">
        <v>1.58</v>
      </c>
      <c r="F1926" s="189" t="n">
        <v>0.64</v>
      </c>
      <c r="G1926" s="189" t="n">
        <v>0</v>
      </c>
    </row>
    <row r="1927" customFormat="false" ht="15" hidden="false" customHeight="false" outlineLevel="0" collapsed="false">
      <c r="A1927" s="189" t="n">
        <v>37372</v>
      </c>
      <c r="B1927" s="190" t="s">
        <v>877</v>
      </c>
      <c r="C1927" s="191" t="s">
        <v>67</v>
      </c>
      <c r="D1927" s="191" t="s">
        <v>876</v>
      </c>
      <c r="E1927" s="189" t="n">
        <v>1.58</v>
      </c>
      <c r="F1927" s="189" t="n">
        <v>0.37</v>
      </c>
      <c r="G1927" s="189" t="n">
        <v>0</v>
      </c>
    </row>
    <row r="1928" customFormat="false" ht="15" hidden="false" customHeight="false" outlineLevel="0" collapsed="false">
      <c r="A1928" s="189" t="n">
        <v>37373</v>
      </c>
      <c r="B1928" s="190" t="s">
        <v>878</v>
      </c>
      <c r="C1928" s="191" t="s">
        <v>67</v>
      </c>
      <c r="D1928" s="191" t="s">
        <v>876</v>
      </c>
      <c r="E1928" s="189" t="n">
        <v>1.58</v>
      </c>
      <c r="F1928" s="189" t="n">
        <v>0.02</v>
      </c>
      <c r="G1928" s="189" t="n">
        <v>0</v>
      </c>
    </row>
    <row r="1929" customFormat="false" ht="15" hidden="false" customHeight="false" outlineLevel="0" collapsed="false">
      <c r="A1929" s="189" t="n">
        <v>38403</v>
      </c>
      <c r="B1929" s="190" t="s">
        <v>888</v>
      </c>
      <c r="C1929" s="191" t="s">
        <v>67</v>
      </c>
      <c r="D1929" s="191" t="s">
        <v>28</v>
      </c>
      <c r="E1929" s="189" t="n">
        <v>0.005765262</v>
      </c>
      <c r="F1929" s="189" t="n">
        <v>24.94</v>
      </c>
      <c r="G1929" s="189" t="n">
        <v>0</v>
      </c>
    </row>
    <row r="1930" customFormat="false" ht="15" hidden="false" customHeight="false" outlineLevel="0" collapsed="false">
      <c r="A1930" s="189" t="n">
        <v>4750</v>
      </c>
      <c r="B1930" s="190" t="s">
        <v>933</v>
      </c>
      <c r="C1930" s="191" t="s">
        <v>867</v>
      </c>
      <c r="D1930" s="191" t="s">
        <v>876</v>
      </c>
      <c r="E1930" s="189" t="n">
        <v>0.681457</v>
      </c>
      <c r="F1930" s="189" t="n">
        <v>0</v>
      </c>
      <c r="G1930" s="189" t="n">
        <v>12.75</v>
      </c>
    </row>
    <row r="1931" customFormat="false" ht="15" hidden="false" customHeight="false" outlineLevel="0" collapsed="false">
      <c r="A1931" s="189" t="n">
        <v>6111</v>
      </c>
      <c r="B1931" s="190" t="s">
        <v>891</v>
      </c>
      <c r="C1931" s="191" t="s">
        <v>867</v>
      </c>
      <c r="D1931" s="191" t="s">
        <v>876</v>
      </c>
      <c r="E1931" s="189" t="n">
        <v>0.772996</v>
      </c>
      <c r="F1931" s="189" t="n">
        <v>0</v>
      </c>
      <c r="G1931" s="189" t="n">
        <v>8.04</v>
      </c>
    </row>
    <row r="1932" customFormat="false" ht="15" hidden="false" customHeight="false" outlineLevel="0" collapsed="false">
      <c r="A1932" s="189" t="n">
        <v>7258</v>
      </c>
      <c r="B1932" s="190" t="s">
        <v>974</v>
      </c>
      <c r="C1932" s="191" t="s">
        <v>67</v>
      </c>
      <c r="D1932" s="191" t="s">
        <v>28</v>
      </c>
      <c r="E1932" s="189" t="n">
        <v>39</v>
      </c>
      <c r="F1932" s="189" t="n">
        <v>0.29</v>
      </c>
      <c r="G1932" s="189" t="n">
        <v>0</v>
      </c>
    </row>
    <row r="1933" customFormat="false" ht="15" hidden="false" customHeight="false" outlineLevel="0" collapsed="false">
      <c r="A1933" s="189" t="s">
        <v>1086</v>
      </c>
      <c r="B1933" s="190" t="s">
        <v>339</v>
      </c>
      <c r="C1933" s="191" t="s">
        <v>67</v>
      </c>
      <c r="D1933" s="191" t="s">
        <v>28</v>
      </c>
      <c r="E1933" s="189" t="n">
        <v>1</v>
      </c>
      <c r="F1933" s="189" t="n">
        <v>89.7</v>
      </c>
      <c r="G1933" s="189" t="n">
        <v>0</v>
      </c>
    </row>
    <row r="1934" customFormat="false" ht="15" hidden="false" customHeight="false" outlineLevel="0" collapsed="false">
      <c r="A1934" s="178"/>
      <c r="B1934" s="179"/>
      <c r="C1934" s="180"/>
      <c r="D1934" s="180"/>
      <c r="E1934" s="180"/>
      <c r="F1934" s="180"/>
      <c r="G1934" s="180"/>
    </row>
    <row r="1935" customFormat="false" ht="15" hidden="false" customHeight="false" outlineLevel="0" collapsed="false">
      <c r="A1935" s="184" t="s">
        <v>341</v>
      </c>
      <c r="B1935" s="185" t="s">
        <v>342</v>
      </c>
      <c r="C1935" s="186" t="s">
        <v>53</v>
      </c>
      <c r="D1935" s="186" t="s">
        <v>28</v>
      </c>
      <c r="E1935" s="187"/>
      <c r="F1935" s="187" t="n">
        <v>18.7608999256</v>
      </c>
      <c r="G1935" s="187" t="n">
        <v>4.5983664</v>
      </c>
    </row>
    <row r="1936" customFormat="false" ht="15" hidden="false" customHeight="false" outlineLevel="0" collapsed="false">
      <c r="A1936" s="189" t="n">
        <v>10</v>
      </c>
      <c r="B1936" s="190" t="s">
        <v>882</v>
      </c>
      <c r="C1936" s="191" t="s">
        <v>67</v>
      </c>
      <c r="D1936" s="191" t="s">
        <v>28</v>
      </c>
      <c r="E1936" s="189" t="n">
        <v>0.00145956</v>
      </c>
      <c r="F1936" s="189" t="n">
        <v>6.64</v>
      </c>
      <c r="G1936" s="189" t="n">
        <v>0</v>
      </c>
    </row>
    <row r="1937" customFormat="false" ht="15" hidden="false" customHeight="false" outlineLevel="0" collapsed="false">
      <c r="A1937" s="189" t="n">
        <v>12</v>
      </c>
      <c r="B1937" s="190" t="s">
        <v>883</v>
      </c>
      <c r="C1937" s="191" t="s">
        <v>67</v>
      </c>
      <c r="D1937" s="191" t="s">
        <v>28</v>
      </c>
      <c r="E1937" s="189" t="n">
        <v>0.00145956</v>
      </c>
      <c r="F1937" s="189" t="n">
        <v>6.5</v>
      </c>
      <c r="G1937" s="189" t="n">
        <v>0</v>
      </c>
    </row>
    <row r="1938" customFormat="false" ht="15" hidden="false" customHeight="false" outlineLevel="0" collapsed="false">
      <c r="A1938" s="189" t="n">
        <v>12892</v>
      </c>
      <c r="B1938" s="190" t="s">
        <v>859</v>
      </c>
      <c r="C1938" s="191" t="s">
        <v>67</v>
      </c>
      <c r="D1938" s="191" t="s">
        <v>333</v>
      </c>
      <c r="E1938" s="189" t="n">
        <v>0.0025502</v>
      </c>
      <c r="F1938" s="189" t="n">
        <v>9</v>
      </c>
      <c r="G1938" s="189" t="n">
        <v>0</v>
      </c>
    </row>
    <row r="1939" customFormat="false" ht="15" hidden="false" customHeight="false" outlineLevel="0" collapsed="false">
      <c r="A1939" s="189" t="n">
        <v>12893</v>
      </c>
      <c r="B1939" s="190" t="s">
        <v>860</v>
      </c>
      <c r="C1939" s="191" t="s">
        <v>67</v>
      </c>
      <c r="D1939" s="191" t="s">
        <v>333</v>
      </c>
      <c r="E1939" s="189" t="n">
        <v>0.0025502</v>
      </c>
      <c r="F1939" s="189" t="n">
        <v>48</v>
      </c>
      <c r="G1939" s="189" t="n">
        <v>0</v>
      </c>
    </row>
    <row r="1940" customFormat="false" ht="15" hidden="false" customHeight="false" outlineLevel="0" collapsed="false">
      <c r="A1940" s="189" t="n">
        <v>12894</v>
      </c>
      <c r="B1940" s="190" t="s">
        <v>861</v>
      </c>
      <c r="C1940" s="191" t="s">
        <v>67</v>
      </c>
      <c r="D1940" s="191" t="s">
        <v>28</v>
      </c>
      <c r="E1940" s="189" t="n">
        <v>0.0025502</v>
      </c>
      <c r="F1940" s="189" t="n">
        <v>13</v>
      </c>
      <c r="G1940" s="189" t="n">
        <v>0</v>
      </c>
    </row>
    <row r="1941" customFormat="false" ht="21" hidden="false" customHeight="false" outlineLevel="0" collapsed="false">
      <c r="A1941" s="189" t="n">
        <v>12895</v>
      </c>
      <c r="B1941" s="190" t="s">
        <v>862</v>
      </c>
      <c r="C1941" s="191" t="s">
        <v>67</v>
      </c>
      <c r="D1941" s="191" t="s">
        <v>28</v>
      </c>
      <c r="E1941" s="189" t="n">
        <v>0.0025502</v>
      </c>
      <c r="F1941" s="189" t="n">
        <v>10</v>
      </c>
      <c r="G1941" s="189" t="n">
        <v>0</v>
      </c>
    </row>
    <row r="1942" customFormat="false" ht="15" hidden="false" customHeight="false" outlineLevel="0" collapsed="false">
      <c r="A1942" s="189" t="n">
        <v>2436</v>
      </c>
      <c r="B1942" s="190" t="s">
        <v>913</v>
      </c>
      <c r="C1942" s="191" t="s">
        <v>867</v>
      </c>
      <c r="D1942" s="191" t="s">
        <v>876</v>
      </c>
      <c r="E1942" s="189" t="n">
        <v>0.20602</v>
      </c>
      <c r="F1942" s="189" t="n">
        <v>0</v>
      </c>
      <c r="G1942" s="189" t="n">
        <v>12.75</v>
      </c>
    </row>
    <row r="1943" customFormat="false" ht="15" hidden="false" customHeight="false" outlineLevel="0" collapsed="false">
      <c r="A1943" s="189" t="n">
        <v>247</v>
      </c>
      <c r="B1943" s="190" t="s">
        <v>915</v>
      </c>
      <c r="C1943" s="191" t="s">
        <v>867</v>
      </c>
      <c r="D1943" s="191" t="s">
        <v>876</v>
      </c>
      <c r="E1943" s="189" t="n">
        <v>0.20602</v>
      </c>
      <c r="F1943" s="189" t="n">
        <v>0</v>
      </c>
      <c r="G1943" s="189" t="n">
        <v>9.57</v>
      </c>
    </row>
    <row r="1944" customFormat="false" ht="15" hidden="false" customHeight="false" outlineLevel="0" collapsed="false">
      <c r="A1944" s="189" t="n">
        <v>2711</v>
      </c>
      <c r="B1944" s="190" t="s">
        <v>885</v>
      </c>
      <c r="C1944" s="191" t="s">
        <v>67</v>
      </c>
      <c r="D1944" s="191" t="s">
        <v>28</v>
      </c>
      <c r="E1944" s="189" t="n">
        <v>0.00145956</v>
      </c>
      <c r="F1944" s="189" t="n">
        <v>100.68</v>
      </c>
      <c r="G1944" s="189" t="n">
        <v>0</v>
      </c>
    </row>
    <row r="1945" customFormat="false" ht="21" hidden="false" customHeight="false" outlineLevel="0" collapsed="false">
      <c r="A1945" s="189" t="n">
        <v>36148</v>
      </c>
      <c r="B1945" s="190" t="s">
        <v>864</v>
      </c>
      <c r="C1945" s="191" t="s">
        <v>67</v>
      </c>
      <c r="D1945" s="191" t="s">
        <v>28</v>
      </c>
      <c r="E1945" s="189" t="n">
        <v>0.0025502</v>
      </c>
      <c r="F1945" s="189" t="n">
        <v>48</v>
      </c>
      <c r="G1945" s="189" t="n">
        <v>0</v>
      </c>
    </row>
    <row r="1946" customFormat="false" ht="21" hidden="false" customHeight="false" outlineLevel="0" collapsed="false">
      <c r="A1946" s="189" t="n">
        <v>36152</v>
      </c>
      <c r="B1946" s="190" t="s">
        <v>865</v>
      </c>
      <c r="C1946" s="191" t="s">
        <v>67</v>
      </c>
      <c r="D1946" s="191" t="s">
        <v>28</v>
      </c>
      <c r="E1946" s="189" t="n">
        <v>0.0025502</v>
      </c>
      <c r="F1946" s="189" t="n">
        <v>3.9</v>
      </c>
      <c r="G1946" s="189" t="n">
        <v>0</v>
      </c>
    </row>
    <row r="1947" customFormat="false" ht="15" hidden="false" customHeight="false" outlineLevel="0" collapsed="false">
      <c r="A1947" s="189" t="n">
        <v>37370</v>
      </c>
      <c r="B1947" s="190" t="s">
        <v>886</v>
      </c>
      <c r="C1947" s="191" t="s">
        <v>67</v>
      </c>
      <c r="D1947" s="191" t="s">
        <v>876</v>
      </c>
      <c r="E1947" s="189" t="n">
        <v>0.4</v>
      </c>
      <c r="F1947" s="189" t="n">
        <v>1.7</v>
      </c>
      <c r="G1947" s="189" t="n">
        <v>0</v>
      </c>
    </row>
    <row r="1948" customFormat="false" ht="15" hidden="false" customHeight="false" outlineLevel="0" collapsed="false">
      <c r="A1948" s="189" t="n">
        <v>37371</v>
      </c>
      <c r="B1948" s="190" t="s">
        <v>887</v>
      </c>
      <c r="C1948" s="191" t="s">
        <v>67</v>
      </c>
      <c r="D1948" s="191" t="s">
        <v>876</v>
      </c>
      <c r="E1948" s="189" t="n">
        <v>0.4</v>
      </c>
      <c r="F1948" s="189" t="n">
        <v>0.64</v>
      </c>
      <c r="G1948" s="189" t="n">
        <v>0</v>
      </c>
    </row>
    <row r="1949" customFormat="false" ht="15" hidden="false" customHeight="false" outlineLevel="0" collapsed="false">
      <c r="A1949" s="189" t="n">
        <v>37372</v>
      </c>
      <c r="B1949" s="190" t="s">
        <v>877</v>
      </c>
      <c r="C1949" s="191" t="s">
        <v>67</v>
      </c>
      <c r="D1949" s="191" t="s">
        <v>876</v>
      </c>
      <c r="E1949" s="189" t="n">
        <v>0.4</v>
      </c>
      <c r="F1949" s="189" t="n">
        <v>0.37</v>
      </c>
      <c r="G1949" s="189" t="n">
        <v>0</v>
      </c>
    </row>
    <row r="1950" customFormat="false" ht="15" hidden="false" customHeight="false" outlineLevel="0" collapsed="false">
      <c r="A1950" s="189" t="n">
        <v>37373</v>
      </c>
      <c r="B1950" s="190" t="s">
        <v>878</v>
      </c>
      <c r="C1950" s="191" t="s">
        <v>67</v>
      </c>
      <c r="D1950" s="191" t="s">
        <v>876</v>
      </c>
      <c r="E1950" s="189" t="n">
        <v>0.4</v>
      </c>
      <c r="F1950" s="189" t="n">
        <v>0.02</v>
      </c>
      <c r="G1950" s="189" t="n">
        <v>0</v>
      </c>
    </row>
    <row r="1951" customFormat="false" ht="15" hidden="false" customHeight="false" outlineLevel="0" collapsed="false">
      <c r="A1951" s="189" t="n">
        <v>38403</v>
      </c>
      <c r="B1951" s="190" t="s">
        <v>888</v>
      </c>
      <c r="C1951" s="191" t="s">
        <v>67</v>
      </c>
      <c r="D1951" s="191" t="s">
        <v>28</v>
      </c>
      <c r="E1951" s="189" t="n">
        <v>0.00145956</v>
      </c>
      <c r="F1951" s="189" t="n">
        <v>24.94</v>
      </c>
      <c r="G1951" s="189" t="n">
        <v>0</v>
      </c>
    </row>
    <row r="1952" customFormat="false" ht="15" hidden="false" customHeight="false" outlineLevel="0" collapsed="false">
      <c r="A1952" s="189" t="s">
        <v>1087</v>
      </c>
      <c r="B1952" s="190" t="s">
        <v>342</v>
      </c>
      <c r="C1952" s="191" t="s">
        <v>67</v>
      </c>
      <c r="D1952" s="191" t="s">
        <v>28</v>
      </c>
      <c r="E1952" s="189" t="n">
        <v>1</v>
      </c>
      <c r="F1952" s="189" t="n">
        <v>17.13</v>
      </c>
      <c r="G1952" s="189" t="n">
        <v>0</v>
      </c>
    </row>
    <row r="1953" customFormat="false" ht="15" hidden="false" customHeight="false" outlineLevel="0" collapsed="false">
      <c r="A1953" s="178"/>
      <c r="B1953" s="179"/>
      <c r="C1953" s="180"/>
      <c r="D1953" s="180"/>
      <c r="E1953" s="180"/>
      <c r="F1953" s="180"/>
      <c r="G1953" s="180"/>
    </row>
    <row r="1954" customFormat="false" ht="15" hidden="false" customHeight="false" outlineLevel="0" collapsed="false">
      <c r="A1954" s="184" t="s">
        <v>344</v>
      </c>
      <c r="B1954" s="185" t="s">
        <v>345</v>
      </c>
      <c r="C1954" s="186" t="s">
        <v>53</v>
      </c>
      <c r="D1954" s="186" t="s">
        <v>28</v>
      </c>
      <c r="E1954" s="187"/>
      <c r="F1954" s="187" t="n">
        <v>8.4463498884</v>
      </c>
      <c r="G1954" s="187" t="n">
        <v>6.8975496</v>
      </c>
    </row>
    <row r="1955" customFormat="false" ht="15" hidden="false" customHeight="false" outlineLevel="0" collapsed="false">
      <c r="A1955" s="189" t="n">
        <v>10</v>
      </c>
      <c r="B1955" s="190" t="s">
        <v>882</v>
      </c>
      <c r="C1955" s="191" t="s">
        <v>67</v>
      </c>
      <c r="D1955" s="191" t="s">
        <v>28</v>
      </c>
      <c r="E1955" s="189" t="n">
        <v>0.00218934</v>
      </c>
      <c r="F1955" s="189" t="n">
        <v>6.64</v>
      </c>
      <c r="G1955" s="189" t="n">
        <v>0</v>
      </c>
    </row>
    <row r="1956" customFormat="false" ht="15" hidden="false" customHeight="false" outlineLevel="0" collapsed="false">
      <c r="A1956" s="189" t="n">
        <v>12</v>
      </c>
      <c r="B1956" s="190" t="s">
        <v>883</v>
      </c>
      <c r="C1956" s="191" t="s">
        <v>67</v>
      </c>
      <c r="D1956" s="191" t="s">
        <v>28</v>
      </c>
      <c r="E1956" s="189" t="n">
        <v>0.00218934</v>
      </c>
      <c r="F1956" s="189" t="n">
        <v>6.5</v>
      </c>
      <c r="G1956" s="189" t="n">
        <v>0</v>
      </c>
    </row>
    <row r="1957" customFormat="false" ht="15" hidden="false" customHeight="false" outlineLevel="0" collapsed="false">
      <c r="A1957" s="189" t="n">
        <v>12892</v>
      </c>
      <c r="B1957" s="190" t="s">
        <v>859</v>
      </c>
      <c r="C1957" s="191" t="s">
        <v>67</v>
      </c>
      <c r="D1957" s="191" t="s">
        <v>333</v>
      </c>
      <c r="E1957" s="189" t="n">
        <v>0.0038253</v>
      </c>
      <c r="F1957" s="189" t="n">
        <v>9</v>
      </c>
      <c r="G1957" s="189" t="n">
        <v>0</v>
      </c>
    </row>
    <row r="1958" customFormat="false" ht="15" hidden="false" customHeight="false" outlineLevel="0" collapsed="false">
      <c r="A1958" s="189" t="n">
        <v>12893</v>
      </c>
      <c r="B1958" s="190" t="s">
        <v>860</v>
      </c>
      <c r="C1958" s="191" t="s">
        <v>67</v>
      </c>
      <c r="D1958" s="191" t="s">
        <v>333</v>
      </c>
      <c r="E1958" s="189" t="n">
        <v>0.0038253</v>
      </c>
      <c r="F1958" s="189" t="n">
        <v>48</v>
      </c>
      <c r="G1958" s="189" t="n">
        <v>0</v>
      </c>
    </row>
    <row r="1959" customFormat="false" ht="15" hidden="false" customHeight="false" outlineLevel="0" collapsed="false">
      <c r="A1959" s="189" t="n">
        <v>12894</v>
      </c>
      <c r="B1959" s="190" t="s">
        <v>861</v>
      </c>
      <c r="C1959" s="191" t="s">
        <v>67</v>
      </c>
      <c r="D1959" s="191" t="s">
        <v>28</v>
      </c>
      <c r="E1959" s="189" t="n">
        <v>0.0038253</v>
      </c>
      <c r="F1959" s="189" t="n">
        <v>13</v>
      </c>
      <c r="G1959" s="189" t="n">
        <v>0</v>
      </c>
    </row>
    <row r="1960" customFormat="false" ht="21" hidden="false" customHeight="false" outlineLevel="0" collapsed="false">
      <c r="A1960" s="189" t="n">
        <v>12895</v>
      </c>
      <c r="B1960" s="190" t="s">
        <v>862</v>
      </c>
      <c r="C1960" s="191" t="s">
        <v>67</v>
      </c>
      <c r="D1960" s="191" t="s">
        <v>28</v>
      </c>
      <c r="E1960" s="189" t="n">
        <v>0.0038253</v>
      </c>
      <c r="F1960" s="189" t="n">
        <v>10</v>
      </c>
      <c r="G1960" s="189" t="n">
        <v>0</v>
      </c>
    </row>
    <row r="1961" customFormat="false" ht="15" hidden="false" customHeight="false" outlineLevel="0" collapsed="false">
      <c r="A1961" s="189" t="n">
        <v>2436</v>
      </c>
      <c r="B1961" s="190" t="s">
        <v>913</v>
      </c>
      <c r="C1961" s="191" t="s">
        <v>867</v>
      </c>
      <c r="D1961" s="191" t="s">
        <v>876</v>
      </c>
      <c r="E1961" s="189" t="n">
        <v>0.30903</v>
      </c>
      <c r="F1961" s="189" t="n">
        <v>0</v>
      </c>
      <c r="G1961" s="189" t="n">
        <v>12.75</v>
      </c>
    </row>
    <row r="1962" customFormat="false" ht="15" hidden="false" customHeight="false" outlineLevel="0" collapsed="false">
      <c r="A1962" s="189" t="n">
        <v>247</v>
      </c>
      <c r="B1962" s="190" t="s">
        <v>915</v>
      </c>
      <c r="C1962" s="191" t="s">
        <v>867</v>
      </c>
      <c r="D1962" s="191" t="s">
        <v>876</v>
      </c>
      <c r="E1962" s="189" t="n">
        <v>0.30903</v>
      </c>
      <c r="F1962" s="189" t="n">
        <v>0</v>
      </c>
      <c r="G1962" s="189" t="n">
        <v>9.57</v>
      </c>
    </row>
    <row r="1963" customFormat="false" ht="15" hidden="false" customHeight="false" outlineLevel="0" collapsed="false">
      <c r="A1963" s="189" t="n">
        <v>2711</v>
      </c>
      <c r="B1963" s="190" t="s">
        <v>885</v>
      </c>
      <c r="C1963" s="191" t="s">
        <v>67</v>
      </c>
      <c r="D1963" s="191" t="s">
        <v>28</v>
      </c>
      <c r="E1963" s="189" t="n">
        <v>0.00218934</v>
      </c>
      <c r="F1963" s="189" t="n">
        <v>100.68</v>
      </c>
      <c r="G1963" s="189" t="n">
        <v>0</v>
      </c>
    </row>
    <row r="1964" customFormat="false" ht="21" hidden="false" customHeight="false" outlineLevel="0" collapsed="false">
      <c r="A1964" s="189" t="n">
        <v>36148</v>
      </c>
      <c r="B1964" s="190" t="s">
        <v>864</v>
      </c>
      <c r="C1964" s="191" t="s">
        <v>67</v>
      </c>
      <c r="D1964" s="191" t="s">
        <v>28</v>
      </c>
      <c r="E1964" s="189" t="n">
        <v>0.0038253</v>
      </c>
      <c r="F1964" s="189" t="n">
        <v>48</v>
      </c>
      <c r="G1964" s="189" t="n">
        <v>0</v>
      </c>
    </row>
    <row r="1965" customFormat="false" ht="21" hidden="false" customHeight="false" outlineLevel="0" collapsed="false">
      <c r="A1965" s="189" t="n">
        <v>36152</v>
      </c>
      <c r="B1965" s="190" t="s">
        <v>865</v>
      </c>
      <c r="C1965" s="191" t="s">
        <v>67</v>
      </c>
      <c r="D1965" s="191" t="s">
        <v>28</v>
      </c>
      <c r="E1965" s="189" t="n">
        <v>0.0038253</v>
      </c>
      <c r="F1965" s="189" t="n">
        <v>3.9</v>
      </c>
      <c r="G1965" s="189" t="n">
        <v>0</v>
      </c>
    </row>
    <row r="1966" customFormat="false" ht="15" hidden="false" customHeight="false" outlineLevel="0" collapsed="false">
      <c r="A1966" s="189" t="n">
        <v>37370</v>
      </c>
      <c r="B1966" s="190" t="s">
        <v>886</v>
      </c>
      <c r="C1966" s="191" t="s">
        <v>67</v>
      </c>
      <c r="D1966" s="191" t="s">
        <v>876</v>
      </c>
      <c r="E1966" s="189" t="n">
        <v>0.6</v>
      </c>
      <c r="F1966" s="189" t="n">
        <v>1.7</v>
      </c>
      <c r="G1966" s="189" t="n">
        <v>0</v>
      </c>
    </row>
    <row r="1967" customFormat="false" ht="15" hidden="false" customHeight="false" outlineLevel="0" collapsed="false">
      <c r="A1967" s="189" t="n">
        <v>37371</v>
      </c>
      <c r="B1967" s="190" t="s">
        <v>887</v>
      </c>
      <c r="C1967" s="191" t="s">
        <v>67</v>
      </c>
      <c r="D1967" s="191" t="s">
        <v>876</v>
      </c>
      <c r="E1967" s="189" t="n">
        <v>0.6</v>
      </c>
      <c r="F1967" s="189" t="n">
        <v>0.64</v>
      </c>
      <c r="G1967" s="189" t="n">
        <v>0</v>
      </c>
    </row>
    <row r="1968" customFormat="false" ht="15" hidden="false" customHeight="false" outlineLevel="0" collapsed="false">
      <c r="A1968" s="189" t="n">
        <v>37372</v>
      </c>
      <c r="B1968" s="190" t="s">
        <v>877</v>
      </c>
      <c r="C1968" s="191" t="s">
        <v>67</v>
      </c>
      <c r="D1968" s="191" t="s">
        <v>876</v>
      </c>
      <c r="E1968" s="189" t="n">
        <v>0.6</v>
      </c>
      <c r="F1968" s="189" t="n">
        <v>0.37</v>
      </c>
      <c r="G1968" s="189" t="n">
        <v>0</v>
      </c>
    </row>
    <row r="1969" customFormat="false" ht="15" hidden="false" customHeight="false" outlineLevel="0" collapsed="false">
      <c r="A1969" s="189" t="n">
        <v>37373</v>
      </c>
      <c r="B1969" s="190" t="s">
        <v>878</v>
      </c>
      <c r="C1969" s="191" t="s">
        <v>67</v>
      </c>
      <c r="D1969" s="191" t="s">
        <v>876</v>
      </c>
      <c r="E1969" s="189" t="n">
        <v>0.6</v>
      </c>
      <c r="F1969" s="189" t="n">
        <v>0.02</v>
      </c>
      <c r="G1969" s="189" t="n">
        <v>0</v>
      </c>
    </row>
    <row r="1970" customFormat="false" ht="15" hidden="false" customHeight="false" outlineLevel="0" collapsed="false">
      <c r="A1970" s="189" t="n">
        <v>38403</v>
      </c>
      <c r="B1970" s="190" t="s">
        <v>888</v>
      </c>
      <c r="C1970" s="191" t="s">
        <v>67</v>
      </c>
      <c r="D1970" s="191" t="s">
        <v>28</v>
      </c>
      <c r="E1970" s="189" t="n">
        <v>0.00218934</v>
      </c>
      <c r="F1970" s="189" t="n">
        <v>24.94</v>
      </c>
      <c r="G1970" s="189" t="n">
        <v>0</v>
      </c>
    </row>
    <row r="1971" customFormat="false" ht="15" hidden="false" customHeight="false" outlineLevel="0" collapsed="false">
      <c r="A1971" s="189" t="s">
        <v>1088</v>
      </c>
      <c r="B1971" s="190" t="s">
        <v>345</v>
      </c>
      <c r="C1971" s="191" t="s">
        <v>67</v>
      </c>
      <c r="D1971" s="191" t="s">
        <v>28</v>
      </c>
      <c r="E1971" s="189" t="n">
        <v>1</v>
      </c>
      <c r="F1971" s="189" t="n">
        <v>6</v>
      </c>
      <c r="G1971" s="189" t="n">
        <v>0</v>
      </c>
    </row>
    <row r="1972" customFormat="false" ht="15" hidden="false" customHeight="false" outlineLevel="0" collapsed="false">
      <c r="A1972" s="178"/>
      <c r="B1972" s="179"/>
      <c r="C1972" s="180"/>
      <c r="D1972" s="180"/>
      <c r="E1972" s="180"/>
      <c r="F1972" s="180"/>
      <c r="G1972" s="180"/>
    </row>
    <row r="1973" customFormat="false" ht="15" hidden="false" customHeight="false" outlineLevel="0" collapsed="false">
      <c r="A1973" s="184" t="s">
        <v>347</v>
      </c>
      <c r="B1973" s="185" t="s">
        <v>348</v>
      </c>
      <c r="C1973" s="186" t="s">
        <v>53</v>
      </c>
      <c r="D1973" s="186" t="s">
        <v>28</v>
      </c>
      <c r="E1973" s="187"/>
      <c r="F1973" s="187" t="n">
        <v>86.8280993304</v>
      </c>
      <c r="G1973" s="187" t="n">
        <v>41.3852976</v>
      </c>
    </row>
    <row r="1974" customFormat="false" ht="15" hidden="false" customHeight="false" outlineLevel="0" collapsed="false">
      <c r="A1974" s="189" t="n">
        <v>10</v>
      </c>
      <c r="B1974" s="190" t="s">
        <v>882</v>
      </c>
      <c r="C1974" s="191" t="s">
        <v>67</v>
      </c>
      <c r="D1974" s="191" t="s">
        <v>28</v>
      </c>
      <c r="E1974" s="189" t="n">
        <v>0.01313604</v>
      </c>
      <c r="F1974" s="189" t="n">
        <v>6.64</v>
      </c>
      <c r="G1974" s="189" t="n">
        <v>0</v>
      </c>
    </row>
    <row r="1975" customFormat="false" ht="15" hidden="false" customHeight="false" outlineLevel="0" collapsed="false">
      <c r="A1975" s="189" t="n">
        <v>12</v>
      </c>
      <c r="B1975" s="190" t="s">
        <v>883</v>
      </c>
      <c r="C1975" s="191" t="s">
        <v>67</v>
      </c>
      <c r="D1975" s="191" t="s">
        <v>28</v>
      </c>
      <c r="E1975" s="189" t="n">
        <v>0.01313604</v>
      </c>
      <c r="F1975" s="189" t="n">
        <v>6.5</v>
      </c>
      <c r="G1975" s="189" t="n">
        <v>0</v>
      </c>
    </row>
    <row r="1976" customFormat="false" ht="15" hidden="false" customHeight="false" outlineLevel="0" collapsed="false">
      <c r="A1976" s="189" t="n">
        <v>12892</v>
      </c>
      <c r="B1976" s="190" t="s">
        <v>859</v>
      </c>
      <c r="C1976" s="191" t="s">
        <v>67</v>
      </c>
      <c r="D1976" s="191" t="s">
        <v>333</v>
      </c>
      <c r="E1976" s="189" t="n">
        <v>0.0229518</v>
      </c>
      <c r="F1976" s="189" t="n">
        <v>9</v>
      </c>
      <c r="G1976" s="189" t="n">
        <v>0</v>
      </c>
    </row>
    <row r="1977" customFormat="false" ht="15" hidden="false" customHeight="false" outlineLevel="0" collapsed="false">
      <c r="A1977" s="189" t="n">
        <v>12893</v>
      </c>
      <c r="B1977" s="190" t="s">
        <v>860</v>
      </c>
      <c r="C1977" s="191" t="s">
        <v>67</v>
      </c>
      <c r="D1977" s="191" t="s">
        <v>333</v>
      </c>
      <c r="E1977" s="189" t="n">
        <v>0.0229518</v>
      </c>
      <c r="F1977" s="189" t="n">
        <v>48</v>
      </c>
      <c r="G1977" s="189" t="n">
        <v>0</v>
      </c>
    </row>
    <row r="1978" customFormat="false" ht="15" hidden="false" customHeight="false" outlineLevel="0" collapsed="false">
      <c r="A1978" s="189" t="n">
        <v>12894</v>
      </c>
      <c r="B1978" s="190" t="s">
        <v>861</v>
      </c>
      <c r="C1978" s="191" t="s">
        <v>67</v>
      </c>
      <c r="D1978" s="191" t="s">
        <v>28</v>
      </c>
      <c r="E1978" s="189" t="n">
        <v>0.0229518</v>
      </c>
      <c r="F1978" s="189" t="n">
        <v>13</v>
      </c>
      <c r="G1978" s="189" t="n">
        <v>0</v>
      </c>
    </row>
    <row r="1979" customFormat="false" ht="21" hidden="false" customHeight="false" outlineLevel="0" collapsed="false">
      <c r="A1979" s="189" t="n">
        <v>12895</v>
      </c>
      <c r="B1979" s="190" t="s">
        <v>862</v>
      </c>
      <c r="C1979" s="191" t="s">
        <v>67</v>
      </c>
      <c r="D1979" s="191" t="s">
        <v>28</v>
      </c>
      <c r="E1979" s="189" t="n">
        <v>0.0229518</v>
      </c>
      <c r="F1979" s="189" t="n">
        <v>10</v>
      </c>
      <c r="G1979" s="189" t="n">
        <v>0</v>
      </c>
    </row>
    <row r="1980" customFormat="false" ht="15" hidden="false" customHeight="false" outlineLevel="0" collapsed="false">
      <c r="A1980" s="189" t="n">
        <v>2436</v>
      </c>
      <c r="B1980" s="190" t="s">
        <v>913</v>
      </c>
      <c r="C1980" s="191" t="s">
        <v>867</v>
      </c>
      <c r="D1980" s="191" t="s">
        <v>876</v>
      </c>
      <c r="E1980" s="189" t="n">
        <v>1.85418</v>
      </c>
      <c r="F1980" s="189" t="n">
        <v>0</v>
      </c>
      <c r="G1980" s="189" t="n">
        <v>12.75</v>
      </c>
    </row>
    <row r="1981" customFormat="false" ht="15" hidden="false" customHeight="false" outlineLevel="0" collapsed="false">
      <c r="A1981" s="189" t="n">
        <v>247</v>
      </c>
      <c r="B1981" s="190" t="s">
        <v>915</v>
      </c>
      <c r="C1981" s="191" t="s">
        <v>867</v>
      </c>
      <c r="D1981" s="191" t="s">
        <v>876</v>
      </c>
      <c r="E1981" s="189" t="n">
        <v>1.85418</v>
      </c>
      <c r="F1981" s="189" t="n">
        <v>0</v>
      </c>
      <c r="G1981" s="189" t="n">
        <v>9.57</v>
      </c>
    </row>
    <row r="1982" customFormat="false" ht="15" hidden="false" customHeight="false" outlineLevel="0" collapsed="false">
      <c r="A1982" s="189" t="n">
        <v>2711</v>
      </c>
      <c r="B1982" s="190" t="s">
        <v>885</v>
      </c>
      <c r="C1982" s="191" t="s">
        <v>67</v>
      </c>
      <c r="D1982" s="191" t="s">
        <v>28</v>
      </c>
      <c r="E1982" s="189" t="n">
        <v>0.01313604</v>
      </c>
      <c r="F1982" s="189" t="n">
        <v>100.68</v>
      </c>
      <c r="G1982" s="189" t="n">
        <v>0</v>
      </c>
    </row>
    <row r="1983" customFormat="false" ht="21" hidden="false" customHeight="false" outlineLevel="0" collapsed="false">
      <c r="A1983" s="189" t="n">
        <v>36148</v>
      </c>
      <c r="B1983" s="190" t="s">
        <v>864</v>
      </c>
      <c r="C1983" s="191" t="s">
        <v>67</v>
      </c>
      <c r="D1983" s="191" t="s">
        <v>28</v>
      </c>
      <c r="E1983" s="189" t="n">
        <v>0.0229518</v>
      </c>
      <c r="F1983" s="189" t="n">
        <v>48</v>
      </c>
      <c r="G1983" s="189" t="n">
        <v>0</v>
      </c>
    </row>
    <row r="1984" customFormat="false" ht="21" hidden="false" customHeight="false" outlineLevel="0" collapsed="false">
      <c r="A1984" s="189" t="n">
        <v>36152</v>
      </c>
      <c r="B1984" s="190" t="s">
        <v>865</v>
      </c>
      <c r="C1984" s="191" t="s">
        <v>67</v>
      </c>
      <c r="D1984" s="191" t="s">
        <v>28</v>
      </c>
      <c r="E1984" s="189" t="n">
        <v>0.0229518</v>
      </c>
      <c r="F1984" s="189" t="n">
        <v>3.9</v>
      </c>
      <c r="G1984" s="189" t="n">
        <v>0</v>
      </c>
    </row>
    <row r="1985" customFormat="false" ht="15" hidden="false" customHeight="false" outlineLevel="0" collapsed="false">
      <c r="A1985" s="189" t="n">
        <v>37370</v>
      </c>
      <c r="B1985" s="190" t="s">
        <v>886</v>
      </c>
      <c r="C1985" s="191" t="s">
        <v>67</v>
      </c>
      <c r="D1985" s="191" t="s">
        <v>876</v>
      </c>
      <c r="E1985" s="189" t="n">
        <v>3.6</v>
      </c>
      <c r="F1985" s="189" t="n">
        <v>1.7</v>
      </c>
      <c r="G1985" s="189" t="n">
        <v>0</v>
      </c>
    </row>
    <row r="1986" customFormat="false" ht="15" hidden="false" customHeight="false" outlineLevel="0" collapsed="false">
      <c r="A1986" s="189" t="n">
        <v>37371</v>
      </c>
      <c r="B1986" s="190" t="s">
        <v>887</v>
      </c>
      <c r="C1986" s="191" t="s">
        <v>67</v>
      </c>
      <c r="D1986" s="191" t="s">
        <v>876</v>
      </c>
      <c r="E1986" s="189" t="n">
        <v>3.6</v>
      </c>
      <c r="F1986" s="189" t="n">
        <v>0.64</v>
      </c>
      <c r="G1986" s="189" t="n">
        <v>0</v>
      </c>
    </row>
    <row r="1987" customFormat="false" ht="15" hidden="false" customHeight="false" outlineLevel="0" collapsed="false">
      <c r="A1987" s="189" t="n">
        <v>37372</v>
      </c>
      <c r="B1987" s="190" t="s">
        <v>877</v>
      </c>
      <c r="C1987" s="191" t="s">
        <v>67</v>
      </c>
      <c r="D1987" s="191" t="s">
        <v>876</v>
      </c>
      <c r="E1987" s="189" t="n">
        <v>3.6</v>
      </c>
      <c r="F1987" s="189" t="n">
        <v>0.37</v>
      </c>
      <c r="G1987" s="189" t="n">
        <v>0</v>
      </c>
    </row>
    <row r="1988" customFormat="false" ht="15" hidden="false" customHeight="false" outlineLevel="0" collapsed="false">
      <c r="A1988" s="189" t="n">
        <v>37373</v>
      </c>
      <c r="B1988" s="190" t="s">
        <v>878</v>
      </c>
      <c r="C1988" s="191" t="s">
        <v>67</v>
      </c>
      <c r="D1988" s="191" t="s">
        <v>876</v>
      </c>
      <c r="E1988" s="189" t="n">
        <v>3.6</v>
      </c>
      <c r="F1988" s="189" t="n">
        <v>0.02</v>
      </c>
      <c r="G1988" s="189" t="n">
        <v>0</v>
      </c>
    </row>
    <row r="1989" customFormat="false" ht="15" hidden="false" customHeight="false" outlineLevel="0" collapsed="false">
      <c r="A1989" s="189" t="n">
        <v>38403</v>
      </c>
      <c r="B1989" s="190" t="s">
        <v>888</v>
      </c>
      <c r="C1989" s="191" t="s">
        <v>67</v>
      </c>
      <c r="D1989" s="191" t="s">
        <v>28</v>
      </c>
      <c r="E1989" s="189" t="n">
        <v>0.01313604</v>
      </c>
      <c r="F1989" s="189" t="n">
        <v>24.94</v>
      </c>
      <c r="G1989" s="189" t="n">
        <v>0</v>
      </c>
    </row>
    <row r="1990" customFormat="false" ht="15" hidden="false" customHeight="false" outlineLevel="0" collapsed="false">
      <c r="A1990" s="189" t="s">
        <v>1089</v>
      </c>
      <c r="B1990" s="190" t="s">
        <v>348</v>
      </c>
      <c r="C1990" s="191" t="s">
        <v>67</v>
      </c>
      <c r="D1990" s="191" t="s">
        <v>28</v>
      </c>
      <c r="E1990" s="189" t="n">
        <v>1</v>
      </c>
      <c r="F1990" s="189" t="n">
        <v>72.15</v>
      </c>
      <c r="G1990" s="189" t="n">
        <v>0</v>
      </c>
    </row>
    <row r="1991" customFormat="false" ht="15" hidden="false" customHeight="false" outlineLevel="0" collapsed="false">
      <c r="A1991" s="178"/>
      <c r="B1991" s="179"/>
      <c r="C1991" s="180"/>
      <c r="D1991" s="180"/>
      <c r="E1991" s="180"/>
      <c r="F1991" s="180"/>
      <c r="G1991" s="180"/>
    </row>
    <row r="1992" customFormat="false" ht="15" hidden="false" customHeight="false" outlineLevel="0" collapsed="false">
      <c r="A1992" s="184" t="s">
        <v>350</v>
      </c>
      <c r="B1992" s="185" t="s">
        <v>351</v>
      </c>
      <c r="C1992" s="186" t="s">
        <v>53</v>
      </c>
      <c r="D1992" s="186" t="s">
        <v>28</v>
      </c>
      <c r="E1992" s="187"/>
      <c r="F1992" s="187" t="n">
        <v>104.3390496652</v>
      </c>
      <c r="G1992" s="187" t="n">
        <v>20.6926488</v>
      </c>
    </row>
    <row r="1993" customFormat="false" ht="15" hidden="false" customHeight="false" outlineLevel="0" collapsed="false">
      <c r="A1993" s="189" t="n">
        <v>10</v>
      </c>
      <c r="B1993" s="190" t="s">
        <v>882</v>
      </c>
      <c r="C1993" s="191" t="s">
        <v>67</v>
      </c>
      <c r="D1993" s="191" t="s">
        <v>28</v>
      </c>
      <c r="E1993" s="189" t="n">
        <v>0.00656802</v>
      </c>
      <c r="F1993" s="189" t="n">
        <v>6.64</v>
      </c>
      <c r="G1993" s="189" t="n">
        <v>0</v>
      </c>
    </row>
    <row r="1994" customFormat="false" ht="15" hidden="false" customHeight="false" outlineLevel="0" collapsed="false">
      <c r="A1994" s="189" t="n">
        <v>12</v>
      </c>
      <c r="B1994" s="190" t="s">
        <v>883</v>
      </c>
      <c r="C1994" s="191" t="s">
        <v>67</v>
      </c>
      <c r="D1994" s="191" t="s">
        <v>28</v>
      </c>
      <c r="E1994" s="189" t="n">
        <v>0.00656802</v>
      </c>
      <c r="F1994" s="189" t="n">
        <v>6.5</v>
      </c>
      <c r="G1994" s="189" t="n">
        <v>0</v>
      </c>
    </row>
    <row r="1995" customFormat="false" ht="15" hidden="false" customHeight="false" outlineLevel="0" collapsed="false">
      <c r="A1995" s="189" t="n">
        <v>12892</v>
      </c>
      <c r="B1995" s="190" t="s">
        <v>859</v>
      </c>
      <c r="C1995" s="191" t="s">
        <v>67</v>
      </c>
      <c r="D1995" s="191" t="s">
        <v>333</v>
      </c>
      <c r="E1995" s="189" t="n">
        <v>0.0114759</v>
      </c>
      <c r="F1995" s="189" t="n">
        <v>9</v>
      </c>
      <c r="G1995" s="189" t="n">
        <v>0</v>
      </c>
    </row>
    <row r="1996" customFormat="false" ht="15" hidden="false" customHeight="false" outlineLevel="0" collapsed="false">
      <c r="A1996" s="189" t="n">
        <v>12893</v>
      </c>
      <c r="B1996" s="190" t="s">
        <v>860</v>
      </c>
      <c r="C1996" s="191" t="s">
        <v>67</v>
      </c>
      <c r="D1996" s="191" t="s">
        <v>333</v>
      </c>
      <c r="E1996" s="189" t="n">
        <v>0.0114759</v>
      </c>
      <c r="F1996" s="189" t="n">
        <v>48</v>
      </c>
      <c r="G1996" s="189" t="n">
        <v>0</v>
      </c>
    </row>
    <row r="1997" customFormat="false" ht="15" hidden="false" customHeight="false" outlineLevel="0" collapsed="false">
      <c r="A1997" s="189" t="n">
        <v>12894</v>
      </c>
      <c r="B1997" s="190" t="s">
        <v>861</v>
      </c>
      <c r="C1997" s="191" t="s">
        <v>67</v>
      </c>
      <c r="D1997" s="191" t="s">
        <v>28</v>
      </c>
      <c r="E1997" s="189" t="n">
        <v>0.0114759</v>
      </c>
      <c r="F1997" s="189" t="n">
        <v>13</v>
      </c>
      <c r="G1997" s="189" t="n">
        <v>0</v>
      </c>
    </row>
    <row r="1998" customFormat="false" ht="21" hidden="false" customHeight="false" outlineLevel="0" collapsed="false">
      <c r="A1998" s="189" t="n">
        <v>12895</v>
      </c>
      <c r="B1998" s="190" t="s">
        <v>862</v>
      </c>
      <c r="C1998" s="191" t="s">
        <v>67</v>
      </c>
      <c r="D1998" s="191" t="s">
        <v>28</v>
      </c>
      <c r="E1998" s="189" t="n">
        <v>0.0114759</v>
      </c>
      <c r="F1998" s="189" t="n">
        <v>10</v>
      </c>
      <c r="G1998" s="189" t="n">
        <v>0</v>
      </c>
    </row>
    <row r="1999" customFormat="false" ht="15" hidden="false" customHeight="false" outlineLevel="0" collapsed="false">
      <c r="A1999" s="189" t="n">
        <v>2436</v>
      </c>
      <c r="B1999" s="190" t="s">
        <v>913</v>
      </c>
      <c r="C1999" s="191" t="s">
        <v>867</v>
      </c>
      <c r="D1999" s="191" t="s">
        <v>876</v>
      </c>
      <c r="E1999" s="189" t="n">
        <v>0.92709</v>
      </c>
      <c r="F1999" s="189" t="n">
        <v>0</v>
      </c>
      <c r="G1999" s="189" t="n">
        <v>12.75</v>
      </c>
    </row>
    <row r="2000" customFormat="false" ht="15" hidden="false" customHeight="false" outlineLevel="0" collapsed="false">
      <c r="A2000" s="189" t="n">
        <v>247</v>
      </c>
      <c r="B2000" s="190" t="s">
        <v>915</v>
      </c>
      <c r="C2000" s="191" t="s">
        <v>867</v>
      </c>
      <c r="D2000" s="191" t="s">
        <v>876</v>
      </c>
      <c r="E2000" s="189" t="n">
        <v>0.92709</v>
      </c>
      <c r="F2000" s="189" t="n">
        <v>0</v>
      </c>
      <c r="G2000" s="189" t="n">
        <v>9.57</v>
      </c>
    </row>
    <row r="2001" customFormat="false" ht="15" hidden="false" customHeight="false" outlineLevel="0" collapsed="false">
      <c r="A2001" s="189" t="n">
        <v>2711</v>
      </c>
      <c r="B2001" s="190" t="s">
        <v>885</v>
      </c>
      <c r="C2001" s="191" t="s">
        <v>67</v>
      </c>
      <c r="D2001" s="191" t="s">
        <v>28</v>
      </c>
      <c r="E2001" s="189" t="n">
        <v>0.00656802</v>
      </c>
      <c r="F2001" s="189" t="n">
        <v>100.68</v>
      </c>
      <c r="G2001" s="189" t="n">
        <v>0</v>
      </c>
    </row>
    <row r="2002" customFormat="false" ht="21" hidden="false" customHeight="false" outlineLevel="0" collapsed="false">
      <c r="A2002" s="189" t="n">
        <v>36148</v>
      </c>
      <c r="B2002" s="190" t="s">
        <v>864</v>
      </c>
      <c r="C2002" s="191" t="s">
        <v>67</v>
      </c>
      <c r="D2002" s="191" t="s">
        <v>28</v>
      </c>
      <c r="E2002" s="189" t="n">
        <v>0.0114759</v>
      </c>
      <c r="F2002" s="189" t="n">
        <v>48</v>
      </c>
      <c r="G2002" s="189" t="n">
        <v>0</v>
      </c>
    </row>
    <row r="2003" customFormat="false" ht="21" hidden="false" customHeight="false" outlineLevel="0" collapsed="false">
      <c r="A2003" s="189" t="n">
        <v>36152</v>
      </c>
      <c r="B2003" s="190" t="s">
        <v>865</v>
      </c>
      <c r="C2003" s="191" t="s">
        <v>67</v>
      </c>
      <c r="D2003" s="191" t="s">
        <v>28</v>
      </c>
      <c r="E2003" s="189" t="n">
        <v>0.0114759</v>
      </c>
      <c r="F2003" s="189" t="n">
        <v>3.9</v>
      </c>
      <c r="G2003" s="189" t="n">
        <v>0</v>
      </c>
    </row>
    <row r="2004" customFormat="false" ht="15" hidden="false" customHeight="false" outlineLevel="0" collapsed="false">
      <c r="A2004" s="189" t="n">
        <v>37370</v>
      </c>
      <c r="B2004" s="190" t="s">
        <v>886</v>
      </c>
      <c r="C2004" s="191" t="s">
        <v>67</v>
      </c>
      <c r="D2004" s="191" t="s">
        <v>876</v>
      </c>
      <c r="E2004" s="189" t="n">
        <v>1.8</v>
      </c>
      <c r="F2004" s="189" t="n">
        <v>1.7</v>
      </c>
      <c r="G2004" s="189" t="n">
        <v>0</v>
      </c>
    </row>
    <row r="2005" customFormat="false" ht="15" hidden="false" customHeight="false" outlineLevel="0" collapsed="false">
      <c r="A2005" s="189" t="n">
        <v>37371</v>
      </c>
      <c r="B2005" s="190" t="s">
        <v>887</v>
      </c>
      <c r="C2005" s="191" t="s">
        <v>67</v>
      </c>
      <c r="D2005" s="191" t="s">
        <v>876</v>
      </c>
      <c r="E2005" s="189" t="n">
        <v>1.8</v>
      </c>
      <c r="F2005" s="189" t="n">
        <v>0.64</v>
      </c>
      <c r="G2005" s="189" t="n">
        <v>0</v>
      </c>
    </row>
    <row r="2006" customFormat="false" ht="15" hidden="false" customHeight="false" outlineLevel="0" collapsed="false">
      <c r="A2006" s="189" t="n">
        <v>37372</v>
      </c>
      <c r="B2006" s="190" t="s">
        <v>877</v>
      </c>
      <c r="C2006" s="191" t="s">
        <v>67</v>
      </c>
      <c r="D2006" s="191" t="s">
        <v>876</v>
      </c>
      <c r="E2006" s="189" t="n">
        <v>1.8</v>
      </c>
      <c r="F2006" s="189" t="n">
        <v>0.37</v>
      </c>
      <c r="G2006" s="189" t="n">
        <v>0</v>
      </c>
    </row>
    <row r="2007" customFormat="false" ht="15" hidden="false" customHeight="false" outlineLevel="0" collapsed="false">
      <c r="A2007" s="189" t="n">
        <v>37373</v>
      </c>
      <c r="B2007" s="190" t="s">
        <v>878</v>
      </c>
      <c r="C2007" s="191" t="s">
        <v>67</v>
      </c>
      <c r="D2007" s="191" t="s">
        <v>876</v>
      </c>
      <c r="E2007" s="189" t="n">
        <v>1.8</v>
      </c>
      <c r="F2007" s="189" t="n">
        <v>0.02</v>
      </c>
      <c r="G2007" s="189" t="n">
        <v>0</v>
      </c>
    </row>
    <row r="2008" customFormat="false" ht="15" hidden="false" customHeight="false" outlineLevel="0" collapsed="false">
      <c r="A2008" s="189" t="n">
        <v>38403</v>
      </c>
      <c r="B2008" s="190" t="s">
        <v>888</v>
      </c>
      <c r="C2008" s="191" t="s">
        <v>67</v>
      </c>
      <c r="D2008" s="191" t="s">
        <v>28</v>
      </c>
      <c r="E2008" s="189" t="n">
        <v>0.00656802</v>
      </c>
      <c r="F2008" s="189" t="n">
        <v>24.94</v>
      </c>
      <c r="G2008" s="189" t="n">
        <v>0</v>
      </c>
    </row>
    <row r="2009" customFormat="false" ht="15" hidden="false" customHeight="false" outlineLevel="0" collapsed="false">
      <c r="A2009" s="189" t="s">
        <v>1090</v>
      </c>
      <c r="B2009" s="190" t="s">
        <v>351</v>
      </c>
      <c r="C2009" s="191" t="s">
        <v>67</v>
      </c>
      <c r="D2009" s="191" t="s">
        <v>28</v>
      </c>
      <c r="E2009" s="189" t="n">
        <v>1</v>
      </c>
      <c r="F2009" s="189" t="n">
        <v>97</v>
      </c>
      <c r="G2009" s="189" t="n">
        <v>0</v>
      </c>
    </row>
    <row r="2010" customFormat="false" ht="15" hidden="false" customHeight="false" outlineLevel="0" collapsed="false">
      <c r="A2010" s="178"/>
      <c r="B2010" s="179"/>
      <c r="C2010" s="180"/>
      <c r="D2010" s="180"/>
      <c r="E2010" s="180"/>
      <c r="F2010" s="180"/>
      <c r="G2010" s="180"/>
    </row>
    <row r="2011" customFormat="false" ht="15" hidden="false" customHeight="false" outlineLevel="0" collapsed="false">
      <c r="A2011" s="184" t="s">
        <v>353</v>
      </c>
      <c r="B2011" s="185" t="s">
        <v>354</v>
      </c>
      <c r="C2011" s="186" t="s">
        <v>53</v>
      </c>
      <c r="D2011" s="186" t="s">
        <v>28</v>
      </c>
      <c r="E2011" s="187"/>
      <c r="F2011" s="187" t="n">
        <v>55.554499628</v>
      </c>
      <c r="G2011" s="187" t="n">
        <v>22.991832</v>
      </c>
    </row>
    <row r="2012" customFormat="false" ht="15" hidden="false" customHeight="false" outlineLevel="0" collapsed="false">
      <c r="A2012" s="189" t="n">
        <v>10</v>
      </c>
      <c r="B2012" s="190" t="s">
        <v>882</v>
      </c>
      <c r="C2012" s="191" t="s">
        <v>67</v>
      </c>
      <c r="D2012" s="191" t="s">
        <v>28</v>
      </c>
      <c r="E2012" s="189" t="n">
        <v>0.0072978</v>
      </c>
      <c r="F2012" s="189" t="n">
        <v>6.64</v>
      </c>
      <c r="G2012" s="189" t="n">
        <v>0</v>
      </c>
    </row>
    <row r="2013" customFormat="false" ht="15" hidden="false" customHeight="false" outlineLevel="0" collapsed="false">
      <c r="A2013" s="189" t="n">
        <v>12</v>
      </c>
      <c r="B2013" s="190" t="s">
        <v>883</v>
      </c>
      <c r="C2013" s="191" t="s">
        <v>67</v>
      </c>
      <c r="D2013" s="191" t="s">
        <v>28</v>
      </c>
      <c r="E2013" s="189" t="n">
        <v>0.0072978</v>
      </c>
      <c r="F2013" s="189" t="n">
        <v>6.5</v>
      </c>
      <c r="G2013" s="189" t="n">
        <v>0</v>
      </c>
    </row>
    <row r="2014" customFormat="false" ht="15" hidden="false" customHeight="false" outlineLevel="0" collapsed="false">
      <c r="A2014" s="189" t="n">
        <v>12892</v>
      </c>
      <c r="B2014" s="190" t="s">
        <v>859</v>
      </c>
      <c r="C2014" s="191" t="s">
        <v>67</v>
      </c>
      <c r="D2014" s="191" t="s">
        <v>333</v>
      </c>
      <c r="E2014" s="189" t="n">
        <v>0.012751</v>
      </c>
      <c r="F2014" s="189" t="n">
        <v>9</v>
      </c>
      <c r="G2014" s="189" t="n">
        <v>0</v>
      </c>
    </row>
    <row r="2015" customFormat="false" ht="15" hidden="false" customHeight="false" outlineLevel="0" collapsed="false">
      <c r="A2015" s="189" t="n">
        <v>12893</v>
      </c>
      <c r="B2015" s="190" t="s">
        <v>860</v>
      </c>
      <c r="C2015" s="191" t="s">
        <v>67</v>
      </c>
      <c r="D2015" s="191" t="s">
        <v>333</v>
      </c>
      <c r="E2015" s="189" t="n">
        <v>0.012751</v>
      </c>
      <c r="F2015" s="189" t="n">
        <v>48</v>
      </c>
      <c r="G2015" s="189" t="n">
        <v>0</v>
      </c>
    </row>
    <row r="2016" customFormat="false" ht="15" hidden="false" customHeight="false" outlineLevel="0" collapsed="false">
      <c r="A2016" s="189" t="n">
        <v>12894</v>
      </c>
      <c r="B2016" s="190" t="s">
        <v>861</v>
      </c>
      <c r="C2016" s="191" t="s">
        <v>67</v>
      </c>
      <c r="D2016" s="191" t="s">
        <v>28</v>
      </c>
      <c r="E2016" s="189" t="n">
        <v>0.012751</v>
      </c>
      <c r="F2016" s="189" t="n">
        <v>13</v>
      </c>
      <c r="G2016" s="189" t="n">
        <v>0</v>
      </c>
    </row>
    <row r="2017" customFormat="false" ht="21" hidden="false" customHeight="false" outlineLevel="0" collapsed="false">
      <c r="A2017" s="189" t="n">
        <v>12895</v>
      </c>
      <c r="B2017" s="190" t="s">
        <v>862</v>
      </c>
      <c r="C2017" s="191" t="s">
        <v>67</v>
      </c>
      <c r="D2017" s="191" t="s">
        <v>28</v>
      </c>
      <c r="E2017" s="189" t="n">
        <v>0.012751</v>
      </c>
      <c r="F2017" s="189" t="n">
        <v>10</v>
      </c>
      <c r="G2017" s="189" t="n">
        <v>0</v>
      </c>
    </row>
    <row r="2018" customFormat="false" ht="15" hidden="false" customHeight="false" outlineLevel="0" collapsed="false">
      <c r="A2018" s="189" t="n">
        <v>2436</v>
      </c>
      <c r="B2018" s="190" t="s">
        <v>913</v>
      </c>
      <c r="C2018" s="191" t="s">
        <v>867</v>
      </c>
      <c r="D2018" s="191" t="s">
        <v>876</v>
      </c>
      <c r="E2018" s="189" t="n">
        <v>1.0301</v>
      </c>
      <c r="F2018" s="189" t="n">
        <v>0</v>
      </c>
      <c r="G2018" s="189" t="n">
        <v>12.75</v>
      </c>
    </row>
    <row r="2019" customFormat="false" ht="15" hidden="false" customHeight="false" outlineLevel="0" collapsed="false">
      <c r="A2019" s="189" t="n">
        <v>247</v>
      </c>
      <c r="B2019" s="190" t="s">
        <v>915</v>
      </c>
      <c r="C2019" s="191" t="s">
        <v>867</v>
      </c>
      <c r="D2019" s="191" t="s">
        <v>876</v>
      </c>
      <c r="E2019" s="189" t="n">
        <v>1.0301</v>
      </c>
      <c r="F2019" s="189" t="n">
        <v>0</v>
      </c>
      <c r="G2019" s="189" t="n">
        <v>9.57</v>
      </c>
    </row>
    <row r="2020" customFormat="false" ht="15" hidden="false" customHeight="false" outlineLevel="0" collapsed="false">
      <c r="A2020" s="189" t="n">
        <v>2711</v>
      </c>
      <c r="B2020" s="190" t="s">
        <v>885</v>
      </c>
      <c r="C2020" s="191" t="s">
        <v>67</v>
      </c>
      <c r="D2020" s="191" t="s">
        <v>28</v>
      </c>
      <c r="E2020" s="189" t="n">
        <v>0.0072978</v>
      </c>
      <c r="F2020" s="189" t="n">
        <v>100.68</v>
      </c>
      <c r="G2020" s="189" t="n">
        <v>0</v>
      </c>
    </row>
    <row r="2021" customFormat="false" ht="21" hidden="false" customHeight="false" outlineLevel="0" collapsed="false">
      <c r="A2021" s="189" t="n">
        <v>36148</v>
      </c>
      <c r="B2021" s="190" t="s">
        <v>864</v>
      </c>
      <c r="C2021" s="191" t="s">
        <v>67</v>
      </c>
      <c r="D2021" s="191" t="s">
        <v>28</v>
      </c>
      <c r="E2021" s="189" t="n">
        <v>0.012751</v>
      </c>
      <c r="F2021" s="189" t="n">
        <v>48</v>
      </c>
      <c r="G2021" s="189" t="n">
        <v>0</v>
      </c>
    </row>
    <row r="2022" customFormat="false" ht="21" hidden="false" customHeight="false" outlineLevel="0" collapsed="false">
      <c r="A2022" s="189" t="n">
        <v>36152</v>
      </c>
      <c r="B2022" s="190" t="s">
        <v>865</v>
      </c>
      <c r="C2022" s="191" t="s">
        <v>67</v>
      </c>
      <c r="D2022" s="191" t="s">
        <v>28</v>
      </c>
      <c r="E2022" s="189" t="n">
        <v>0.012751</v>
      </c>
      <c r="F2022" s="189" t="n">
        <v>3.9</v>
      </c>
      <c r="G2022" s="189" t="n">
        <v>0</v>
      </c>
    </row>
    <row r="2023" customFormat="false" ht="15" hidden="false" customHeight="false" outlineLevel="0" collapsed="false">
      <c r="A2023" s="189" t="n">
        <v>37370</v>
      </c>
      <c r="B2023" s="190" t="s">
        <v>886</v>
      </c>
      <c r="C2023" s="191" t="s">
        <v>67</v>
      </c>
      <c r="D2023" s="191" t="s">
        <v>876</v>
      </c>
      <c r="E2023" s="189" t="n">
        <v>2</v>
      </c>
      <c r="F2023" s="189" t="n">
        <v>1.7</v>
      </c>
      <c r="G2023" s="189" t="n">
        <v>0</v>
      </c>
    </row>
    <row r="2024" customFormat="false" ht="15" hidden="false" customHeight="false" outlineLevel="0" collapsed="false">
      <c r="A2024" s="189" t="n">
        <v>37371</v>
      </c>
      <c r="B2024" s="190" t="s">
        <v>887</v>
      </c>
      <c r="C2024" s="191" t="s">
        <v>67</v>
      </c>
      <c r="D2024" s="191" t="s">
        <v>876</v>
      </c>
      <c r="E2024" s="189" t="n">
        <v>2</v>
      </c>
      <c r="F2024" s="189" t="n">
        <v>0.64</v>
      </c>
      <c r="G2024" s="189" t="n">
        <v>0</v>
      </c>
    </row>
    <row r="2025" customFormat="false" ht="15" hidden="false" customHeight="false" outlineLevel="0" collapsed="false">
      <c r="A2025" s="189" t="n">
        <v>37372</v>
      </c>
      <c r="B2025" s="190" t="s">
        <v>877</v>
      </c>
      <c r="C2025" s="191" t="s">
        <v>67</v>
      </c>
      <c r="D2025" s="191" t="s">
        <v>876</v>
      </c>
      <c r="E2025" s="189" t="n">
        <v>2</v>
      </c>
      <c r="F2025" s="189" t="n">
        <v>0.37</v>
      </c>
      <c r="G2025" s="189" t="n">
        <v>0</v>
      </c>
    </row>
    <row r="2026" customFormat="false" ht="15" hidden="false" customHeight="false" outlineLevel="0" collapsed="false">
      <c r="A2026" s="189" t="n">
        <v>37373</v>
      </c>
      <c r="B2026" s="190" t="s">
        <v>878</v>
      </c>
      <c r="C2026" s="191" t="s">
        <v>67</v>
      </c>
      <c r="D2026" s="191" t="s">
        <v>876</v>
      </c>
      <c r="E2026" s="189" t="n">
        <v>2</v>
      </c>
      <c r="F2026" s="189" t="n">
        <v>0.02</v>
      </c>
      <c r="G2026" s="189" t="n">
        <v>0</v>
      </c>
    </row>
    <row r="2027" customFormat="false" ht="15" hidden="false" customHeight="false" outlineLevel="0" collapsed="false">
      <c r="A2027" s="189" t="n">
        <v>38403</v>
      </c>
      <c r="B2027" s="190" t="s">
        <v>888</v>
      </c>
      <c r="C2027" s="191" t="s">
        <v>67</v>
      </c>
      <c r="D2027" s="191" t="s">
        <v>28</v>
      </c>
      <c r="E2027" s="189" t="n">
        <v>0.0072978</v>
      </c>
      <c r="F2027" s="189" t="n">
        <v>24.94</v>
      </c>
      <c r="G2027" s="189" t="n">
        <v>0</v>
      </c>
    </row>
    <row r="2028" customFormat="false" ht="15" hidden="false" customHeight="false" outlineLevel="0" collapsed="false">
      <c r="A2028" s="189" t="s">
        <v>1091</v>
      </c>
      <c r="B2028" s="190" t="s">
        <v>1092</v>
      </c>
      <c r="C2028" s="191" t="s">
        <v>67</v>
      </c>
      <c r="D2028" s="191" t="s">
        <v>28</v>
      </c>
      <c r="E2028" s="189" t="n">
        <v>1</v>
      </c>
      <c r="F2028" s="189" t="n">
        <v>47.4</v>
      </c>
      <c r="G2028" s="189" t="n">
        <v>0</v>
      </c>
    </row>
    <row r="2029" customFormat="false" ht="15" hidden="false" customHeight="false" outlineLevel="0" collapsed="false">
      <c r="A2029" s="178"/>
      <c r="B2029" s="179"/>
      <c r="C2029" s="180"/>
      <c r="D2029" s="180"/>
      <c r="E2029" s="180"/>
      <c r="F2029" s="180"/>
      <c r="G2029" s="180"/>
    </row>
    <row r="2030" customFormat="false" ht="15" hidden="false" customHeight="false" outlineLevel="0" collapsed="false">
      <c r="A2030" s="184" t="s">
        <v>356</v>
      </c>
      <c r="B2030" s="185" t="s">
        <v>357</v>
      </c>
      <c r="C2030" s="186" t="s">
        <v>53</v>
      </c>
      <c r="D2030" s="186" t="s">
        <v>131</v>
      </c>
      <c r="E2030" s="187"/>
      <c r="F2030" s="187" t="n">
        <v>66.508999256</v>
      </c>
      <c r="G2030" s="187" t="n">
        <v>45.983664</v>
      </c>
    </row>
    <row r="2031" customFormat="false" ht="15" hidden="false" customHeight="false" outlineLevel="0" collapsed="false">
      <c r="A2031" s="189" t="n">
        <v>10</v>
      </c>
      <c r="B2031" s="190" t="s">
        <v>882</v>
      </c>
      <c r="C2031" s="191" t="s">
        <v>67</v>
      </c>
      <c r="D2031" s="191" t="s">
        <v>28</v>
      </c>
      <c r="E2031" s="189" t="n">
        <v>0.0145956</v>
      </c>
      <c r="F2031" s="189" t="n">
        <v>6.64</v>
      </c>
      <c r="G2031" s="189" t="n">
        <v>0</v>
      </c>
    </row>
    <row r="2032" customFormat="false" ht="15" hidden="false" customHeight="false" outlineLevel="0" collapsed="false">
      <c r="A2032" s="189" t="n">
        <v>12</v>
      </c>
      <c r="B2032" s="190" t="s">
        <v>883</v>
      </c>
      <c r="C2032" s="191" t="s">
        <v>67</v>
      </c>
      <c r="D2032" s="191" t="s">
        <v>28</v>
      </c>
      <c r="E2032" s="189" t="n">
        <v>0.0145956</v>
      </c>
      <c r="F2032" s="189" t="n">
        <v>6.5</v>
      </c>
      <c r="G2032" s="189" t="n">
        <v>0</v>
      </c>
    </row>
    <row r="2033" customFormat="false" ht="15" hidden="false" customHeight="false" outlineLevel="0" collapsed="false">
      <c r="A2033" s="189" t="n">
        <v>12892</v>
      </c>
      <c r="B2033" s="190" t="s">
        <v>859</v>
      </c>
      <c r="C2033" s="191" t="s">
        <v>67</v>
      </c>
      <c r="D2033" s="191" t="s">
        <v>333</v>
      </c>
      <c r="E2033" s="189" t="n">
        <v>0.025502</v>
      </c>
      <c r="F2033" s="189" t="n">
        <v>9</v>
      </c>
      <c r="G2033" s="189" t="n">
        <v>0</v>
      </c>
    </row>
    <row r="2034" customFormat="false" ht="15" hidden="false" customHeight="false" outlineLevel="0" collapsed="false">
      <c r="A2034" s="189" t="n">
        <v>12893</v>
      </c>
      <c r="B2034" s="190" t="s">
        <v>860</v>
      </c>
      <c r="C2034" s="191" t="s">
        <v>67</v>
      </c>
      <c r="D2034" s="191" t="s">
        <v>333</v>
      </c>
      <c r="E2034" s="189" t="n">
        <v>0.025502</v>
      </c>
      <c r="F2034" s="189" t="n">
        <v>48</v>
      </c>
      <c r="G2034" s="189" t="n">
        <v>0</v>
      </c>
    </row>
    <row r="2035" customFormat="false" ht="15" hidden="false" customHeight="false" outlineLevel="0" collapsed="false">
      <c r="A2035" s="189" t="n">
        <v>12894</v>
      </c>
      <c r="B2035" s="190" t="s">
        <v>861</v>
      </c>
      <c r="C2035" s="191" t="s">
        <v>67</v>
      </c>
      <c r="D2035" s="191" t="s">
        <v>28</v>
      </c>
      <c r="E2035" s="189" t="n">
        <v>0.025502</v>
      </c>
      <c r="F2035" s="189" t="n">
        <v>13</v>
      </c>
      <c r="G2035" s="189" t="n">
        <v>0</v>
      </c>
    </row>
    <row r="2036" customFormat="false" ht="21" hidden="false" customHeight="false" outlineLevel="0" collapsed="false">
      <c r="A2036" s="189" t="n">
        <v>12895</v>
      </c>
      <c r="B2036" s="190" t="s">
        <v>862</v>
      </c>
      <c r="C2036" s="191" t="s">
        <v>67</v>
      </c>
      <c r="D2036" s="191" t="s">
        <v>28</v>
      </c>
      <c r="E2036" s="189" t="n">
        <v>0.025502</v>
      </c>
      <c r="F2036" s="189" t="n">
        <v>10</v>
      </c>
      <c r="G2036" s="189" t="n">
        <v>0</v>
      </c>
    </row>
    <row r="2037" customFormat="false" ht="15" hidden="false" customHeight="false" outlineLevel="0" collapsed="false">
      <c r="A2037" s="189" t="n">
        <v>2436</v>
      </c>
      <c r="B2037" s="190" t="s">
        <v>913</v>
      </c>
      <c r="C2037" s="191" t="s">
        <v>867</v>
      </c>
      <c r="D2037" s="191" t="s">
        <v>876</v>
      </c>
      <c r="E2037" s="189" t="n">
        <v>2.0602</v>
      </c>
      <c r="F2037" s="189" t="n">
        <v>0</v>
      </c>
      <c r="G2037" s="189" t="n">
        <v>12.75</v>
      </c>
    </row>
    <row r="2038" customFormat="false" ht="15" hidden="false" customHeight="false" outlineLevel="0" collapsed="false">
      <c r="A2038" s="189" t="n">
        <v>247</v>
      </c>
      <c r="B2038" s="190" t="s">
        <v>915</v>
      </c>
      <c r="C2038" s="191" t="s">
        <v>867</v>
      </c>
      <c r="D2038" s="191" t="s">
        <v>876</v>
      </c>
      <c r="E2038" s="189" t="n">
        <v>2.0602</v>
      </c>
      <c r="F2038" s="189" t="n">
        <v>0</v>
      </c>
      <c r="G2038" s="189" t="n">
        <v>9.57</v>
      </c>
    </row>
    <row r="2039" customFormat="false" ht="15" hidden="false" customHeight="false" outlineLevel="0" collapsed="false">
      <c r="A2039" s="189" t="n">
        <v>2711</v>
      </c>
      <c r="B2039" s="190" t="s">
        <v>885</v>
      </c>
      <c r="C2039" s="191" t="s">
        <v>67</v>
      </c>
      <c r="D2039" s="191" t="s">
        <v>28</v>
      </c>
      <c r="E2039" s="189" t="n">
        <v>0.0145956</v>
      </c>
      <c r="F2039" s="189" t="n">
        <v>100.68</v>
      </c>
      <c r="G2039" s="189" t="n">
        <v>0</v>
      </c>
    </row>
    <row r="2040" customFormat="false" ht="21" hidden="false" customHeight="false" outlineLevel="0" collapsed="false">
      <c r="A2040" s="189" t="n">
        <v>36148</v>
      </c>
      <c r="B2040" s="190" t="s">
        <v>864</v>
      </c>
      <c r="C2040" s="191" t="s">
        <v>67</v>
      </c>
      <c r="D2040" s="191" t="s">
        <v>28</v>
      </c>
      <c r="E2040" s="189" t="n">
        <v>0.025502</v>
      </c>
      <c r="F2040" s="189" t="n">
        <v>48</v>
      </c>
      <c r="G2040" s="189" t="n">
        <v>0</v>
      </c>
    </row>
    <row r="2041" customFormat="false" ht="21" hidden="false" customHeight="false" outlineLevel="0" collapsed="false">
      <c r="A2041" s="189" t="n">
        <v>36152</v>
      </c>
      <c r="B2041" s="190" t="s">
        <v>865</v>
      </c>
      <c r="C2041" s="191" t="s">
        <v>67</v>
      </c>
      <c r="D2041" s="191" t="s">
        <v>28</v>
      </c>
      <c r="E2041" s="189" t="n">
        <v>0.025502</v>
      </c>
      <c r="F2041" s="189" t="n">
        <v>3.9</v>
      </c>
      <c r="G2041" s="189" t="n">
        <v>0</v>
      </c>
    </row>
    <row r="2042" customFormat="false" ht="15" hidden="false" customHeight="false" outlineLevel="0" collapsed="false">
      <c r="A2042" s="189" t="n">
        <v>37370</v>
      </c>
      <c r="B2042" s="190" t="s">
        <v>886</v>
      </c>
      <c r="C2042" s="191" t="s">
        <v>67</v>
      </c>
      <c r="D2042" s="191" t="s">
        <v>876</v>
      </c>
      <c r="E2042" s="189" t="n">
        <v>4</v>
      </c>
      <c r="F2042" s="189" t="n">
        <v>1.7</v>
      </c>
      <c r="G2042" s="189" t="n">
        <v>0</v>
      </c>
    </row>
    <row r="2043" customFormat="false" ht="15" hidden="false" customHeight="false" outlineLevel="0" collapsed="false">
      <c r="A2043" s="189" t="n">
        <v>37371</v>
      </c>
      <c r="B2043" s="190" t="s">
        <v>887</v>
      </c>
      <c r="C2043" s="191" t="s">
        <v>67</v>
      </c>
      <c r="D2043" s="191" t="s">
        <v>876</v>
      </c>
      <c r="E2043" s="189" t="n">
        <v>4</v>
      </c>
      <c r="F2043" s="189" t="n">
        <v>0.64</v>
      </c>
      <c r="G2043" s="189" t="n">
        <v>0</v>
      </c>
    </row>
    <row r="2044" customFormat="false" ht="15" hidden="false" customHeight="false" outlineLevel="0" collapsed="false">
      <c r="A2044" s="189" t="n">
        <v>37372</v>
      </c>
      <c r="B2044" s="190" t="s">
        <v>877</v>
      </c>
      <c r="C2044" s="191" t="s">
        <v>67</v>
      </c>
      <c r="D2044" s="191" t="s">
        <v>876</v>
      </c>
      <c r="E2044" s="189" t="n">
        <v>4</v>
      </c>
      <c r="F2044" s="189" t="n">
        <v>0.37</v>
      </c>
      <c r="G2044" s="189" t="n">
        <v>0</v>
      </c>
    </row>
    <row r="2045" customFormat="false" ht="15" hidden="false" customHeight="false" outlineLevel="0" collapsed="false">
      <c r="A2045" s="189" t="n">
        <v>37373</v>
      </c>
      <c r="B2045" s="190" t="s">
        <v>878</v>
      </c>
      <c r="C2045" s="191" t="s">
        <v>67</v>
      </c>
      <c r="D2045" s="191" t="s">
        <v>876</v>
      </c>
      <c r="E2045" s="189" t="n">
        <v>4</v>
      </c>
      <c r="F2045" s="189" t="n">
        <v>0.02</v>
      </c>
      <c r="G2045" s="189" t="n">
        <v>0</v>
      </c>
    </row>
    <row r="2046" customFormat="false" ht="15" hidden="false" customHeight="false" outlineLevel="0" collapsed="false">
      <c r="A2046" s="189" t="n">
        <v>38403</v>
      </c>
      <c r="B2046" s="190" t="s">
        <v>888</v>
      </c>
      <c r="C2046" s="191" t="s">
        <v>67</v>
      </c>
      <c r="D2046" s="191" t="s">
        <v>28</v>
      </c>
      <c r="E2046" s="189" t="n">
        <v>0.0145956</v>
      </c>
      <c r="F2046" s="189" t="n">
        <v>24.94</v>
      </c>
      <c r="G2046" s="189" t="n">
        <v>0</v>
      </c>
    </row>
    <row r="2047" customFormat="false" ht="15" hidden="false" customHeight="false" outlineLevel="0" collapsed="false">
      <c r="A2047" s="189" t="s">
        <v>1093</v>
      </c>
      <c r="B2047" s="190" t="s">
        <v>357</v>
      </c>
      <c r="C2047" s="191" t="s">
        <v>67</v>
      </c>
      <c r="D2047" s="191" t="s">
        <v>131</v>
      </c>
      <c r="E2047" s="189" t="n">
        <v>1</v>
      </c>
      <c r="F2047" s="189" t="n">
        <v>50.2</v>
      </c>
      <c r="G2047" s="189" t="n">
        <v>0</v>
      </c>
    </row>
    <row r="2048" customFormat="false" ht="15" hidden="false" customHeight="false" outlineLevel="0" collapsed="false">
      <c r="A2048" s="178"/>
      <c r="B2048" s="179"/>
      <c r="C2048" s="180"/>
      <c r="D2048" s="180"/>
      <c r="E2048" s="180"/>
      <c r="F2048" s="180"/>
      <c r="G2048" s="180"/>
    </row>
    <row r="2049" customFormat="false" ht="15" hidden="false" customHeight="false" outlineLevel="0" collapsed="false">
      <c r="A2049" s="184" t="s">
        <v>359</v>
      </c>
      <c r="B2049" s="185" t="s">
        <v>360</v>
      </c>
      <c r="C2049" s="186" t="s">
        <v>53</v>
      </c>
      <c r="D2049" s="186" t="s">
        <v>28</v>
      </c>
      <c r="E2049" s="187"/>
      <c r="F2049" s="187" t="n">
        <v>11.0963498884</v>
      </c>
      <c r="G2049" s="187" t="n">
        <v>6.8975496</v>
      </c>
    </row>
    <row r="2050" customFormat="false" ht="15" hidden="false" customHeight="false" outlineLevel="0" collapsed="false">
      <c r="A2050" s="189" t="n">
        <v>10</v>
      </c>
      <c r="B2050" s="190" t="s">
        <v>882</v>
      </c>
      <c r="C2050" s="191" t="s">
        <v>67</v>
      </c>
      <c r="D2050" s="191" t="s">
        <v>28</v>
      </c>
      <c r="E2050" s="189" t="n">
        <v>0.00218934</v>
      </c>
      <c r="F2050" s="189" t="n">
        <v>6.64</v>
      </c>
      <c r="G2050" s="189" t="n">
        <v>0</v>
      </c>
    </row>
    <row r="2051" customFormat="false" ht="15" hidden="false" customHeight="false" outlineLevel="0" collapsed="false">
      <c r="A2051" s="189" t="n">
        <v>12</v>
      </c>
      <c r="B2051" s="190" t="s">
        <v>883</v>
      </c>
      <c r="C2051" s="191" t="s">
        <v>67</v>
      </c>
      <c r="D2051" s="191" t="s">
        <v>28</v>
      </c>
      <c r="E2051" s="189" t="n">
        <v>0.00218934</v>
      </c>
      <c r="F2051" s="189" t="n">
        <v>6.5</v>
      </c>
      <c r="G2051" s="189" t="n">
        <v>0</v>
      </c>
    </row>
    <row r="2052" customFormat="false" ht="15" hidden="false" customHeight="false" outlineLevel="0" collapsed="false">
      <c r="A2052" s="189" t="n">
        <v>12892</v>
      </c>
      <c r="B2052" s="190" t="s">
        <v>859</v>
      </c>
      <c r="C2052" s="191" t="s">
        <v>67</v>
      </c>
      <c r="D2052" s="191" t="s">
        <v>333</v>
      </c>
      <c r="E2052" s="189" t="n">
        <v>0.0038253</v>
      </c>
      <c r="F2052" s="189" t="n">
        <v>9</v>
      </c>
      <c r="G2052" s="189" t="n">
        <v>0</v>
      </c>
    </row>
    <row r="2053" customFormat="false" ht="15" hidden="false" customHeight="false" outlineLevel="0" collapsed="false">
      <c r="A2053" s="189" t="n">
        <v>12893</v>
      </c>
      <c r="B2053" s="190" t="s">
        <v>860</v>
      </c>
      <c r="C2053" s="191" t="s">
        <v>67</v>
      </c>
      <c r="D2053" s="191" t="s">
        <v>333</v>
      </c>
      <c r="E2053" s="189" t="n">
        <v>0.0038253</v>
      </c>
      <c r="F2053" s="189" t="n">
        <v>48</v>
      </c>
      <c r="G2053" s="189" t="n">
        <v>0</v>
      </c>
    </row>
    <row r="2054" customFormat="false" ht="15" hidden="false" customHeight="false" outlineLevel="0" collapsed="false">
      <c r="A2054" s="189" t="n">
        <v>12894</v>
      </c>
      <c r="B2054" s="190" t="s">
        <v>861</v>
      </c>
      <c r="C2054" s="191" t="s">
        <v>67</v>
      </c>
      <c r="D2054" s="191" t="s">
        <v>28</v>
      </c>
      <c r="E2054" s="189" t="n">
        <v>0.0038253</v>
      </c>
      <c r="F2054" s="189" t="n">
        <v>13</v>
      </c>
      <c r="G2054" s="189" t="n">
        <v>0</v>
      </c>
    </row>
    <row r="2055" customFormat="false" ht="21" hidden="false" customHeight="false" outlineLevel="0" collapsed="false">
      <c r="A2055" s="189" t="n">
        <v>12895</v>
      </c>
      <c r="B2055" s="190" t="s">
        <v>862</v>
      </c>
      <c r="C2055" s="191" t="s">
        <v>67</v>
      </c>
      <c r="D2055" s="191" t="s">
        <v>28</v>
      </c>
      <c r="E2055" s="189" t="n">
        <v>0.0038253</v>
      </c>
      <c r="F2055" s="189" t="n">
        <v>10</v>
      </c>
      <c r="G2055" s="189" t="n">
        <v>0</v>
      </c>
    </row>
    <row r="2056" customFormat="false" ht="15" hidden="false" customHeight="false" outlineLevel="0" collapsed="false">
      <c r="A2056" s="189" t="n">
        <v>2436</v>
      </c>
      <c r="B2056" s="190" t="s">
        <v>913</v>
      </c>
      <c r="C2056" s="191" t="s">
        <v>867</v>
      </c>
      <c r="D2056" s="191" t="s">
        <v>876</v>
      </c>
      <c r="E2056" s="189" t="n">
        <v>0.30903</v>
      </c>
      <c r="F2056" s="189" t="n">
        <v>0</v>
      </c>
      <c r="G2056" s="189" t="n">
        <v>12.75</v>
      </c>
    </row>
    <row r="2057" customFormat="false" ht="15" hidden="false" customHeight="false" outlineLevel="0" collapsed="false">
      <c r="A2057" s="189" t="n">
        <v>247</v>
      </c>
      <c r="B2057" s="190" t="s">
        <v>915</v>
      </c>
      <c r="C2057" s="191" t="s">
        <v>867</v>
      </c>
      <c r="D2057" s="191" t="s">
        <v>876</v>
      </c>
      <c r="E2057" s="189" t="n">
        <v>0.30903</v>
      </c>
      <c r="F2057" s="189" t="n">
        <v>0</v>
      </c>
      <c r="G2057" s="189" t="n">
        <v>9.57</v>
      </c>
    </row>
    <row r="2058" customFormat="false" ht="15" hidden="false" customHeight="false" outlineLevel="0" collapsed="false">
      <c r="A2058" s="189" t="n">
        <v>2711</v>
      </c>
      <c r="B2058" s="190" t="s">
        <v>885</v>
      </c>
      <c r="C2058" s="191" t="s">
        <v>67</v>
      </c>
      <c r="D2058" s="191" t="s">
        <v>28</v>
      </c>
      <c r="E2058" s="189" t="n">
        <v>0.00218934</v>
      </c>
      <c r="F2058" s="189" t="n">
        <v>100.68</v>
      </c>
      <c r="G2058" s="189" t="n">
        <v>0</v>
      </c>
    </row>
    <row r="2059" customFormat="false" ht="21" hidden="false" customHeight="false" outlineLevel="0" collapsed="false">
      <c r="A2059" s="189" t="n">
        <v>36148</v>
      </c>
      <c r="B2059" s="190" t="s">
        <v>864</v>
      </c>
      <c r="C2059" s="191" t="s">
        <v>67</v>
      </c>
      <c r="D2059" s="191" t="s">
        <v>28</v>
      </c>
      <c r="E2059" s="189" t="n">
        <v>0.0038253</v>
      </c>
      <c r="F2059" s="189" t="n">
        <v>48</v>
      </c>
      <c r="G2059" s="189" t="n">
        <v>0</v>
      </c>
    </row>
    <row r="2060" customFormat="false" ht="21" hidden="false" customHeight="false" outlineLevel="0" collapsed="false">
      <c r="A2060" s="189" t="n">
        <v>36152</v>
      </c>
      <c r="B2060" s="190" t="s">
        <v>865</v>
      </c>
      <c r="C2060" s="191" t="s">
        <v>67</v>
      </c>
      <c r="D2060" s="191" t="s">
        <v>28</v>
      </c>
      <c r="E2060" s="189" t="n">
        <v>0.0038253</v>
      </c>
      <c r="F2060" s="189" t="n">
        <v>3.9</v>
      </c>
      <c r="G2060" s="189" t="n">
        <v>0</v>
      </c>
    </row>
    <row r="2061" customFormat="false" ht="15" hidden="false" customHeight="false" outlineLevel="0" collapsed="false">
      <c r="A2061" s="189" t="n">
        <v>37370</v>
      </c>
      <c r="B2061" s="190" t="s">
        <v>886</v>
      </c>
      <c r="C2061" s="191" t="s">
        <v>67</v>
      </c>
      <c r="D2061" s="191" t="s">
        <v>876</v>
      </c>
      <c r="E2061" s="189" t="n">
        <v>0.6</v>
      </c>
      <c r="F2061" s="189" t="n">
        <v>1.7</v>
      </c>
      <c r="G2061" s="189" t="n">
        <v>0</v>
      </c>
    </row>
    <row r="2062" customFormat="false" ht="15" hidden="false" customHeight="false" outlineLevel="0" collapsed="false">
      <c r="A2062" s="189" t="n">
        <v>37371</v>
      </c>
      <c r="B2062" s="190" t="s">
        <v>887</v>
      </c>
      <c r="C2062" s="191" t="s">
        <v>67</v>
      </c>
      <c r="D2062" s="191" t="s">
        <v>876</v>
      </c>
      <c r="E2062" s="189" t="n">
        <v>0.6</v>
      </c>
      <c r="F2062" s="189" t="n">
        <v>0.64</v>
      </c>
      <c r="G2062" s="189" t="n">
        <v>0</v>
      </c>
    </row>
    <row r="2063" customFormat="false" ht="15" hidden="false" customHeight="false" outlineLevel="0" collapsed="false">
      <c r="A2063" s="189" t="n">
        <v>37372</v>
      </c>
      <c r="B2063" s="190" t="s">
        <v>877</v>
      </c>
      <c r="C2063" s="191" t="s">
        <v>67</v>
      </c>
      <c r="D2063" s="191" t="s">
        <v>876</v>
      </c>
      <c r="E2063" s="189" t="n">
        <v>0.6</v>
      </c>
      <c r="F2063" s="189" t="n">
        <v>0.37</v>
      </c>
      <c r="G2063" s="189" t="n">
        <v>0</v>
      </c>
    </row>
    <row r="2064" customFormat="false" ht="15" hidden="false" customHeight="false" outlineLevel="0" collapsed="false">
      <c r="A2064" s="189" t="n">
        <v>37373</v>
      </c>
      <c r="B2064" s="190" t="s">
        <v>878</v>
      </c>
      <c r="C2064" s="191" t="s">
        <v>67</v>
      </c>
      <c r="D2064" s="191" t="s">
        <v>876</v>
      </c>
      <c r="E2064" s="189" t="n">
        <v>0.6</v>
      </c>
      <c r="F2064" s="189" t="n">
        <v>0.02</v>
      </c>
      <c r="G2064" s="189" t="n">
        <v>0</v>
      </c>
    </row>
    <row r="2065" customFormat="false" ht="15" hidden="false" customHeight="false" outlineLevel="0" collapsed="false">
      <c r="A2065" s="189" t="n">
        <v>38403</v>
      </c>
      <c r="B2065" s="190" t="s">
        <v>888</v>
      </c>
      <c r="C2065" s="191" t="s">
        <v>67</v>
      </c>
      <c r="D2065" s="191" t="s">
        <v>28</v>
      </c>
      <c r="E2065" s="189" t="n">
        <v>0.00218934</v>
      </c>
      <c r="F2065" s="189" t="n">
        <v>24.94</v>
      </c>
      <c r="G2065" s="189" t="n">
        <v>0</v>
      </c>
    </row>
    <row r="2066" customFormat="false" ht="15" hidden="false" customHeight="false" outlineLevel="0" collapsed="false">
      <c r="A2066" s="189" t="s">
        <v>1094</v>
      </c>
      <c r="B2066" s="190" t="s">
        <v>1095</v>
      </c>
      <c r="C2066" s="191" t="s">
        <v>67</v>
      </c>
      <c r="D2066" s="191" t="s">
        <v>28</v>
      </c>
      <c r="E2066" s="189" t="n">
        <v>1</v>
      </c>
      <c r="F2066" s="189" t="n">
        <v>8.65</v>
      </c>
      <c r="G2066" s="189" t="n">
        <v>0</v>
      </c>
    </row>
    <row r="2067" customFormat="false" ht="15" hidden="false" customHeight="false" outlineLevel="0" collapsed="false">
      <c r="A2067" s="178"/>
      <c r="B2067" s="179"/>
      <c r="C2067" s="180"/>
      <c r="D2067" s="180"/>
      <c r="E2067" s="180"/>
      <c r="F2067" s="180"/>
      <c r="G2067" s="180"/>
    </row>
    <row r="2068" customFormat="false" ht="15" hidden="false" customHeight="false" outlineLevel="0" collapsed="false">
      <c r="A2068" s="184" t="s">
        <v>362</v>
      </c>
      <c r="B2068" s="185" t="s">
        <v>363</v>
      </c>
      <c r="C2068" s="186" t="s">
        <v>53</v>
      </c>
      <c r="D2068" s="186" t="s">
        <v>28</v>
      </c>
      <c r="E2068" s="187"/>
      <c r="F2068" s="187" t="n">
        <v>4.9608999256</v>
      </c>
      <c r="G2068" s="187" t="n">
        <v>4.5983664</v>
      </c>
    </row>
    <row r="2069" customFormat="false" ht="15" hidden="false" customHeight="false" outlineLevel="0" collapsed="false">
      <c r="A2069" s="189" t="n">
        <v>10</v>
      </c>
      <c r="B2069" s="190" t="s">
        <v>882</v>
      </c>
      <c r="C2069" s="191" t="s">
        <v>67</v>
      </c>
      <c r="D2069" s="191" t="s">
        <v>28</v>
      </c>
      <c r="E2069" s="189" t="n">
        <v>0.00145956</v>
      </c>
      <c r="F2069" s="189" t="n">
        <v>6.64</v>
      </c>
      <c r="G2069" s="189" t="n">
        <v>0</v>
      </c>
    </row>
    <row r="2070" customFormat="false" ht="15" hidden="false" customHeight="false" outlineLevel="0" collapsed="false">
      <c r="A2070" s="189" t="n">
        <v>12</v>
      </c>
      <c r="B2070" s="190" t="s">
        <v>883</v>
      </c>
      <c r="C2070" s="191" t="s">
        <v>67</v>
      </c>
      <c r="D2070" s="191" t="s">
        <v>28</v>
      </c>
      <c r="E2070" s="189" t="n">
        <v>0.00145956</v>
      </c>
      <c r="F2070" s="189" t="n">
        <v>6.5</v>
      </c>
      <c r="G2070" s="189" t="n">
        <v>0</v>
      </c>
    </row>
    <row r="2071" customFormat="false" ht="15" hidden="false" customHeight="false" outlineLevel="0" collapsed="false">
      <c r="A2071" s="189" t="n">
        <v>12892</v>
      </c>
      <c r="B2071" s="190" t="s">
        <v>859</v>
      </c>
      <c r="C2071" s="191" t="s">
        <v>67</v>
      </c>
      <c r="D2071" s="191" t="s">
        <v>333</v>
      </c>
      <c r="E2071" s="189" t="n">
        <v>0.0025502</v>
      </c>
      <c r="F2071" s="189" t="n">
        <v>9</v>
      </c>
      <c r="G2071" s="189" t="n">
        <v>0</v>
      </c>
    </row>
    <row r="2072" customFormat="false" ht="15" hidden="false" customHeight="false" outlineLevel="0" collapsed="false">
      <c r="A2072" s="189" t="n">
        <v>12893</v>
      </c>
      <c r="B2072" s="190" t="s">
        <v>860</v>
      </c>
      <c r="C2072" s="191" t="s">
        <v>67</v>
      </c>
      <c r="D2072" s="191" t="s">
        <v>333</v>
      </c>
      <c r="E2072" s="189" t="n">
        <v>0.0025502</v>
      </c>
      <c r="F2072" s="189" t="n">
        <v>48</v>
      </c>
      <c r="G2072" s="189" t="n">
        <v>0</v>
      </c>
    </row>
    <row r="2073" customFormat="false" ht="15" hidden="false" customHeight="false" outlineLevel="0" collapsed="false">
      <c r="A2073" s="189" t="n">
        <v>12894</v>
      </c>
      <c r="B2073" s="190" t="s">
        <v>861</v>
      </c>
      <c r="C2073" s="191" t="s">
        <v>67</v>
      </c>
      <c r="D2073" s="191" t="s">
        <v>28</v>
      </c>
      <c r="E2073" s="189" t="n">
        <v>0.0025502</v>
      </c>
      <c r="F2073" s="189" t="n">
        <v>13</v>
      </c>
      <c r="G2073" s="189" t="n">
        <v>0</v>
      </c>
    </row>
    <row r="2074" customFormat="false" ht="21" hidden="false" customHeight="false" outlineLevel="0" collapsed="false">
      <c r="A2074" s="189" t="n">
        <v>12895</v>
      </c>
      <c r="B2074" s="190" t="s">
        <v>862</v>
      </c>
      <c r="C2074" s="191" t="s">
        <v>67</v>
      </c>
      <c r="D2074" s="191" t="s">
        <v>28</v>
      </c>
      <c r="E2074" s="189" t="n">
        <v>0.0025502</v>
      </c>
      <c r="F2074" s="189" t="n">
        <v>10</v>
      </c>
      <c r="G2074" s="189" t="n">
        <v>0</v>
      </c>
    </row>
    <row r="2075" customFormat="false" ht="15" hidden="false" customHeight="false" outlineLevel="0" collapsed="false">
      <c r="A2075" s="189" t="n">
        <v>2436</v>
      </c>
      <c r="B2075" s="190" t="s">
        <v>913</v>
      </c>
      <c r="C2075" s="191" t="s">
        <v>867</v>
      </c>
      <c r="D2075" s="191" t="s">
        <v>876</v>
      </c>
      <c r="E2075" s="189" t="n">
        <v>0.20602</v>
      </c>
      <c r="F2075" s="189" t="n">
        <v>0</v>
      </c>
      <c r="G2075" s="189" t="n">
        <v>12.75</v>
      </c>
    </row>
    <row r="2076" customFormat="false" ht="15" hidden="false" customHeight="false" outlineLevel="0" collapsed="false">
      <c r="A2076" s="189" t="n">
        <v>247</v>
      </c>
      <c r="B2076" s="190" t="s">
        <v>915</v>
      </c>
      <c r="C2076" s="191" t="s">
        <v>867</v>
      </c>
      <c r="D2076" s="191" t="s">
        <v>876</v>
      </c>
      <c r="E2076" s="189" t="n">
        <v>0.20602</v>
      </c>
      <c r="F2076" s="189" t="n">
        <v>0</v>
      </c>
      <c r="G2076" s="189" t="n">
        <v>9.57</v>
      </c>
    </row>
    <row r="2077" customFormat="false" ht="15" hidden="false" customHeight="false" outlineLevel="0" collapsed="false">
      <c r="A2077" s="189" t="n">
        <v>2711</v>
      </c>
      <c r="B2077" s="190" t="s">
        <v>885</v>
      </c>
      <c r="C2077" s="191" t="s">
        <v>67</v>
      </c>
      <c r="D2077" s="191" t="s">
        <v>28</v>
      </c>
      <c r="E2077" s="189" t="n">
        <v>0.00145956</v>
      </c>
      <c r="F2077" s="189" t="n">
        <v>100.68</v>
      </c>
      <c r="G2077" s="189" t="n">
        <v>0</v>
      </c>
    </row>
    <row r="2078" customFormat="false" ht="21" hidden="false" customHeight="false" outlineLevel="0" collapsed="false">
      <c r="A2078" s="189" t="n">
        <v>36148</v>
      </c>
      <c r="B2078" s="190" t="s">
        <v>864</v>
      </c>
      <c r="C2078" s="191" t="s">
        <v>67</v>
      </c>
      <c r="D2078" s="191" t="s">
        <v>28</v>
      </c>
      <c r="E2078" s="189" t="n">
        <v>0.0025502</v>
      </c>
      <c r="F2078" s="189" t="n">
        <v>48</v>
      </c>
      <c r="G2078" s="189" t="n">
        <v>0</v>
      </c>
    </row>
    <row r="2079" customFormat="false" ht="21" hidden="false" customHeight="false" outlineLevel="0" collapsed="false">
      <c r="A2079" s="189" t="n">
        <v>36152</v>
      </c>
      <c r="B2079" s="190" t="s">
        <v>865</v>
      </c>
      <c r="C2079" s="191" t="s">
        <v>67</v>
      </c>
      <c r="D2079" s="191" t="s">
        <v>28</v>
      </c>
      <c r="E2079" s="189" t="n">
        <v>0.0025502</v>
      </c>
      <c r="F2079" s="189" t="n">
        <v>3.9</v>
      </c>
      <c r="G2079" s="189" t="n">
        <v>0</v>
      </c>
    </row>
    <row r="2080" customFormat="false" ht="15" hidden="false" customHeight="false" outlineLevel="0" collapsed="false">
      <c r="A2080" s="189" t="n">
        <v>37370</v>
      </c>
      <c r="B2080" s="190" t="s">
        <v>886</v>
      </c>
      <c r="C2080" s="191" t="s">
        <v>67</v>
      </c>
      <c r="D2080" s="191" t="s">
        <v>876</v>
      </c>
      <c r="E2080" s="189" t="n">
        <v>0.4</v>
      </c>
      <c r="F2080" s="189" t="n">
        <v>1.7</v>
      </c>
      <c r="G2080" s="189" t="n">
        <v>0</v>
      </c>
    </row>
    <row r="2081" customFormat="false" ht="15" hidden="false" customHeight="false" outlineLevel="0" collapsed="false">
      <c r="A2081" s="189" t="n">
        <v>37371</v>
      </c>
      <c r="B2081" s="190" t="s">
        <v>887</v>
      </c>
      <c r="C2081" s="191" t="s">
        <v>67</v>
      </c>
      <c r="D2081" s="191" t="s">
        <v>876</v>
      </c>
      <c r="E2081" s="189" t="n">
        <v>0.4</v>
      </c>
      <c r="F2081" s="189" t="n">
        <v>0.64</v>
      </c>
      <c r="G2081" s="189" t="n">
        <v>0</v>
      </c>
    </row>
    <row r="2082" customFormat="false" ht="15" hidden="false" customHeight="false" outlineLevel="0" collapsed="false">
      <c r="A2082" s="189" t="n">
        <v>37372</v>
      </c>
      <c r="B2082" s="190" t="s">
        <v>877</v>
      </c>
      <c r="C2082" s="191" t="s">
        <v>67</v>
      </c>
      <c r="D2082" s="191" t="s">
        <v>876</v>
      </c>
      <c r="E2082" s="189" t="n">
        <v>0.4</v>
      </c>
      <c r="F2082" s="189" t="n">
        <v>0.37</v>
      </c>
      <c r="G2082" s="189" t="n">
        <v>0</v>
      </c>
    </row>
    <row r="2083" customFormat="false" ht="15" hidden="false" customHeight="false" outlineLevel="0" collapsed="false">
      <c r="A2083" s="189" t="n">
        <v>37373</v>
      </c>
      <c r="B2083" s="190" t="s">
        <v>878</v>
      </c>
      <c r="C2083" s="191" t="s">
        <v>67</v>
      </c>
      <c r="D2083" s="191" t="s">
        <v>876</v>
      </c>
      <c r="E2083" s="189" t="n">
        <v>0.4</v>
      </c>
      <c r="F2083" s="189" t="n">
        <v>0.02</v>
      </c>
      <c r="G2083" s="189" t="n">
        <v>0</v>
      </c>
    </row>
    <row r="2084" customFormat="false" ht="15" hidden="false" customHeight="false" outlineLevel="0" collapsed="false">
      <c r="A2084" s="189" t="n">
        <v>38403</v>
      </c>
      <c r="B2084" s="190" t="s">
        <v>888</v>
      </c>
      <c r="C2084" s="191" t="s">
        <v>67</v>
      </c>
      <c r="D2084" s="191" t="s">
        <v>28</v>
      </c>
      <c r="E2084" s="189" t="n">
        <v>0.00145956</v>
      </c>
      <c r="F2084" s="189" t="n">
        <v>24.94</v>
      </c>
      <c r="G2084" s="189" t="n">
        <v>0</v>
      </c>
    </row>
    <row r="2085" customFormat="false" ht="15" hidden="false" customHeight="false" outlineLevel="0" collapsed="false">
      <c r="A2085" s="189" t="s">
        <v>1096</v>
      </c>
      <c r="B2085" s="190" t="s">
        <v>363</v>
      </c>
      <c r="C2085" s="191" t="s">
        <v>67</v>
      </c>
      <c r="D2085" s="191" t="s">
        <v>28</v>
      </c>
      <c r="E2085" s="189" t="n">
        <v>1</v>
      </c>
      <c r="F2085" s="189" t="n">
        <v>3.33</v>
      </c>
      <c r="G2085" s="189" t="n">
        <v>0</v>
      </c>
    </row>
    <row r="2086" customFormat="false" ht="15" hidden="false" customHeight="false" outlineLevel="0" collapsed="false">
      <c r="A2086" s="178"/>
      <c r="B2086" s="179"/>
      <c r="C2086" s="180"/>
      <c r="D2086" s="180"/>
      <c r="E2086" s="180"/>
      <c r="F2086" s="180"/>
      <c r="G2086" s="180"/>
    </row>
    <row r="2087" customFormat="false" ht="15" hidden="false" customHeight="false" outlineLevel="0" collapsed="false">
      <c r="A2087" s="184" t="s">
        <v>365</v>
      </c>
      <c r="B2087" s="185" t="s">
        <v>366</v>
      </c>
      <c r="C2087" s="186" t="s">
        <v>53</v>
      </c>
      <c r="D2087" s="186" t="s">
        <v>28</v>
      </c>
      <c r="E2087" s="187"/>
      <c r="F2087" s="188" t="n">
        <v>1104.58047035762</v>
      </c>
      <c r="G2087" s="187" t="n">
        <v>52.6795831824</v>
      </c>
    </row>
    <row r="2088" customFormat="false" ht="15" hidden="false" customHeight="false" outlineLevel="0" collapsed="false">
      <c r="A2088" s="189" t="n">
        <v>10</v>
      </c>
      <c r="B2088" s="190" t="s">
        <v>882</v>
      </c>
      <c r="C2088" s="191" t="s">
        <v>67</v>
      </c>
      <c r="D2088" s="191" t="s">
        <v>28</v>
      </c>
      <c r="E2088" s="189" t="n">
        <v>0.017391022</v>
      </c>
      <c r="F2088" s="189" t="n">
        <v>6.64</v>
      </c>
      <c r="G2088" s="189" t="n">
        <v>0</v>
      </c>
    </row>
    <row r="2089" customFormat="false" ht="15" hidden="false" customHeight="false" outlineLevel="0" collapsed="false">
      <c r="A2089" s="189" t="n">
        <v>12</v>
      </c>
      <c r="B2089" s="190" t="s">
        <v>883</v>
      </c>
      <c r="C2089" s="191" t="s">
        <v>67</v>
      </c>
      <c r="D2089" s="191" t="s">
        <v>28</v>
      </c>
      <c r="E2089" s="189" t="n">
        <v>0.017391022</v>
      </c>
      <c r="F2089" s="189" t="n">
        <v>6.5</v>
      </c>
      <c r="G2089" s="189" t="n">
        <v>0</v>
      </c>
    </row>
    <row r="2090" customFormat="false" ht="15" hidden="false" customHeight="false" outlineLevel="0" collapsed="false">
      <c r="A2090" s="189" t="n">
        <v>12892</v>
      </c>
      <c r="B2090" s="190" t="s">
        <v>859</v>
      </c>
      <c r="C2090" s="191" t="s">
        <v>67</v>
      </c>
      <c r="D2090" s="191" t="s">
        <v>333</v>
      </c>
      <c r="E2090" s="189" t="n">
        <v>0.030386271</v>
      </c>
      <c r="F2090" s="189" t="n">
        <v>9</v>
      </c>
      <c r="G2090" s="189" t="n">
        <v>0</v>
      </c>
    </row>
    <row r="2091" customFormat="false" ht="15" hidden="false" customHeight="false" outlineLevel="0" collapsed="false">
      <c r="A2091" s="189" t="n">
        <v>12893</v>
      </c>
      <c r="B2091" s="190" t="s">
        <v>860</v>
      </c>
      <c r="C2091" s="191" t="s">
        <v>67</v>
      </c>
      <c r="D2091" s="191" t="s">
        <v>333</v>
      </c>
      <c r="E2091" s="189" t="n">
        <v>0.030386271</v>
      </c>
      <c r="F2091" s="189" t="n">
        <v>48</v>
      </c>
      <c r="G2091" s="189" t="n">
        <v>0</v>
      </c>
    </row>
    <row r="2092" customFormat="false" ht="15" hidden="false" customHeight="false" outlineLevel="0" collapsed="false">
      <c r="A2092" s="189" t="n">
        <v>12894</v>
      </c>
      <c r="B2092" s="190" t="s">
        <v>861</v>
      </c>
      <c r="C2092" s="191" t="s">
        <v>67</v>
      </c>
      <c r="D2092" s="191" t="s">
        <v>28</v>
      </c>
      <c r="E2092" s="189" t="n">
        <v>0.030386271</v>
      </c>
      <c r="F2092" s="189" t="n">
        <v>13</v>
      </c>
      <c r="G2092" s="189" t="n">
        <v>0</v>
      </c>
    </row>
    <row r="2093" customFormat="false" ht="21" hidden="false" customHeight="false" outlineLevel="0" collapsed="false">
      <c r="A2093" s="189" t="n">
        <v>12895</v>
      </c>
      <c r="B2093" s="190" t="s">
        <v>862</v>
      </c>
      <c r="C2093" s="191" t="s">
        <v>67</v>
      </c>
      <c r="D2093" s="191" t="s">
        <v>28</v>
      </c>
      <c r="E2093" s="189" t="n">
        <v>0.030386271</v>
      </c>
      <c r="F2093" s="189" t="n">
        <v>10</v>
      </c>
      <c r="G2093" s="189" t="n">
        <v>0</v>
      </c>
    </row>
    <row r="2094" customFormat="false" ht="15" hidden="false" customHeight="false" outlineLevel="0" collapsed="false">
      <c r="A2094" s="189" t="n">
        <v>1379</v>
      </c>
      <c r="B2094" s="190" t="s">
        <v>893</v>
      </c>
      <c r="C2094" s="191" t="s">
        <v>67</v>
      </c>
      <c r="D2094" s="191" t="s">
        <v>153</v>
      </c>
      <c r="E2094" s="189" t="n">
        <v>18.76</v>
      </c>
      <c r="F2094" s="189" t="n">
        <v>0.41</v>
      </c>
      <c r="G2094" s="189" t="n">
        <v>0</v>
      </c>
    </row>
    <row r="2095" customFormat="false" ht="15" hidden="false" customHeight="false" outlineLevel="0" collapsed="false">
      <c r="A2095" s="189" t="n">
        <v>2436</v>
      </c>
      <c r="B2095" s="190" t="s">
        <v>913</v>
      </c>
      <c r="C2095" s="191" t="s">
        <v>867</v>
      </c>
      <c r="D2095" s="191" t="s">
        <v>876</v>
      </c>
      <c r="E2095" s="189" t="n">
        <v>2.0602</v>
      </c>
      <c r="F2095" s="189" t="n">
        <v>0</v>
      </c>
      <c r="G2095" s="189" t="n">
        <v>12.75</v>
      </c>
    </row>
    <row r="2096" customFormat="false" ht="15" hidden="false" customHeight="false" outlineLevel="0" collapsed="false">
      <c r="A2096" s="189" t="n">
        <v>247</v>
      </c>
      <c r="B2096" s="190" t="s">
        <v>915</v>
      </c>
      <c r="C2096" s="191" t="s">
        <v>867</v>
      </c>
      <c r="D2096" s="191" t="s">
        <v>876</v>
      </c>
      <c r="E2096" s="189" t="n">
        <v>2.0602</v>
      </c>
      <c r="F2096" s="189" t="n">
        <v>0</v>
      </c>
      <c r="G2096" s="189" t="n">
        <v>9.57</v>
      </c>
    </row>
    <row r="2097" customFormat="false" ht="15" hidden="false" customHeight="false" outlineLevel="0" collapsed="false">
      <c r="A2097" s="189" t="n">
        <v>2711</v>
      </c>
      <c r="B2097" s="190" t="s">
        <v>885</v>
      </c>
      <c r="C2097" s="191" t="s">
        <v>67</v>
      </c>
      <c r="D2097" s="191" t="s">
        <v>28</v>
      </c>
      <c r="E2097" s="189" t="n">
        <v>0.017391022</v>
      </c>
      <c r="F2097" s="189" t="n">
        <v>100.68</v>
      </c>
      <c r="G2097" s="189" t="n">
        <v>0</v>
      </c>
    </row>
    <row r="2098" customFormat="false" ht="21" hidden="false" customHeight="false" outlineLevel="0" collapsed="false">
      <c r="A2098" s="189" t="n">
        <v>36148</v>
      </c>
      <c r="B2098" s="190" t="s">
        <v>864</v>
      </c>
      <c r="C2098" s="191" t="s">
        <v>67</v>
      </c>
      <c r="D2098" s="191" t="s">
        <v>28</v>
      </c>
      <c r="E2098" s="189" t="n">
        <v>0.030386271</v>
      </c>
      <c r="F2098" s="189" t="n">
        <v>48</v>
      </c>
      <c r="G2098" s="189" t="n">
        <v>0</v>
      </c>
    </row>
    <row r="2099" customFormat="false" ht="21" hidden="false" customHeight="false" outlineLevel="0" collapsed="false">
      <c r="A2099" s="189" t="n">
        <v>36152</v>
      </c>
      <c r="B2099" s="190" t="s">
        <v>865</v>
      </c>
      <c r="C2099" s="191" t="s">
        <v>67</v>
      </c>
      <c r="D2099" s="191" t="s">
        <v>28</v>
      </c>
      <c r="E2099" s="189" t="n">
        <v>0.030386271</v>
      </c>
      <c r="F2099" s="189" t="n">
        <v>3.9</v>
      </c>
      <c r="G2099" s="189" t="n">
        <v>0</v>
      </c>
    </row>
    <row r="2100" customFormat="false" ht="15" hidden="false" customHeight="false" outlineLevel="0" collapsed="false">
      <c r="A2100" s="189" t="n">
        <v>367</v>
      </c>
      <c r="B2100" s="190" t="s">
        <v>1030</v>
      </c>
      <c r="C2100" s="191" t="s">
        <v>67</v>
      </c>
      <c r="D2100" s="191" t="s">
        <v>124</v>
      </c>
      <c r="E2100" s="189" t="n">
        <v>0.0653</v>
      </c>
      <c r="F2100" s="189" t="n">
        <v>75</v>
      </c>
      <c r="G2100" s="189" t="n">
        <v>0</v>
      </c>
    </row>
    <row r="2101" customFormat="false" ht="15" hidden="false" customHeight="false" outlineLevel="0" collapsed="false">
      <c r="A2101" s="189" t="n">
        <v>37370</v>
      </c>
      <c r="B2101" s="190" t="s">
        <v>886</v>
      </c>
      <c r="C2101" s="191" t="s">
        <v>67</v>
      </c>
      <c r="D2101" s="191" t="s">
        <v>876</v>
      </c>
      <c r="E2101" s="189" t="n">
        <v>4.7661</v>
      </c>
      <c r="F2101" s="189" t="n">
        <v>1.7</v>
      </c>
      <c r="G2101" s="189" t="n">
        <v>0</v>
      </c>
    </row>
    <row r="2102" customFormat="false" ht="15" hidden="false" customHeight="false" outlineLevel="0" collapsed="false">
      <c r="A2102" s="189" t="n">
        <v>37371</v>
      </c>
      <c r="B2102" s="190" t="s">
        <v>887</v>
      </c>
      <c r="C2102" s="191" t="s">
        <v>67</v>
      </c>
      <c r="D2102" s="191" t="s">
        <v>876</v>
      </c>
      <c r="E2102" s="189" t="n">
        <v>4.7661</v>
      </c>
      <c r="F2102" s="189" t="n">
        <v>0.64</v>
      </c>
      <c r="G2102" s="189" t="n">
        <v>0</v>
      </c>
    </row>
    <row r="2103" customFormat="false" ht="15" hidden="false" customHeight="false" outlineLevel="0" collapsed="false">
      <c r="A2103" s="189" t="n">
        <v>37372</v>
      </c>
      <c r="B2103" s="190" t="s">
        <v>877</v>
      </c>
      <c r="C2103" s="191" t="s">
        <v>67</v>
      </c>
      <c r="D2103" s="191" t="s">
        <v>876</v>
      </c>
      <c r="E2103" s="189" t="n">
        <v>4.7661</v>
      </c>
      <c r="F2103" s="189" t="n">
        <v>0.37</v>
      </c>
      <c r="G2103" s="189" t="n">
        <v>0</v>
      </c>
    </row>
    <row r="2104" customFormat="false" ht="15" hidden="false" customHeight="false" outlineLevel="0" collapsed="false">
      <c r="A2104" s="189" t="n">
        <v>37373</v>
      </c>
      <c r="B2104" s="190" t="s">
        <v>878</v>
      </c>
      <c r="C2104" s="191" t="s">
        <v>67</v>
      </c>
      <c r="D2104" s="191" t="s">
        <v>876</v>
      </c>
      <c r="E2104" s="189" t="n">
        <v>4.7661</v>
      </c>
      <c r="F2104" s="189" t="n">
        <v>0.02</v>
      </c>
      <c r="G2104" s="189" t="n">
        <v>0</v>
      </c>
    </row>
    <row r="2105" customFormat="false" ht="15" hidden="false" customHeight="false" outlineLevel="0" collapsed="false">
      <c r="A2105" s="189" t="n">
        <v>38403</v>
      </c>
      <c r="B2105" s="190" t="s">
        <v>888</v>
      </c>
      <c r="C2105" s="191" t="s">
        <v>67</v>
      </c>
      <c r="D2105" s="191" t="s">
        <v>28</v>
      </c>
      <c r="E2105" s="189" t="n">
        <v>0.017391022</v>
      </c>
      <c r="F2105" s="189" t="n">
        <v>24.94</v>
      </c>
      <c r="G2105" s="189" t="n">
        <v>0</v>
      </c>
    </row>
    <row r="2106" customFormat="false" ht="15" hidden="false" customHeight="false" outlineLevel="0" collapsed="false">
      <c r="A2106" s="189" t="n">
        <v>4718</v>
      </c>
      <c r="B2106" s="190" t="s">
        <v>984</v>
      </c>
      <c r="C2106" s="191" t="s">
        <v>67</v>
      </c>
      <c r="D2106" s="191" t="s">
        <v>124</v>
      </c>
      <c r="E2106" s="189" t="n">
        <v>0.0439</v>
      </c>
      <c r="F2106" s="189" t="n">
        <v>43.74</v>
      </c>
      <c r="G2106" s="189" t="n">
        <v>0</v>
      </c>
    </row>
    <row r="2107" customFormat="false" ht="15" hidden="false" customHeight="false" outlineLevel="0" collapsed="false">
      <c r="A2107" s="189" t="n">
        <v>4721</v>
      </c>
      <c r="B2107" s="190" t="s">
        <v>899</v>
      </c>
      <c r="C2107" s="191" t="s">
        <v>67</v>
      </c>
      <c r="D2107" s="191" t="s">
        <v>124</v>
      </c>
      <c r="E2107" s="189" t="n">
        <v>0.0146</v>
      </c>
      <c r="F2107" s="189" t="n">
        <v>43.74</v>
      </c>
      <c r="G2107" s="189" t="n">
        <v>0</v>
      </c>
    </row>
    <row r="2108" customFormat="false" ht="15" hidden="false" customHeight="false" outlineLevel="0" collapsed="false">
      <c r="A2108" s="189" t="n">
        <v>4750</v>
      </c>
      <c r="B2108" s="190" t="s">
        <v>933</v>
      </c>
      <c r="C2108" s="191" t="s">
        <v>867</v>
      </c>
      <c r="D2108" s="191" t="s">
        <v>876</v>
      </c>
      <c r="E2108" s="189" t="n">
        <v>0.091539</v>
      </c>
      <c r="F2108" s="189" t="n">
        <v>0</v>
      </c>
      <c r="G2108" s="189" t="n">
        <v>12.75</v>
      </c>
    </row>
    <row r="2109" customFormat="false" ht="15" hidden="false" customHeight="false" outlineLevel="0" collapsed="false">
      <c r="A2109" s="189" t="n">
        <v>6111</v>
      </c>
      <c r="B2109" s="190" t="s">
        <v>891</v>
      </c>
      <c r="C2109" s="191" t="s">
        <v>867</v>
      </c>
      <c r="D2109" s="191" t="s">
        <v>876</v>
      </c>
      <c r="E2109" s="189" t="n">
        <v>0.68766131</v>
      </c>
      <c r="F2109" s="189" t="n">
        <v>0</v>
      </c>
      <c r="G2109" s="189" t="n">
        <v>8.04</v>
      </c>
    </row>
    <row r="2110" customFormat="false" ht="15" hidden="false" customHeight="false" outlineLevel="0" collapsed="false">
      <c r="A2110" s="189" t="s">
        <v>1097</v>
      </c>
      <c r="B2110" s="190" t="s">
        <v>1098</v>
      </c>
      <c r="C2110" s="191" t="s">
        <v>67</v>
      </c>
      <c r="D2110" s="191" t="s">
        <v>28</v>
      </c>
      <c r="E2110" s="189" t="n">
        <v>1</v>
      </c>
      <c r="F2110" s="189" t="n">
        <v>1070</v>
      </c>
      <c r="G2110" s="189" t="n">
        <v>0</v>
      </c>
    </row>
    <row r="2111" customFormat="false" ht="15" hidden="false" customHeight="false" outlineLevel="0" collapsed="false">
      <c r="A2111" s="178"/>
      <c r="B2111" s="179"/>
      <c r="C2111" s="180"/>
      <c r="D2111" s="180"/>
      <c r="E2111" s="180"/>
      <c r="F2111" s="180"/>
      <c r="G2111" s="180"/>
    </row>
    <row r="2112" customFormat="false" ht="21" hidden="false" customHeight="false" outlineLevel="0" collapsed="false">
      <c r="A2112" s="181" t="s">
        <v>1099</v>
      </c>
      <c r="B2112" s="182" t="s">
        <v>368</v>
      </c>
      <c r="C2112" s="183"/>
      <c r="D2112" s="183"/>
      <c r="E2112" s="183"/>
      <c r="F2112" s="183"/>
      <c r="G2112" s="183"/>
    </row>
    <row r="2113" customFormat="false" ht="15" hidden="false" customHeight="false" outlineLevel="0" collapsed="false">
      <c r="A2113" s="178"/>
      <c r="B2113" s="179"/>
      <c r="C2113" s="180"/>
      <c r="D2113" s="180"/>
      <c r="E2113" s="180"/>
      <c r="F2113" s="180"/>
      <c r="G2113" s="180"/>
    </row>
    <row r="2114" customFormat="false" ht="21" hidden="false" customHeight="false" outlineLevel="0" collapsed="false">
      <c r="A2114" s="184" t="s">
        <v>370</v>
      </c>
      <c r="B2114" s="185" t="s">
        <v>371</v>
      </c>
      <c r="C2114" s="186" t="s">
        <v>53</v>
      </c>
      <c r="D2114" s="186" t="s">
        <v>131</v>
      </c>
      <c r="E2114" s="187"/>
      <c r="F2114" s="187" t="n">
        <v>3.55439805</v>
      </c>
      <c r="G2114" s="187" t="n">
        <v>3.770660448</v>
      </c>
    </row>
    <row r="2115" customFormat="false" ht="15" hidden="false" customHeight="false" outlineLevel="0" collapsed="false">
      <c r="A2115" s="189" t="n">
        <v>10</v>
      </c>
      <c r="B2115" s="190" t="s">
        <v>882</v>
      </c>
      <c r="C2115" s="191" t="s">
        <v>67</v>
      </c>
      <c r="D2115" s="191" t="s">
        <v>28</v>
      </c>
      <c r="E2115" s="189" t="n">
        <v>0.00119684</v>
      </c>
      <c r="F2115" s="189" t="n">
        <v>6.64</v>
      </c>
      <c r="G2115" s="189" t="n">
        <v>0</v>
      </c>
    </row>
    <row r="2116" customFormat="false" ht="15" hidden="false" customHeight="false" outlineLevel="0" collapsed="false">
      <c r="A2116" s="189" t="n">
        <v>12</v>
      </c>
      <c r="B2116" s="190" t="s">
        <v>883</v>
      </c>
      <c r="C2116" s="191" t="s">
        <v>67</v>
      </c>
      <c r="D2116" s="191" t="s">
        <v>28</v>
      </c>
      <c r="E2116" s="189" t="n">
        <v>0.00119684</v>
      </c>
      <c r="F2116" s="189" t="n">
        <v>6.5</v>
      </c>
      <c r="G2116" s="189" t="n">
        <v>0</v>
      </c>
    </row>
    <row r="2117" customFormat="false" ht="15" hidden="false" customHeight="false" outlineLevel="0" collapsed="false">
      <c r="A2117" s="189" t="n">
        <v>12892</v>
      </c>
      <c r="B2117" s="190" t="s">
        <v>859</v>
      </c>
      <c r="C2117" s="191" t="s">
        <v>67</v>
      </c>
      <c r="D2117" s="191" t="s">
        <v>333</v>
      </c>
      <c r="E2117" s="189" t="n">
        <v>0.002091164</v>
      </c>
      <c r="F2117" s="189" t="n">
        <v>9</v>
      </c>
      <c r="G2117" s="189" t="n">
        <v>0</v>
      </c>
    </row>
    <row r="2118" customFormat="false" ht="15" hidden="false" customHeight="false" outlineLevel="0" collapsed="false">
      <c r="A2118" s="189" t="n">
        <v>12893</v>
      </c>
      <c r="B2118" s="190" t="s">
        <v>860</v>
      </c>
      <c r="C2118" s="191" t="s">
        <v>67</v>
      </c>
      <c r="D2118" s="191" t="s">
        <v>333</v>
      </c>
      <c r="E2118" s="189" t="n">
        <v>0.002091164</v>
      </c>
      <c r="F2118" s="189" t="n">
        <v>48</v>
      </c>
      <c r="G2118" s="189" t="n">
        <v>0</v>
      </c>
    </row>
    <row r="2119" customFormat="false" ht="15" hidden="false" customHeight="false" outlineLevel="0" collapsed="false">
      <c r="A2119" s="189" t="n">
        <v>12894</v>
      </c>
      <c r="B2119" s="190" t="s">
        <v>861</v>
      </c>
      <c r="C2119" s="191" t="s">
        <v>67</v>
      </c>
      <c r="D2119" s="191" t="s">
        <v>28</v>
      </c>
      <c r="E2119" s="189" t="n">
        <v>0.002091164</v>
      </c>
      <c r="F2119" s="189" t="n">
        <v>13</v>
      </c>
      <c r="G2119" s="189" t="n">
        <v>0</v>
      </c>
    </row>
    <row r="2120" customFormat="false" ht="21" hidden="false" customHeight="false" outlineLevel="0" collapsed="false">
      <c r="A2120" s="189" t="n">
        <v>12895</v>
      </c>
      <c r="B2120" s="190" t="s">
        <v>862</v>
      </c>
      <c r="C2120" s="191" t="s">
        <v>67</v>
      </c>
      <c r="D2120" s="191" t="s">
        <v>28</v>
      </c>
      <c r="E2120" s="189" t="n">
        <v>0.002091164</v>
      </c>
      <c r="F2120" s="189" t="n">
        <v>10</v>
      </c>
      <c r="G2120" s="189" t="n">
        <v>0</v>
      </c>
    </row>
    <row r="2121" customFormat="false" ht="15" hidden="false" customHeight="false" outlineLevel="0" collapsed="false">
      <c r="A2121" s="189" t="n">
        <v>2436</v>
      </c>
      <c r="B2121" s="190" t="s">
        <v>913</v>
      </c>
      <c r="C2121" s="191" t="s">
        <v>867</v>
      </c>
      <c r="D2121" s="191" t="s">
        <v>876</v>
      </c>
      <c r="E2121" s="189" t="n">
        <v>0.1689364</v>
      </c>
      <c r="F2121" s="189" t="n">
        <v>0</v>
      </c>
      <c r="G2121" s="189" t="n">
        <v>12.75</v>
      </c>
    </row>
    <row r="2122" customFormat="false" ht="15" hidden="false" customHeight="false" outlineLevel="0" collapsed="false">
      <c r="A2122" s="189" t="n">
        <v>247</v>
      </c>
      <c r="B2122" s="190" t="s">
        <v>915</v>
      </c>
      <c r="C2122" s="191" t="s">
        <v>867</v>
      </c>
      <c r="D2122" s="191" t="s">
        <v>876</v>
      </c>
      <c r="E2122" s="189" t="n">
        <v>0.1689364</v>
      </c>
      <c r="F2122" s="189" t="n">
        <v>0</v>
      </c>
      <c r="G2122" s="189" t="n">
        <v>9.57</v>
      </c>
    </row>
    <row r="2123" customFormat="false" ht="15" hidden="false" customHeight="false" outlineLevel="0" collapsed="false">
      <c r="A2123" s="189" t="n">
        <v>2690</v>
      </c>
      <c r="B2123" s="190" t="s">
        <v>1100</v>
      </c>
      <c r="C2123" s="191" t="s">
        <v>67</v>
      </c>
      <c r="D2123" s="191" t="s">
        <v>131</v>
      </c>
      <c r="E2123" s="189" t="n">
        <v>1.017</v>
      </c>
      <c r="F2123" s="189" t="n">
        <v>2.18</v>
      </c>
      <c r="G2123" s="189" t="n">
        <v>0</v>
      </c>
    </row>
    <row r="2124" customFormat="false" ht="15" hidden="false" customHeight="false" outlineLevel="0" collapsed="false">
      <c r="A2124" s="189" t="n">
        <v>2711</v>
      </c>
      <c r="B2124" s="190" t="s">
        <v>885</v>
      </c>
      <c r="C2124" s="191" t="s">
        <v>67</v>
      </c>
      <c r="D2124" s="191" t="s">
        <v>28</v>
      </c>
      <c r="E2124" s="189" t="n">
        <v>0.00119684</v>
      </c>
      <c r="F2124" s="189" t="n">
        <v>100.68</v>
      </c>
      <c r="G2124" s="189" t="n">
        <v>0</v>
      </c>
    </row>
    <row r="2125" customFormat="false" ht="21" hidden="false" customHeight="false" outlineLevel="0" collapsed="false">
      <c r="A2125" s="189" t="n">
        <v>36148</v>
      </c>
      <c r="B2125" s="190" t="s">
        <v>864</v>
      </c>
      <c r="C2125" s="191" t="s">
        <v>67</v>
      </c>
      <c r="D2125" s="191" t="s">
        <v>28</v>
      </c>
      <c r="E2125" s="189" t="n">
        <v>0.002091164</v>
      </c>
      <c r="F2125" s="189" t="n">
        <v>48</v>
      </c>
      <c r="G2125" s="189" t="n">
        <v>0</v>
      </c>
    </row>
    <row r="2126" customFormat="false" ht="21" hidden="false" customHeight="false" outlineLevel="0" collapsed="false">
      <c r="A2126" s="189" t="n">
        <v>36152</v>
      </c>
      <c r="B2126" s="190" t="s">
        <v>865</v>
      </c>
      <c r="C2126" s="191" t="s">
        <v>67</v>
      </c>
      <c r="D2126" s="191" t="s">
        <v>28</v>
      </c>
      <c r="E2126" s="189" t="n">
        <v>0.002091164</v>
      </c>
      <c r="F2126" s="189" t="n">
        <v>3.9</v>
      </c>
      <c r="G2126" s="189" t="n">
        <v>0</v>
      </c>
    </row>
    <row r="2127" customFormat="false" ht="15" hidden="false" customHeight="false" outlineLevel="0" collapsed="false">
      <c r="A2127" s="189" t="n">
        <v>37370</v>
      </c>
      <c r="B2127" s="190" t="s">
        <v>886</v>
      </c>
      <c r="C2127" s="191" t="s">
        <v>67</v>
      </c>
      <c r="D2127" s="191" t="s">
        <v>876</v>
      </c>
      <c r="E2127" s="189" t="n">
        <v>0.328</v>
      </c>
      <c r="F2127" s="189" t="n">
        <v>1.7</v>
      </c>
      <c r="G2127" s="189" t="n">
        <v>0</v>
      </c>
    </row>
    <row r="2128" customFormat="false" ht="15" hidden="false" customHeight="false" outlineLevel="0" collapsed="false">
      <c r="A2128" s="189" t="n">
        <v>37371</v>
      </c>
      <c r="B2128" s="190" t="s">
        <v>887</v>
      </c>
      <c r="C2128" s="191" t="s">
        <v>67</v>
      </c>
      <c r="D2128" s="191" t="s">
        <v>876</v>
      </c>
      <c r="E2128" s="189" t="n">
        <v>0.328</v>
      </c>
      <c r="F2128" s="189" t="n">
        <v>0.64</v>
      </c>
      <c r="G2128" s="189" t="n">
        <v>0</v>
      </c>
    </row>
    <row r="2129" customFormat="false" ht="15" hidden="false" customHeight="false" outlineLevel="0" collapsed="false">
      <c r="A2129" s="189" t="n">
        <v>37372</v>
      </c>
      <c r="B2129" s="190" t="s">
        <v>877</v>
      </c>
      <c r="C2129" s="191" t="s">
        <v>67</v>
      </c>
      <c r="D2129" s="191" t="s">
        <v>876</v>
      </c>
      <c r="E2129" s="189" t="n">
        <v>0.328</v>
      </c>
      <c r="F2129" s="189" t="n">
        <v>0.37</v>
      </c>
      <c r="G2129" s="189" t="n">
        <v>0</v>
      </c>
    </row>
    <row r="2130" customFormat="false" ht="15" hidden="false" customHeight="false" outlineLevel="0" collapsed="false">
      <c r="A2130" s="189" t="n">
        <v>37373</v>
      </c>
      <c r="B2130" s="190" t="s">
        <v>878</v>
      </c>
      <c r="C2130" s="191" t="s">
        <v>67</v>
      </c>
      <c r="D2130" s="191" t="s">
        <v>876</v>
      </c>
      <c r="E2130" s="189" t="n">
        <v>0.328</v>
      </c>
      <c r="F2130" s="189" t="n">
        <v>0.02</v>
      </c>
      <c r="G2130" s="189" t="n">
        <v>0</v>
      </c>
    </row>
    <row r="2131" customFormat="false" ht="15" hidden="false" customHeight="false" outlineLevel="0" collapsed="false">
      <c r="A2131" s="189" t="n">
        <v>38403</v>
      </c>
      <c r="B2131" s="190" t="s">
        <v>888</v>
      </c>
      <c r="C2131" s="191" t="s">
        <v>67</v>
      </c>
      <c r="D2131" s="191" t="s">
        <v>28</v>
      </c>
      <c r="E2131" s="189" t="n">
        <v>0.00119684</v>
      </c>
      <c r="F2131" s="189" t="n">
        <v>24.94</v>
      </c>
      <c r="G2131" s="189" t="n">
        <v>0</v>
      </c>
    </row>
    <row r="2132" customFormat="false" ht="15" hidden="false" customHeight="false" outlineLevel="0" collapsed="false">
      <c r="A2132" s="178"/>
      <c r="B2132" s="179"/>
      <c r="C2132" s="180"/>
      <c r="D2132" s="180"/>
      <c r="E2132" s="180"/>
      <c r="F2132" s="180"/>
      <c r="G2132" s="180"/>
    </row>
    <row r="2133" customFormat="false" ht="21" hidden="false" customHeight="false" outlineLevel="0" collapsed="false">
      <c r="A2133" s="184" t="s">
        <v>373</v>
      </c>
      <c r="B2133" s="185" t="s">
        <v>374</v>
      </c>
      <c r="C2133" s="186" t="s">
        <v>53</v>
      </c>
      <c r="D2133" s="186" t="s">
        <v>131</v>
      </c>
      <c r="E2133" s="187"/>
      <c r="F2133" s="187" t="n">
        <v>7.52655151196</v>
      </c>
      <c r="G2133" s="187" t="n">
        <v>4.715709768</v>
      </c>
    </row>
    <row r="2134" customFormat="false" ht="15" hidden="false" customHeight="false" outlineLevel="0" collapsed="false">
      <c r="A2134" s="189" t="n">
        <v>10</v>
      </c>
      <c r="B2134" s="190" t="s">
        <v>882</v>
      </c>
      <c r="C2134" s="191" t="s">
        <v>67</v>
      </c>
      <c r="D2134" s="191" t="s">
        <v>28</v>
      </c>
      <c r="E2134" s="189" t="n">
        <v>0.001470506</v>
      </c>
      <c r="F2134" s="189" t="n">
        <v>6.64</v>
      </c>
      <c r="G2134" s="189" t="n">
        <v>0</v>
      </c>
    </row>
    <row r="2135" customFormat="false" ht="15" hidden="false" customHeight="false" outlineLevel="0" collapsed="false">
      <c r="A2135" s="189" t="n">
        <v>12</v>
      </c>
      <c r="B2135" s="190" t="s">
        <v>883</v>
      </c>
      <c r="C2135" s="191" t="s">
        <v>67</v>
      </c>
      <c r="D2135" s="191" t="s">
        <v>28</v>
      </c>
      <c r="E2135" s="189" t="n">
        <v>0.001470506</v>
      </c>
      <c r="F2135" s="189" t="n">
        <v>6.5</v>
      </c>
      <c r="G2135" s="189" t="n">
        <v>0</v>
      </c>
    </row>
    <row r="2136" customFormat="false" ht="15" hidden="false" customHeight="false" outlineLevel="0" collapsed="false">
      <c r="A2136" s="189" t="n">
        <v>12892</v>
      </c>
      <c r="B2136" s="190" t="s">
        <v>859</v>
      </c>
      <c r="C2136" s="191" t="s">
        <v>67</v>
      </c>
      <c r="D2136" s="191" t="s">
        <v>333</v>
      </c>
      <c r="E2136" s="189" t="n">
        <v>0.002569326</v>
      </c>
      <c r="F2136" s="189" t="n">
        <v>9</v>
      </c>
      <c r="G2136" s="189" t="n">
        <v>0</v>
      </c>
    </row>
    <row r="2137" customFormat="false" ht="15" hidden="false" customHeight="false" outlineLevel="0" collapsed="false">
      <c r="A2137" s="189" t="n">
        <v>12893</v>
      </c>
      <c r="B2137" s="190" t="s">
        <v>860</v>
      </c>
      <c r="C2137" s="191" t="s">
        <v>67</v>
      </c>
      <c r="D2137" s="191" t="s">
        <v>333</v>
      </c>
      <c r="E2137" s="189" t="n">
        <v>0.002569326</v>
      </c>
      <c r="F2137" s="189" t="n">
        <v>48</v>
      </c>
      <c r="G2137" s="189" t="n">
        <v>0</v>
      </c>
    </row>
    <row r="2138" customFormat="false" ht="15" hidden="false" customHeight="false" outlineLevel="0" collapsed="false">
      <c r="A2138" s="189" t="n">
        <v>12894</v>
      </c>
      <c r="B2138" s="190" t="s">
        <v>861</v>
      </c>
      <c r="C2138" s="191" t="s">
        <v>67</v>
      </c>
      <c r="D2138" s="191" t="s">
        <v>28</v>
      </c>
      <c r="E2138" s="189" t="n">
        <v>0.002569326</v>
      </c>
      <c r="F2138" s="189" t="n">
        <v>13</v>
      </c>
      <c r="G2138" s="189" t="n">
        <v>0</v>
      </c>
    </row>
    <row r="2139" customFormat="false" ht="21" hidden="false" customHeight="false" outlineLevel="0" collapsed="false">
      <c r="A2139" s="189" t="n">
        <v>12895</v>
      </c>
      <c r="B2139" s="190" t="s">
        <v>862</v>
      </c>
      <c r="C2139" s="191" t="s">
        <v>67</v>
      </c>
      <c r="D2139" s="191" t="s">
        <v>28</v>
      </c>
      <c r="E2139" s="189" t="n">
        <v>0.002569326</v>
      </c>
      <c r="F2139" s="189" t="n">
        <v>10</v>
      </c>
      <c r="G2139" s="189" t="n">
        <v>0</v>
      </c>
    </row>
    <row r="2140" customFormat="false" ht="21" hidden="false" customHeight="false" outlineLevel="0" collapsed="false">
      <c r="A2140" s="189" t="n">
        <v>21128</v>
      </c>
      <c r="B2140" s="190" t="s">
        <v>1101</v>
      </c>
      <c r="C2140" s="191" t="s">
        <v>67</v>
      </c>
      <c r="D2140" s="191" t="s">
        <v>131</v>
      </c>
      <c r="E2140" s="189" t="n">
        <v>1.05</v>
      </c>
      <c r="F2140" s="189" t="n">
        <v>5.21</v>
      </c>
      <c r="G2140" s="189" t="n">
        <v>0</v>
      </c>
    </row>
    <row r="2141" customFormat="false" ht="15" hidden="false" customHeight="false" outlineLevel="0" collapsed="false">
      <c r="A2141" s="189" t="n">
        <v>2436</v>
      </c>
      <c r="B2141" s="190" t="s">
        <v>913</v>
      </c>
      <c r="C2141" s="191" t="s">
        <v>867</v>
      </c>
      <c r="D2141" s="191" t="s">
        <v>876</v>
      </c>
      <c r="E2141" s="189" t="n">
        <v>0.16636115</v>
      </c>
      <c r="F2141" s="189" t="n">
        <v>0</v>
      </c>
      <c r="G2141" s="189" t="n">
        <v>12.75</v>
      </c>
    </row>
    <row r="2142" customFormat="false" ht="15" hidden="false" customHeight="false" outlineLevel="0" collapsed="false">
      <c r="A2142" s="189" t="n">
        <v>246</v>
      </c>
      <c r="B2142" s="190" t="s">
        <v>914</v>
      </c>
      <c r="C2142" s="191" t="s">
        <v>867</v>
      </c>
      <c r="D2142" s="191" t="s">
        <v>876</v>
      </c>
      <c r="E2142" s="189" t="n">
        <v>0.010145</v>
      </c>
      <c r="F2142" s="189" t="n">
        <v>0</v>
      </c>
      <c r="G2142" s="189" t="n">
        <v>9.57</v>
      </c>
    </row>
    <row r="2143" customFormat="false" ht="15" hidden="false" customHeight="false" outlineLevel="0" collapsed="false">
      <c r="A2143" s="189" t="n">
        <v>247</v>
      </c>
      <c r="B2143" s="190" t="s">
        <v>915</v>
      </c>
      <c r="C2143" s="191" t="s">
        <v>867</v>
      </c>
      <c r="D2143" s="191" t="s">
        <v>876</v>
      </c>
      <c r="E2143" s="189" t="n">
        <v>0.16636115</v>
      </c>
      <c r="F2143" s="189" t="n">
        <v>0</v>
      </c>
      <c r="G2143" s="189" t="n">
        <v>9.57</v>
      </c>
    </row>
    <row r="2144" customFormat="false" ht="15" hidden="false" customHeight="false" outlineLevel="0" collapsed="false">
      <c r="A2144" s="189" t="n">
        <v>2696</v>
      </c>
      <c r="B2144" s="190" t="s">
        <v>919</v>
      </c>
      <c r="C2144" s="191" t="s">
        <v>867</v>
      </c>
      <c r="D2144" s="191" t="s">
        <v>876</v>
      </c>
      <c r="E2144" s="189" t="n">
        <v>0.071015</v>
      </c>
      <c r="F2144" s="189" t="n">
        <v>0</v>
      </c>
      <c r="G2144" s="189" t="n">
        <v>12.75</v>
      </c>
    </row>
    <row r="2145" customFormat="false" ht="15" hidden="false" customHeight="false" outlineLevel="0" collapsed="false">
      <c r="A2145" s="189" t="n">
        <v>2711</v>
      </c>
      <c r="B2145" s="190" t="s">
        <v>885</v>
      </c>
      <c r="C2145" s="191" t="s">
        <v>67</v>
      </c>
      <c r="D2145" s="191" t="s">
        <v>28</v>
      </c>
      <c r="E2145" s="189" t="n">
        <v>0.001470506</v>
      </c>
      <c r="F2145" s="189" t="n">
        <v>100.68</v>
      </c>
      <c r="G2145" s="189" t="n">
        <v>0</v>
      </c>
    </row>
    <row r="2146" customFormat="false" ht="21" hidden="false" customHeight="false" outlineLevel="0" collapsed="false">
      <c r="A2146" s="189" t="n">
        <v>36148</v>
      </c>
      <c r="B2146" s="190" t="s">
        <v>864</v>
      </c>
      <c r="C2146" s="191" t="s">
        <v>67</v>
      </c>
      <c r="D2146" s="191" t="s">
        <v>28</v>
      </c>
      <c r="E2146" s="189" t="n">
        <v>0.002569326</v>
      </c>
      <c r="F2146" s="189" t="n">
        <v>48</v>
      </c>
      <c r="G2146" s="189" t="n">
        <v>0</v>
      </c>
    </row>
    <row r="2147" customFormat="false" ht="21" hidden="false" customHeight="false" outlineLevel="0" collapsed="false">
      <c r="A2147" s="189" t="n">
        <v>36152</v>
      </c>
      <c r="B2147" s="190" t="s">
        <v>865</v>
      </c>
      <c r="C2147" s="191" t="s">
        <v>67</v>
      </c>
      <c r="D2147" s="191" t="s">
        <v>28</v>
      </c>
      <c r="E2147" s="189" t="n">
        <v>0.002569326</v>
      </c>
      <c r="F2147" s="189" t="n">
        <v>3.9</v>
      </c>
      <c r="G2147" s="189" t="n">
        <v>0</v>
      </c>
    </row>
    <row r="2148" customFormat="false" ht="15" hidden="false" customHeight="false" outlineLevel="0" collapsed="false">
      <c r="A2148" s="189" t="n">
        <v>37370</v>
      </c>
      <c r="B2148" s="190" t="s">
        <v>886</v>
      </c>
      <c r="C2148" s="191" t="s">
        <v>67</v>
      </c>
      <c r="D2148" s="191" t="s">
        <v>876</v>
      </c>
      <c r="E2148" s="189" t="n">
        <v>0.403</v>
      </c>
      <c r="F2148" s="189" t="n">
        <v>1.7</v>
      </c>
      <c r="G2148" s="189" t="n">
        <v>0</v>
      </c>
    </row>
    <row r="2149" customFormat="false" ht="15" hidden="false" customHeight="false" outlineLevel="0" collapsed="false">
      <c r="A2149" s="189" t="n">
        <v>37371</v>
      </c>
      <c r="B2149" s="190" t="s">
        <v>887</v>
      </c>
      <c r="C2149" s="191" t="s">
        <v>67</v>
      </c>
      <c r="D2149" s="191" t="s">
        <v>876</v>
      </c>
      <c r="E2149" s="189" t="n">
        <v>0.403</v>
      </c>
      <c r="F2149" s="189" t="n">
        <v>0.64</v>
      </c>
      <c r="G2149" s="189" t="n">
        <v>0</v>
      </c>
    </row>
    <row r="2150" customFormat="false" ht="15" hidden="false" customHeight="false" outlineLevel="0" collapsed="false">
      <c r="A2150" s="189" t="n">
        <v>37372</v>
      </c>
      <c r="B2150" s="190" t="s">
        <v>877</v>
      </c>
      <c r="C2150" s="191" t="s">
        <v>67</v>
      </c>
      <c r="D2150" s="191" t="s">
        <v>876</v>
      </c>
      <c r="E2150" s="189" t="n">
        <v>0.403</v>
      </c>
      <c r="F2150" s="189" t="n">
        <v>0.37</v>
      </c>
      <c r="G2150" s="189" t="n">
        <v>0</v>
      </c>
    </row>
    <row r="2151" customFormat="false" ht="15" hidden="false" customHeight="false" outlineLevel="0" collapsed="false">
      <c r="A2151" s="189" t="n">
        <v>37373</v>
      </c>
      <c r="B2151" s="190" t="s">
        <v>878</v>
      </c>
      <c r="C2151" s="191" t="s">
        <v>67</v>
      </c>
      <c r="D2151" s="191" t="s">
        <v>876</v>
      </c>
      <c r="E2151" s="189" t="n">
        <v>0.403</v>
      </c>
      <c r="F2151" s="189" t="n">
        <v>0.02</v>
      </c>
      <c r="G2151" s="189" t="n">
        <v>0</v>
      </c>
    </row>
    <row r="2152" customFormat="false" ht="15" hidden="false" customHeight="false" outlineLevel="0" collapsed="false">
      <c r="A2152" s="189" t="n">
        <v>38403</v>
      </c>
      <c r="B2152" s="190" t="s">
        <v>888</v>
      </c>
      <c r="C2152" s="191" t="s">
        <v>67</v>
      </c>
      <c r="D2152" s="191" t="s">
        <v>28</v>
      </c>
      <c r="E2152" s="189" t="n">
        <v>0.001470506</v>
      </c>
      <c r="F2152" s="189" t="n">
        <v>24.94</v>
      </c>
      <c r="G2152" s="189" t="n">
        <v>0</v>
      </c>
    </row>
    <row r="2153" customFormat="false" ht="21" hidden="false" customHeight="false" outlineLevel="0" collapsed="false">
      <c r="A2153" s="189" t="n">
        <v>392</v>
      </c>
      <c r="B2153" s="190" t="s">
        <v>927</v>
      </c>
      <c r="C2153" s="191" t="s">
        <v>67</v>
      </c>
      <c r="D2153" s="191" t="s">
        <v>28</v>
      </c>
      <c r="E2153" s="189" t="n">
        <v>0.666</v>
      </c>
      <c r="F2153" s="189" t="n">
        <v>0.62</v>
      </c>
      <c r="G2153" s="189" t="n">
        <v>0</v>
      </c>
    </row>
    <row r="2154" customFormat="false" ht="15" hidden="false" customHeight="false" outlineLevel="0" collapsed="false">
      <c r="A2154" s="178"/>
      <c r="B2154" s="179"/>
      <c r="C2154" s="180"/>
      <c r="D2154" s="180"/>
      <c r="E2154" s="180"/>
      <c r="F2154" s="180"/>
      <c r="G2154" s="180"/>
    </row>
    <row r="2155" customFormat="false" ht="21" hidden="false" customHeight="false" outlineLevel="0" collapsed="false">
      <c r="A2155" s="184" t="s">
        <v>376</v>
      </c>
      <c r="B2155" s="185" t="s">
        <v>377</v>
      </c>
      <c r="C2155" s="186" t="s">
        <v>53</v>
      </c>
      <c r="D2155" s="186" t="s">
        <v>28</v>
      </c>
      <c r="E2155" s="187"/>
      <c r="F2155" s="187" t="n">
        <v>1.1077249814</v>
      </c>
      <c r="G2155" s="187" t="n">
        <v>1.1495916</v>
      </c>
    </row>
    <row r="2156" customFormat="false" ht="15" hidden="false" customHeight="false" outlineLevel="0" collapsed="false">
      <c r="A2156" s="189" t="n">
        <v>10</v>
      </c>
      <c r="B2156" s="190" t="s">
        <v>882</v>
      </c>
      <c r="C2156" s="191" t="s">
        <v>67</v>
      </c>
      <c r="D2156" s="191" t="s">
        <v>28</v>
      </c>
      <c r="E2156" s="189" t="n">
        <v>0.00036489</v>
      </c>
      <c r="F2156" s="189" t="n">
        <v>6.64</v>
      </c>
      <c r="G2156" s="189" t="n">
        <v>0</v>
      </c>
    </row>
    <row r="2157" customFormat="false" ht="15" hidden="false" customHeight="false" outlineLevel="0" collapsed="false">
      <c r="A2157" s="189" t="n">
        <v>12</v>
      </c>
      <c r="B2157" s="190" t="s">
        <v>883</v>
      </c>
      <c r="C2157" s="191" t="s">
        <v>67</v>
      </c>
      <c r="D2157" s="191" t="s">
        <v>28</v>
      </c>
      <c r="E2157" s="189" t="n">
        <v>0.00036489</v>
      </c>
      <c r="F2157" s="189" t="n">
        <v>6.5</v>
      </c>
      <c r="G2157" s="189" t="n">
        <v>0</v>
      </c>
    </row>
    <row r="2158" customFormat="false" ht="15" hidden="false" customHeight="false" outlineLevel="0" collapsed="false">
      <c r="A2158" s="189" t="n">
        <v>12892</v>
      </c>
      <c r="B2158" s="190" t="s">
        <v>859</v>
      </c>
      <c r="C2158" s="191" t="s">
        <v>67</v>
      </c>
      <c r="D2158" s="191" t="s">
        <v>333</v>
      </c>
      <c r="E2158" s="189" t="n">
        <v>0.00063755</v>
      </c>
      <c r="F2158" s="189" t="n">
        <v>9</v>
      </c>
      <c r="G2158" s="189" t="n">
        <v>0</v>
      </c>
    </row>
    <row r="2159" customFormat="false" ht="15" hidden="false" customHeight="false" outlineLevel="0" collapsed="false">
      <c r="A2159" s="189" t="n">
        <v>12893</v>
      </c>
      <c r="B2159" s="190" t="s">
        <v>860</v>
      </c>
      <c r="C2159" s="191" t="s">
        <v>67</v>
      </c>
      <c r="D2159" s="191" t="s">
        <v>333</v>
      </c>
      <c r="E2159" s="189" t="n">
        <v>0.00063755</v>
      </c>
      <c r="F2159" s="189" t="n">
        <v>48</v>
      </c>
      <c r="G2159" s="189" t="n">
        <v>0</v>
      </c>
    </row>
    <row r="2160" customFormat="false" ht="15" hidden="false" customHeight="false" outlineLevel="0" collapsed="false">
      <c r="A2160" s="189" t="n">
        <v>12894</v>
      </c>
      <c r="B2160" s="190" t="s">
        <v>861</v>
      </c>
      <c r="C2160" s="191" t="s">
        <v>67</v>
      </c>
      <c r="D2160" s="191" t="s">
        <v>28</v>
      </c>
      <c r="E2160" s="189" t="n">
        <v>0.00063755</v>
      </c>
      <c r="F2160" s="189" t="n">
        <v>13</v>
      </c>
      <c r="G2160" s="189" t="n">
        <v>0</v>
      </c>
    </row>
    <row r="2161" customFormat="false" ht="21" hidden="false" customHeight="false" outlineLevel="0" collapsed="false">
      <c r="A2161" s="189" t="n">
        <v>12895</v>
      </c>
      <c r="B2161" s="190" t="s">
        <v>862</v>
      </c>
      <c r="C2161" s="191" t="s">
        <v>67</v>
      </c>
      <c r="D2161" s="191" t="s">
        <v>28</v>
      </c>
      <c r="E2161" s="189" t="n">
        <v>0.00063755</v>
      </c>
      <c r="F2161" s="189" t="n">
        <v>10</v>
      </c>
      <c r="G2161" s="189" t="n">
        <v>0</v>
      </c>
    </row>
    <row r="2162" customFormat="false" ht="15" hidden="false" customHeight="false" outlineLevel="0" collapsed="false">
      <c r="A2162" s="189" t="n">
        <v>2436</v>
      </c>
      <c r="B2162" s="190" t="s">
        <v>913</v>
      </c>
      <c r="C2162" s="191" t="s">
        <v>867</v>
      </c>
      <c r="D2162" s="191" t="s">
        <v>876</v>
      </c>
      <c r="E2162" s="189" t="n">
        <v>0.051505</v>
      </c>
      <c r="F2162" s="189" t="n">
        <v>0</v>
      </c>
      <c r="G2162" s="189" t="n">
        <v>12.75</v>
      </c>
    </row>
    <row r="2163" customFormat="false" ht="15" hidden="false" customHeight="false" outlineLevel="0" collapsed="false">
      <c r="A2163" s="189" t="n">
        <v>247</v>
      </c>
      <c r="B2163" s="190" t="s">
        <v>915</v>
      </c>
      <c r="C2163" s="191" t="s">
        <v>867</v>
      </c>
      <c r="D2163" s="191" t="s">
        <v>876</v>
      </c>
      <c r="E2163" s="189" t="n">
        <v>0.051505</v>
      </c>
      <c r="F2163" s="189" t="n">
        <v>0</v>
      </c>
      <c r="G2163" s="189" t="n">
        <v>9.57</v>
      </c>
    </row>
    <row r="2164" customFormat="false" ht="15" hidden="false" customHeight="false" outlineLevel="0" collapsed="false">
      <c r="A2164" s="189" t="n">
        <v>2711</v>
      </c>
      <c r="B2164" s="190" t="s">
        <v>885</v>
      </c>
      <c r="C2164" s="191" t="s">
        <v>67</v>
      </c>
      <c r="D2164" s="191" t="s">
        <v>28</v>
      </c>
      <c r="E2164" s="189" t="n">
        <v>0.00036489</v>
      </c>
      <c r="F2164" s="189" t="n">
        <v>100.68</v>
      </c>
      <c r="G2164" s="189" t="n">
        <v>0</v>
      </c>
    </row>
    <row r="2165" customFormat="false" ht="21" hidden="false" customHeight="false" outlineLevel="0" collapsed="false">
      <c r="A2165" s="189" t="n">
        <v>36148</v>
      </c>
      <c r="B2165" s="190" t="s">
        <v>864</v>
      </c>
      <c r="C2165" s="191" t="s">
        <v>67</v>
      </c>
      <c r="D2165" s="191" t="s">
        <v>28</v>
      </c>
      <c r="E2165" s="189" t="n">
        <v>0.00063755</v>
      </c>
      <c r="F2165" s="189" t="n">
        <v>48</v>
      </c>
      <c r="G2165" s="189" t="n">
        <v>0</v>
      </c>
    </row>
    <row r="2166" customFormat="false" ht="21" hidden="false" customHeight="false" outlineLevel="0" collapsed="false">
      <c r="A2166" s="189" t="n">
        <v>36152</v>
      </c>
      <c r="B2166" s="190" t="s">
        <v>865</v>
      </c>
      <c r="C2166" s="191" t="s">
        <v>67</v>
      </c>
      <c r="D2166" s="191" t="s">
        <v>28</v>
      </c>
      <c r="E2166" s="189" t="n">
        <v>0.00063755</v>
      </c>
      <c r="F2166" s="189" t="n">
        <v>3.9</v>
      </c>
      <c r="G2166" s="189" t="n">
        <v>0</v>
      </c>
    </row>
    <row r="2167" customFormat="false" ht="15" hidden="false" customHeight="false" outlineLevel="0" collapsed="false">
      <c r="A2167" s="189" t="n">
        <v>37370</v>
      </c>
      <c r="B2167" s="190" t="s">
        <v>886</v>
      </c>
      <c r="C2167" s="191" t="s">
        <v>67</v>
      </c>
      <c r="D2167" s="191" t="s">
        <v>876</v>
      </c>
      <c r="E2167" s="189" t="n">
        <v>0.1</v>
      </c>
      <c r="F2167" s="189" t="n">
        <v>1.7</v>
      </c>
      <c r="G2167" s="189" t="n">
        <v>0</v>
      </c>
    </row>
    <row r="2168" customFormat="false" ht="15" hidden="false" customHeight="false" outlineLevel="0" collapsed="false">
      <c r="A2168" s="189" t="n">
        <v>37371</v>
      </c>
      <c r="B2168" s="190" t="s">
        <v>887</v>
      </c>
      <c r="C2168" s="191" t="s">
        <v>67</v>
      </c>
      <c r="D2168" s="191" t="s">
        <v>876</v>
      </c>
      <c r="E2168" s="189" t="n">
        <v>0.1</v>
      </c>
      <c r="F2168" s="189" t="n">
        <v>0.64</v>
      </c>
      <c r="G2168" s="189" t="n">
        <v>0</v>
      </c>
    </row>
    <row r="2169" customFormat="false" ht="15" hidden="false" customHeight="false" outlineLevel="0" collapsed="false">
      <c r="A2169" s="189" t="n">
        <v>37372</v>
      </c>
      <c r="B2169" s="190" t="s">
        <v>877</v>
      </c>
      <c r="C2169" s="191" t="s">
        <v>67</v>
      </c>
      <c r="D2169" s="191" t="s">
        <v>876</v>
      </c>
      <c r="E2169" s="189" t="n">
        <v>0.1</v>
      </c>
      <c r="F2169" s="189" t="n">
        <v>0.37</v>
      </c>
      <c r="G2169" s="189" t="n">
        <v>0</v>
      </c>
    </row>
    <row r="2170" customFormat="false" ht="15" hidden="false" customHeight="false" outlineLevel="0" collapsed="false">
      <c r="A2170" s="189" t="n">
        <v>37373</v>
      </c>
      <c r="B2170" s="190" t="s">
        <v>878</v>
      </c>
      <c r="C2170" s="191" t="s">
        <v>67</v>
      </c>
      <c r="D2170" s="191" t="s">
        <v>876</v>
      </c>
      <c r="E2170" s="189" t="n">
        <v>0.1</v>
      </c>
      <c r="F2170" s="189" t="n">
        <v>0.02</v>
      </c>
      <c r="G2170" s="189" t="n">
        <v>0</v>
      </c>
    </row>
    <row r="2171" customFormat="false" ht="15" hidden="false" customHeight="false" outlineLevel="0" collapsed="false">
      <c r="A2171" s="189" t="n">
        <v>38403</v>
      </c>
      <c r="B2171" s="190" t="s">
        <v>888</v>
      </c>
      <c r="C2171" s="191" t="s">
        <v>67</v>
      </c>
      <c r="D2171" s="191" t="s">
        <v>28</v>
      </c>
      <c r="E2171" s="189" t="n">
        <v>0.00036489</v>
      </c>
      <c r="F2171" s="189" t="n">
        <v>24.94</v>
      </c>
      <c r="G2171" s="189" t="n">
        <v>0</v>
      </c>
    </row>
    <row r="2172" customFormat="false" ht="21" hidden="false" customHeight="false" outlineLevel="0" collapsed="false">
      <c r="A2172" s="189" t="n">
        <v>39129</v>
      </c>
      <c r="B2172" s="190" t="s">
        <v>377</v>
      </c>
      <c r="C2172" s="191" t="s">
        <v>67</v>
      </c>
      <c r="D2172" s="191" t="s">
        <v>28</v>
      </c>
      <c r="E2172" s="189" t="n">
        <v>1</v>
      </c>
      <c r="F2172" s="189" t="n">
        <v>0.7</v>
      </c>
      <c r="G2172" s="189" t="n">
        <v>0</v>
      </c>
    </row>
    <row r="2173" customFormat="false" ht="15" hidden="false" customHeight="false" outlineLevel="0" collapsed="false">
      <c r="A2173" s="178"/>
      <c r="B2173" s="179"/>
      <c r="C2173" s="180"/>
      <c r="D2173" s="180"/>
      <c r="E2173" s="180"/>
      <c r="F2173" s="180"/>
      <c r="G2173" s="180"/>
    </row>
    <row r="2174" customFormat="false" ht="15" hidden="false" customHeight="false" outlineLevel="0" collapsed="false">
      <c r="A2174" s="184" t="s">
        <v>379</v>
      </c>
      <c r="B2174" s="185" t="s">
        <v>380</v>
      </c>
      <c r="C2174" s="186" t="s">
        <v>53</v>
      </c>
      <c r="D2174" s="186" t="s">
        <v>28</v>
      </c>
      <c r="E2174" s="187"/>
      <c r="F2174" s="187" t="n">
        <v>0.10892688676</v>
      </c>
      <c r="G2174" s="187" t="n">
        <v>0.137950992</v>
      </c>
    </row>
    <row r="2175" customFormat="false" ht="15" hidden="false" customHeight="false" outlineLevel="0" collapsed="false">
      <c r="A2175" s="189" t="n">
        <v>10</v>
      </c>
      <c r="B2175" s="190" t="s">
        <v>882</v>
      </c>
      <c r="C2175" s="191" t="s">
        <v>67</v>
      </c>
      <c r="D2175" s="191" t="s">
        <v>28</v>
      </c>
      <c r="E2175" s="189" t="n">
        <v>4.3786E-005</v>
      </c>
      <c r="F2175" s="189" t="n">
        <v>6.64</v>
      </c>
      <c r="G2175" s="189" t="n">
        <v>0</v>
      </c>
    </row>
    <row r="2176" customFormat="false" ht="15" hidden="false" customHeight="false" outlineLevel="0" collapsed="false">
      <c r="A2176" s="189" t="n">
        <v>12</v>
      </c>
      <c r="B2176" s="190" t="s">
        <v>883</v>
      </c>
      <c r="C2176" s="191" t="s">
        <v>67</v>
      </c>
      <c r="D2176" s="191" t="s">
        <v>28</v>
      </c>
      <c r="E2176" s="189" t="n">
        <v>4.3786E-005</v>
      </c>
      <c r="F2176" s="189" t="n">
        <v>6.5</v>
      </c>
      <c r="G2176" s="189" t="n">
        <v>0</v>
      </c>
    </row>
    <row r="2177" customFormat="false" ht="15" hidden="false" customHeight="false" outlineLevel="0" collapsed="false">
      <c r="A2177" s="189" t="n">
        <v>12892</v>
      </c>
      <c r="B2177" s="190" t="s">
        <v>859</v>
      </c>
      <c r="C2177" s="191" t="s">
        <v>67</v>
      </c>
      <c r="D2177" s="191" t="s">
        <v>333</v>
      </c>
      <c r="E2177" s="189" t="n">
        <v>7.6506E-005</v>
      </c>
      <c r="F2177" s="189" t="n">
        <v>9</v>
      </c>
      <c r="G2177" s="189" t="n">
        <v>0</v>
      </c>
    </row>
    <row r="2178" customFormat="false" ht="15" hidden="false" customHeight="false" outlineLevel="0" collapsed="false">
      <c r="A2178" s="189" t="n">
        <v>12893</v>
      </c>
      <c r="B2178" s="190" t="s">
        <v>860</v>
      </c>
      <c r="C2178" s="191" t="s">
        <v>67</v>
      </c>
      <c r="D2178" s="191" t="s">
        <v>333</v>
      </c>
      <c r="E2178" s="189" t="n">
        <v>7.6506E-005</v>
      </c>
      <c r="F2178" s="189" t="n">
        <v>48</v>
      </c>
      <c r="G2178" s="189" t="n">
        <v>0</v>
      </c>
    </row>
    <row r="2179" customFormat="false" ht="15" hidden="false" customHeight="false" outlineLevel="0" collapsed="false">
      <c r="A2179" s="189" t="n">
        <v>12894</v>
      </c>
      <c r="B2179" s="190" t="s">
        <v>861</v>
      </c>
      <c r="C2179" s="191" t="s">
        <v>67</v>
      </c>
      <c r="D2179" s="191" t="s">
        <v>28</v>
      </c>
      <c r="E2179" s="189" t="n">
        <v>7.6506E-005</v>
      </c>
      <c r="F2179" s="189" t="n">
        <v>13</v>
      </c>
      <c r="G2179" s="189" t="n">
        <v>0</v>
      </c>
    </row>
    <row r="2180" customFormat="false" ht="21" hidden="false" customHeight="false" outlineLevel="0" collapsed="false">
      <c r="A2180" s="189" t="n">
        <v>12895</v>
      </c>
      <c r="B2180" s="190" t="s">
        <v>862</v>
      </c>
      <c r="C2180" s="191" t="s">
        <v>67</v>
      </c>
      <c r="D2180" s="191" t="s">
        <v>28</v>
      </c>
      <c r="E2180" s="189" t="n">
        <v>7.6506E-005</v>
      </c>
      <c r="F2180" s="189" t="n">
        <v>10</v>
      </c>
      <c r="G2180" s="189" t="n">
        <v>0</v>
      </c>
    </row>
    <row r="2181" customFormat="false" ht="15" hidden="false" customHeight="false" outlineLevel="0" collapsed="false">
      <c r="A2181" s="189" t="n">
        <v>2436</v>
      </c>
      <c r="B2181" s="190" t="s">
        <v>913</v>
      </c>
      <c r="C2181" s="191" t="s">
        <v>867</v>
      </c>
      <c r="D2181" s="191" t="s">
        <v>876</v>
      </c>
      <c r="E2181" s="189" t="n">
        <v>0.0061806</v>
      </c>
      <c r="F2181" s="189" t="n">
        <v>0</v>
      </c>
      <c r="G2181" s="189" t="n">
        <v>12.75</v>
      </c>
    </row>
    <row r="2182" customFormat="false" ht="15" hidden="false" customHeight="false" outlineLevel="0" collapsed="false">
      <c r="A2182" s="189" t="n">
        <v>247</v>
      </c>
      <c r="B2182" s="190" t="s">
        <v>915</v>
      </c>
      <c r="C2182" s="191" t="s">
        <v>867</v>
      </c>
      <c r="D2182" s="191" t="s">
        <v>876</v>
      </c>
      <c r="E2182" s="189" t="n">
        <v>0.0061806</v>
      </c>
      <c r="F2182" s="189" t="n">
        <v>0</v>
      </c>
      <c r="G2182" s="189" t="n">
        <v>9.57</v>
      </c>
    </row>
    <row r="2183" customFormat="false" ht="15" hidden="false" customHeight="false" outlineLevel="0" collapsed="false">
      <c r="A2183" s="189" t="n">
        <v>2711</v>
      </c>
      <c r="B2183" s="190" t="s">
        <v>885</v>
      </c>
      <c r="C2183" s="191" t="s">
        <v>67</v>
      </c>
      <c r="D2183" s="191" t="s">
        <v>28</v>
      </c>
      <c r="E2183" s="189" t="n">
        <v>4.3786E-005</v>
      </c>
      <c r="F2183" s="189" t="n">
        <v>100.68</v>
      </c>
      <c r="G2183" s="189" t="n">
        <v>0</v>
      </c>
    </row>
    <row r="2184" customFormat="false" ht="21" hidden="false" customHeight="false" outlineLevel="0" collapsed="false">
      <c r="A2184" s="189" t="n">
        <v>36148</v>
      </c>
      <c r="B2184" s="190" t="s">
        <v>864</v>
      </c>
      <c r="C2184" s="191" t="s">
        <v>67</v>
      </c>
      <c r="D2184" s="191" t="s">
        <v>28</v>
      </c>
      <c r="E2184" s="189" t="n">
        <v>7.6506E-005</v>
      </c>
      <c r="F2184" s="189" t="n">
        <v>48</v>
      </c>
      <c r="G2184" s="189" t="n">
        <v>0</v>
      </c>
    </row>
    <row r="2185" customFormat="false" ht="21" hidden="false" customHeight="false" outlineLevel="0" collapsed="false">
      <c r="A2185" s="189" t="n">
        <v>36152</v>
      </c>
      <c r="B2185" s="190" t="s">
        <v>865</v>
      </c>
      <c r="C2185" s="191" t="s">
        <v>67</v>
      </c>
      <c r="D2185" s="191" t="s">
        <v>28</v>
      </c>
      <c r="E2185" s="189" t="n">
        <v>7.6506E-005</v>
      </c>
      <c r="F2185" s="189" t="n">
        <v>3.9</v>
      </c>
      <c r="G2185" s="189" t="n">
        <v>0</v>
      </c>
    </row>
    <row r="2186" customFormat="false" ht="15" hidden="false" customHeight="false" outlineLevel="0" collapsed="false">
      <c r="A2186" s="189" t="n">
        <v>37370</v>
      </c>
      <c r="B2186" s="190" t="s">
        <v>886</v>
      </c>
      <c r="C2186" s="191" t="s">
        <v>67</v>
      </c>
      <c r="D2186" s="191" t="s">
        <v>876</v>
      </c>
      <c r="E2186" s="189" t="n">
        <v>0.012</v>
      </c>
      <c r="F2186" s="189" t="n">
        <v>1.7</v>
      </c>
      <c r="G2186" s="189" t="n">
        <v>0</v>
      </c>
    </row>
    <row r="2187" customFormat="false" ht="15" hidden="false" customHeight="false" outlineLevel="0" collapsed="false">
      <c r="A2187" s="189" t="n">
        <v>37371</v>
      </c>
      <c r="B2187" s="190" t="s">
        <v>887</v>
      </c>
      <c r="C2187" s="191" t="s">
        <v>67</v>
      </c>
      <c r="D2187" s="191" t="s">
        <v>876</v>
      </c>
      <c r="E2187" s="189" t="n">
        <v>0.012</v>
      </c>
      <c r="F2187" s="189" t="n">
        <v>0.64</v>
      </c>
      <c r="G2187" s="189" t="n">
        <v>0</v>
      </c>
    </row>
    <row r="2188" customFormat="false" ht="15" hidden="false" customHeight="false" outlineLevel="0" collapsed="false">
      <c r="A2188" s="189" t="n">
        <v>37372</v>
      </c>
      <c r="B2188" s="190" t="s">
        <v>877</v>
      </c>
      <c r="C2188" s="191" t="s">
        <v>67</v>
      </c>
      <c r="D2188" s="191" t="s">
        <v>876</v>
      </c>
      <c r="E2188" s="189" t="n">
        <v>0.012</v>
      </c>
      <c r="F2188" s="189" t="n">
        <v>0.37</v>
      </c>
      <c r="G2188" s="189" t="n">
        <v>0</v>
      </c>
    </row>
    <row r="2189" customFormat="false" ht="15" hidden="false" customHeight="false" outlineLevel="0" collapsed="false">
      <c r="A2189" s="189" t="n">
        <v>37373</v>
      </c>
      <c r="B2189" s="190" t="s">
        <v>878</v>
      </c>
      <c r="C2189" s="191" t="s">
        <v>67</v>
      </c>
      <c r="D2189" s="191" t="s">
        <v>876</v>
      </c>
      <c r="E2189" s="189" t="n">
        <v>0.012</v>
      </c>
      <c r="F2189" s="189" t="n">
        <v>0.02</v>
      </c>
      <c r="G2189" s="189" t="n">
        <v>0</v>
      </c>
    </row>
    <row r="2190" customFormat="false" ht="15" hidden="false" customHeight="false" outlineLevel="0" collapsed="false">
      <c r="A2190" s="189" t="n">
        <v>38403</v>
      </c>
      <c r="B2190" s="190" t="s">
        <v>888</v>
      </c>
      <c r="C2190" s="191" t="s">
        <v>67</v>
      </c>
      <c r="D2190" s="191" t="s">
        <v>28</v>
      </c>
      <c r="E2190" s="189" t="n">
        <v>4.3786E-005</v>
      </c>
      <c r="F2190" s="189" t="n">
        <v>24.94</v>
      </c>
      <c r="G2190" s="189" t="n">
        <v>0</v>
      </c>
    </row>
    <row r="2191" customFormat="false" ht="15" hidden="false" customHeight="false" outlineLevel="0" collapsed="false">
      <c r="A2191" s="189" t="s">
        <v>1102</v>
      </c>
      <c r="B2191" s="190" t="s">
        <v>380</v>
      </c>
      <c r="C2191" s="191" t="s">
        <v>67</v>
      </c>
      <c r="D2191" s="191" t="s">
        <v>28</v>
      </c>
      <c r="E2191" s="189" t="n">
        <v>1</v>
      </c>
      <c r="F2191" s="189" t="n">
        <v>0.06</v>
      </c>
      <c r="G2191" s="189" t="n">
        <v>0</v>
      </c>
    </row>
    <row r="2192" customFormat="false" ht="15" hidden="false" customHeight="false" outlineLevel="0" collapsed="false">
      <c r="A2192" s="178"/>
      <c r="B2192" s="179"/>
      <c r="C2192" s="180"/>
      <c r="D2192" s="180"/>
      <c r="E2192" s="180"/>
      <c r="F2192" s="180"/>
      <c r="G2192" s="180"/>
    </row>
    <row r="2193" customFormat="false" ht="15" hidden="false" customHeight="false" outlineLevel="0" collapsed="false">
      <c r="A2193" s="184" t="s">
        <v>382</v>
      </c>
      <c r="B2193" s="185" t="s">
        <v>383</v>
      </c>
      <c r="C2193" s="186" t="s">
        <v>53</v>
      </c>
      <c r="D2193" s="186" t="s">
        <v>28</v>
      </c>
      <c r="E2193" s="187"/>
      <c r="F2193" s="187" t="n">
        <v>1.01231749442</v>
      </c>
      <c r="G2193" s="187" t="n">
        <v>0.39401325</v>
      </c>
    </row>
    <row r="2194" customFormat="false" ht="15" hidden="false" customHeight="false" outlineLevel="0" collapsed="false">
      <c r="A2194" s="189" t="n">
        <v>10</v>
      </c>
      <c r="B2194" s="190" t="s">
        <v>882</v>
      </c>
      <c r="C2194" s="191" t="s">
        <v>67</v>
      </c>
      <c r="D2194" s="191" t="s">
        <v>28</v>
      </c>
      <c r="E2194" s="189" t="n">
        <v>0.000109467</v>
      </c>
      <c r="F2194" s="189" t="n">
        <v>6.64</v>
      </c>
      <c r="G2194" s="189" t="n">
        <v>0</v>
      </c>
    </row>
    <row r="2195" customFormat="false" ht="15" hidden="false" customHeight="false" outlineLevel="0" collapsed="false">
      <c r="A2195" s="189" t="n">
        <v>12</v>
      </c>
      <c r="B2195" s="190" t="s">
        <v>883</v>
      </c>
      <c r="C2195" s="191" t="s">
        <v>67</v>
      </c>
      <c r="D2195" s="191" t="s">
        <v>28</v>
      </c>
      <c r="E2195" s="189" t="n">
        <v>0.000109467</v>
      </c>
      <c r="F2195" s="189" t="n">
        <v>6.5</v>
      </c>
      <c r="G2195" s="189" t="n">
        <v>0</v>
      </c>
    </row>
    <row r="2196" customFormat="false" ht="15" hidden="false" customHeight="false" outlineLevel="0" collapsed="false">
      <c r="A2196" s="189" t="n">
        <v>12892</v>
      </c>
      <c r="B2196" s="190" t="s">
        <v>859</v>
      </c>
      <c r="C2196" s="191" t="s">
        <v>67</v>
      </c>
      <c r="D2196" s="191" t="s">
        <v>333</v>
      </c>
      <c r="E2196" s="189" t="n">
        <v>0.000191265</v>
      </c>
      <c r="F2196" s="189" t="n">
        <v>9</v>
      </c>
      <c r="G2196" s="189" t="n">
        <v>0</v>
      </c>
    </row>
    <row r="2197" customFormat="false" ht="15" hidden="false" customHeight="false" outlineLevel="0" collapsed="false">
      <c r="A2197" s="189" t="n">
        <v>12893</v>
      </c>
      <c r="B2197" s="190" t="s">
        <v>860</v>
      </c>
      <c r="C2197" s="191" t="s">
        <v>67</v>
      </c>
      <c r="D2197" s="191" t="s">
        <v>333</v>
      </c>
      <c r="E2197" s="189" t="n">
        <v>0.000191265</v>
      </c>
      <c r="F2197" s="189" t="n">
        <v>48</v>
      </c>
      <c r="G2197" s="189" t="n">
        <v>0</v>
      </c>
    </row>
    <row r="2198" customFormat="false" ht="15" hidden="false" customHeight="false" outlineLevel="0" collapsed="false">
      <c r="A2198" s="189" t="n">
        <v>12894</v>
      </c>
      <c r="B2198" s="190" t="s">
        <v>861</v>
      </c>
      <c r="C2198" s="191" t="s">
        <v>67</v>
      </c>
      <c r="D2198" s="191" t="s">
        <v>28</v>
      </c>
      <c r="E2198" s="189" t="n">
        <v>0.000191265</v>
      </c>
      <c r="F2198" s="189" t="n">
        <v>13</v>
      </c>
      <c r="G2198" s="189" t="n">
        <v>0</v>
      </c>
    </row>
    <row r="2199" customFormat="false" ht="21" hidden="false" customHeight="false" outlineLevel="0" collapsed="false">
      <c r="A2199" s="189" t="n">
        <v>12895</v>
      </c>
      <c r="B2199" s="190" t="s">
        <v>862</v>
      </c>
      <c r="C2199" s="191" t="s">
        <v>67</v>
      </c>
      <c r="D2199" s="191" t="s">
        <v>28</v>
      </c>
      <c r="E2199" s="189" t="n">
        <v>0.000191265</v>
      </c>
      <c r="F2199" s="189" t="n">
        <v>10</v>
      </c>
      <c r="G2199" s="189" t="n">
        <v>0</v>
      </c>
    </row>
    <row r="2200" customFormat="false" ht="15" hidden="false" customHeight="false" outlineLevel="0" collapsed="false">
      <c r="A2200" s="189" t="n">
        <v>2436</v>
      </c>
      <c r="B2200" s="190" t="s">
        <v>913</v>
      </c>
      <c r="C2200" s="191" t="s">
        <v>867</v>
      </c>
      <c r="D2200" s="191" t="s">
        <v>876</v>
      </c>
      <c r="E2200" s="189" t="n">
        <v>0.030903</v>
      </c>
      <c r="F2200" s="189" t="n">
        <v>0</v>
      </c>
      <c r="G2200" s="189" t="n">
        <v>12.75</v>
      </c>
    </row>
    <row r="2201" customFormat="false" ht="15" hidden="false" customHeight="false" outlineLevel="0" collapsed="false">
      <c r="A2201" s="189" t="n">
        <v>2711</v>
      </c>
      <c r="B2201" s="190" t="s">
        <v>885</v>
      </c>
      <c r="C2201" s="191" t="s">
        <v>67</v>
      </c>
      <c r="D2201" s="191" t="s">
        <v>28</v>
      </c>
      <c r="E2201" s="189" t="n">
        <v>0.000109467</v>
      </c>
      <c r="F2201" s="189" t="n">
        <v>100.68</v>
      </c>
      <c r="G2201" s="189" t="n">
        <v>0</v>
      </c>
    </row>
    <row r="2202" customFormat="false" ht="21" hidden="false" customHeight="false" outlineLevel="0" collapsed="false">
      <c r="A2202" s="189" t="n">
        <v>36148</v>
      </c>
      <c r="B2202" s="190" t="s">
        <v>864</v>
      </c>
      <c r="C2202" s="191" t="s">
        <v>67</v>
      </c>
      <c r="D2202" s="191" t="s">
        <v>28</v>
      </c>
      <c r="E2202" s="189" t="n">
        <v>0.000191265</v>
      </c>
      <c r="F2202" s="189" t="n">
        <v>48</v>
      </c>
      <c r="G2202" s="189" t="n">
        <v>0</v>
      </c>
    </row>
    <row r="2203" customFormat="false" ht="21" hidden="false" customHeight="false" outlineLevel="0" collapsed="false">
      <c r="A2203" s="189" t="n">
        <v>36152</v>
      </c>
      <c r="B2203" s="190" t="s">
        <v>865</v>
      </c>
      <c r="C2203" s="191" t="s">
        <v>67</v>
      </c>
      <c r="D2203" s="191" t="s">
        <v>28</v>
      </c>
      <c r="E2203" s="189" t="n">
        <v>0.000191265</v>
      </c>
      <c r="F2203" s="189" t="n">
        <v>3.9</v>
      </c>
      <c r="G2203" s="189" t="n">
        <v>0</v>
      </c>
    </row>
    <row r="2204" customFormat="false" ht="15" hidden="false" customHeight="false" outlineLevel="0" collapsed="false">
      <c r="A2204" s="189" t="n">
        <v>37370</v>
      </c>
      <c r="B2204" s="190" t="s">
        <v>886</v>
      </c>
      <c r="C2204" s="191" t="s">
        <v>67</v>
      </c>
      <c r="D2204" s="191" t="s">
        <v>876</v>
      </c>
      <c r="E2204" s="189" t="n">
        <v>0.03</v>
      </c>
      <c r="F2204" s="189" t="n">
        <v>1.7</v>
      </c>
      <c r="G2204" s="189" t="n">
        <v>0</v>
      </c>
    </row>
    <row r="2205" customFormat="false" ht="15" hidden="false" customHeight="false" outlineLevel="0" collapsed="false">
      <c r="A2205" s="189" t="n">
        <v>37371</v>
      </c>
      <c r="B2205" s="190" t="s">
        <v>887</v>
      </c>
      <c r="C2205" s="191" t="s">
        <v>67</v>
      </c>
      <c r="D2205" s="191" t="s">
        <v>876</v>
      </c>
      <c r="E2205" s="189" t="n">
        <v>0.03</v>
      </c>
      <c r="F2205" s="189" t="n">
        <v>0.64</v>
      </c>
      <c r="G2205" s="189" t="n">
        <v>0</v>
      </c>
    </row>
    <row r="2206" customFormat="false" ht="15" hidden="false" customHeight="false" outlineLevel="0" collapsed="false">
      <c r="A2206" s="189" t="n">
        <v>37372</v>
      </c>
      <c r="B2206" s="190" t="s">
        <v>877</v>
      </c>
      <c r="C2206" s="191" t="s">
        <v>67</v>
      </c>
      <c r="D2206" s="191" t="s">
        <v>876</v>
      </c>
      <c r="E2206" s="189" t="n">
        <v>0.03</v>
      </c>
      <c r="F2206" s="189" t="n">
        <v>0.37</v>
      </c>
      <c r="G2206" s="189" t="n">
        <v>0</v>
      </c>
    </row>
    <row r="2207" customFormat="false" ht="15" hidden="false" customHeight="false" outlineLevel="0" collapsed="false">
      <c r="A2207" s="189" t="n">
        <v>37373</v>
      </c>
      <c r="B2207" s="190" t="s">
        <v>878</v>
      </c>
      <c r="C2207" s="191" t="s">
        <v>67</v>
      </c>
      <c r="D2207" s="191" t="s">
        <v>876</v>
      </c>
      <c r="E2207" s="189" t="n">
        <v>0.03</v>
      </c>
      <c r="F2207" s="189" t="n">
        <v>0.02</v>
      </c>
      <c r="G2207" s="189" t="n">
        <v>0</v>
      </c>
    </row>
    <row r="2208" customFormat="false" ht="15" hidden="false" customHeight="false" outlineLevel="0" collapsed="false">
      <c r="A2208" s="189" t="n">
        <v>38403</v>
      </c>
      <c r="B2208" s="190" t="s">
        <v>888</v>
      </c>
      <c r="C2208" s="191" t="s">
        <v>67</v>
      </c>
      <c r="D2208" s="191" t="s">
        <v>28</v>
      </c>
      <c r="E2208" s="189" t="n">
        <v>0.000109467</v>
      </c>
      <c r="F2208" s="189" t="n">
        <v>24.94</v>
      </c>
      <c r="G2208" s="189" t="n">
        <v>0</v>
      </c>
    </row>
    <row r="2209" customFormat="false" ht="15" hidden="false" customHeight="false" outlineLevel="0" collapsed="false">
      <c r="A2209" s="189" t="s">
        <v>1103</v>
      </c>
      <c r="B2209" s="190" t="s">
        <v>383</v>
      </c>
      <c r="C2209" s="191" t="s">
        <v>67</v>
      </c>
      <c r="D2209" s="191" t="s">
        <v>28</v>
      </c>
      <c r="E2209" s="189" t="n">
        <v>1</v>
      </c>
      <c r="F2209" s="189" t="n">
        <v>0.89</v>
      </c>
      <c r="G2209" s="189" t="n">
        <v>0</v>
      </c>
    </row>
    <row r="2210" customFormat="false" ht="15" hidden="false" customHeight="false" outlineLevel="0" collapsed="false">
      <c r="A2210" s="178"/>
      <c r="B2210" s="179"/>
      <c r="C2210" s="180"/>
      <c r="D2210" s="180"/>
      <c r="E2210" s="180"/>
      <c r="F2210" s="180"/>
      <c r="G2210" s="180"/>
    </row>
    <row r="2211" customFormat="false" ht="15" hidden="false" customHeight="false" outlineLevel="0" collapsed="false">
      <c r="A2211" s="184" t="s">
        <v>385</v>
      </c>
      <c r="B2211" s="185" t="s">
        <v>386</v>
      </c>
      <c r="C2211" s="186" t="s">
        <v>53</v>
      </c>
      <c r="D2211" s="186" t="s">
        <v>28</v>
      </c>
      <c r="E2211" s="187"/>
      <c r="F2211" s="187" t="n">
        <v>16.9963498884</v>
      </c>
      <c r="G2211" s="187" t="n">
        <v>6.8975496</v>
      </c>
    </row>
    <row r="2212" customFormat="false" ht="15" hidden="false" customHeight="false" outlineLevel="0" collapsed="false">
      <c r="A2212" s="189" t="n">
        <v>10</v>
      </c>
      <c r="B2212" s="190" t="s">
        <v>882</v>
      </c>
      <c r="C2212" s="191" t="s">
        <v>67</v>
      </c>
      <c r="D2212" s="191" t="s">
        <v>28</v>
      </c>
      <c r="E2212" s="189" t="n">
        <v>0.00218934</v>
      </c>
      <c r="F2212" s="189" t="n">
        <v>6.64</v>
      </c>
      <c r="G2212" s="189" t="n">
        <v>0</v>
      </c>
    </row>
    <row r="2213" customFormat="false" ht="15" hidden="false" customHeight="false" outlineLevel="0" collapsed="false">
      <c r="A2213" s="189" t="n">
        <v>12</v>
      </c>
      <c r="B2213" s="190" t="s">
        <v>883</v>
      </c>
      <c r="C2213" s="191" t="s">
        <v>67</v>
      </c>
      <c r="D2213" s="191" t="s">
        <v>28</v>
      </c>
      <c r="E2213" s="189" t="n">
        <v>0.00218934</v>
      </c>
      <c r="F2213" s="189" t="n">
        <v>6.5</v>
      </c>
      <c r="G2213" s="189" t="n">
        <v>0</v>
      </c>
    </row>
    <row r="2214" customFormat="false" ht="15" hidden="false" customHeight="false" outlineLevel="0" collapsed="false">
      <c r="A2214" s="189" t="n">
        <v>12892</v>
      </c>
      <c r="B2214" s="190" t="s">
        <v>859</v>
      </c>
      <c r="C2214" s="191" t="s">
        <v>67</v>
      </c>
      <c r="D2214" s="191" t="s">
        <v>333</v>
      </c>
      <c r="E2214" s="189" t="n">
        <v>0.0038253</v>
      </c>
      <c r="F2214" s="189" t="n">
        <v>9</v>
      </c>
      <c r="G2214" s="189" t="n">
        <v>0</v>
      </c>
    </row>
    <row r="2215" customFormat="false" ht="15" hidden="false" customHeight="false" outlineLevel="0" collapsed="false">
      <c r="A2215" s="189" t="n">
        <v>12893</v>
      </c>
      <c r="B2215" s="190" t="s">
        <v>860</v>
      </c>
      <c r="C2215" s="191" t="s">
        <v>67</v>
      </c>
      <c r="D2215" s="191" t="s">
        <v>333</v>
      </c>
      <c r="E2215" s="189" t="n">
        <v>0.0038253</v>
      </c>
      <c r="F2215" s="189" t="n">
        <v>48</v>
      </c>
      <c r="G2215" s="189" t="n">
        <v>0</v>
      </c>
    </row>
    <row r="2216" customFormat="false" ht="15" hidden="false" customHeight="false" outlineLevel="0" collapsed="false">
      <c r="A2216" s="189" t="n">
        <v>12894</v>
      </c>
      <c r="B2216" s="190" t="s">
        <v>861</v>
      </c>
      <c r="C2216" s="191" t="s">
        <v>67</v>
      </c>
      <c r="D2216" s="191" t="s">
        <v>28</v>
      </c>
      <c r="E2216" s="189" t="n">
        <v>0.0038253</v>
      </c>
      <c r="F2216" s="189" t="n">
        <v>13</v>
      </c>
      <c r="G2216" s="189" t="n">
        <v>0</v>
      </c>
    </row>
    <row r="2217" customFormat="false" ht="21" hidden="false" customHeight="false" outlineLevel="0" collapsed="false">
      <c r="A2217" s="189" t="n">
        <v>12895</v>
      </c>
      <c r="B2217" s="190" t="s">
        <v>862</v>
      </c>
      <c r="C2217" s="191" t="s">
        <v>67</v>
      </c>
      <c r="D2217" s="191" t="s">
        <v>28</v>
      </c>
      <c r="E2217" s="189" t="n">
        <v>0.0038253</v>
      </c>
      <c r="F2217" s="189" t="n">
        <v>10</v>
      </c>
      <c r="G2217" s="189" t="n">
        <v>0</v>
      </c>
    </row>
    <row r="2218" customFormat="false" ht="15" hidden="false" customHeight="false" outlineLevel="0" collapsed="false">
      <c r="A2218" s="189" t="n">
        <v>2436</v>
      </c>
      <c r="B2218" s="190" t="s">
        <v>913</v>
      </c>
      <c r="C2218" s="191" t="s">
        <v>867</v>
      </c>
      <c r="D2218" s="191" t="s">
        <v>876</v>
      </c>
      <c r="E2218" s="189" t="n">
        <v>0.30903</v>
      </c>
      <c r="F2218" s="189" t="n">
        <v>0</v>
      </c>
      <c r="G2218" s="189" t="n">
        <v>12.75</v>
      </c>
    </row>
    <row r="2219" customFormat="false" ht="15" hidden="false" customHeight="false" outlineLevel="0" collapsed="false">
      <c r="A2219" s="189" t="n">
        <v>247</v>
      </c>
      <c r="B2219" s="190" t="s">
        <v>915</v>
      </c>
      <c r="C2219" s="191" t="s">
        <v>867</v>
      </c>
      <c r="D2219" s="191" t="s">
        <v>876</v>
      </c>
      <c r="E2219" s="189" t="n">
        <v>0.30903</v>
      </c>
      <c r="F2219" s="189" t="n">
        <v>0</v>
      </c>
      <c r="G2219" s="189" t="n">
        <v>9.57</v>
      </c>
    </row>
    <row r="2220" customFormat="false" ht="15" hidden="false" customHeight="false" outlineLevel="0" collapsed="false">
      <c r="A2220" s="189" t="n">
        <v>2711</v>
      </c>
      <c r="B2220" s="190" t="s">
        <v>885</v>
      </c>
      <c r="C2220" s="191" t="s">
        <v>67</v>
      </c>
      <c r="D2220" s="191" t="s">
        <v>28</v>
      </c>
      <c r="E2220" s="189" t="n">
        <v>0.00218934</v>
      </c>
      <c r="F2220" s="189" t="n">
        <v>100.68</v>
      </c>
      <c r="G2220" s="189" t="n">
        <v>0</v>
      </c>
    </row>
    <row r="2221" customFormat="false" ht="21" hidden="false" customHeight="false" outlineLevel="0" collapsed="false">
      <c r="A2221" s="189" t="n">
        <v>36148</v>
      </c>
      <c r="B2221" s="190" t="s">
        <v>864</v>
      </c>
      <c r="C2221" s="191" t="s">
        <v>67</v>
      </c>
      <c r="D2221" s="191" t="s">
        <v>28</v>
      </c>
      <c r="E2221" s="189" t="n">
        <v>0.0038253</v>
      </c>
      <c r="F2221" s="189" t="n">
        <v>48</v>
      </c>
      <c r="G2221" s="189" t="n">
        <v>0</v>
      </c>
    </row>
    <row r="2222" customFormat="false" ht="21" hidden="false" customHeight="false" outlineLevel="0" collapsed="false">
      <c r="A2222" s="189" t="n">
        <v>36152</v>
      </c>
      <c r="B2222" s="190" t="s">
        <v>865</v>
      </c>
      <c r="C2222" s="191" t="s">
        <v>67</v>
      </c>
      <c r="D2222" s="191" t="s">
        <v>28</v>
      </c>
      <c r="E2222" s="189" t="n">
        <v>0.0038253</v>
      </c>
      <c r="F2222" s="189" t="n">
        <v>3.9</v>
      </c>
      <c r="G2222" s="189" t="n">
        <v>0</v>
      </c>
    </row>
    <row r="2223" customFormat="false" ht="15" hidden="false" customHeight="false" outlineLevel="0" collapsed="false">
      <c r="A2223" s="189" t="n">
        <v>37370</v>
      </c>
      <c r="B2223" s="190" t="s">
        <v>886</v>
      </c>
      <c r="C2223" s="191" t="s">
        <v>67</v>
      </c>
      <c r="D2223" s="191" t="s">
        <v>876</v>
      </c>
      <c r="E2223" s="189" t="n">
        <v>0.6</v>
      </c>
      <c r="F2223" s="189" t="n">
        <v>1.7</v>
      </c>
      <c r="G2223" s="189" t="n">
        <v>0</v>
      </c>
    </row>
    <row r="2224" customFormat="false" ht="15" hidden="false" customHeight="false" outlineLevel="0" collapsed="false">
      <c r="A2224" s="189" t="n">
        <v>37371</v>
      </c>
      <c r="B2224" s="190" t="s">
        <v>887</v>
      </c>
      <c r="C2224" s="191" t="s">
        <v>67</v>
      </c>
      <c r="D2224" s="191" t="s">
        <v>876</v>
      </c>
      <c r="E2224" s="189" t="n">
        <v>0.6</v>
      </c>
      <c r="F2224" s="189" t="n">
        <v>0.64</v>
      </c>
      <c r="G2224" s="189" t="n">
        <v>0</v>
      </c>
    </row>
    <row r="2225" customFormat="false" ht="15" hidden="false" customHeight="false" outlineLevel="0" collapsed="false">
      <c r="A2225" s="189" t="n">
        <v>37372</v>
      </c>
      <c r="B2225" s="190" t="s">
        <v>877</v>
      </c>
      <c r="C2225" s="191" t="s">
        <v>67</v>
      </c>
      <c r="D2225" s="191" t="s">
        <v>876</v>
      </c>
      <c r="E2225" s="189" t="n">
        <v>0.6</v>
      </c>
      <c r="F2225" s="189" t="n">
        <v>0.37</v>
      </c>
      <c r="G2225" s="189" t="n">
        <v>0</v>
      </c>
    </row>
    <row r="2226" customFormat="false" ht="15" hidden="false" customHeight="false" outlineLevel="0" collapsed="false">
      <c r="A2226" s="189" t="n">
        <v>37373</v>
      </c>
      <c r="B2226" s="190" t="s">
        <v>878</v>
      </c>
      <c r="C2226" s="191" t="s">
        <v>67</v>
      </c>
      <c r="D2226" s="191" t="s">
        <v>876</v>
      </c>
      <c r="E2226" s="189" t="n">
        <v>0.6</v>
      </c>
      <c r="F2226" s="189" t="n">
        <v>0.02</v>
      </c>
      <c r="G2226" s="189" t="n">
        <v>0</v>
      </c>
    </row>
    <row r="2227" customFormat="false" ht="15" hidden="false" customHeight="false" outlineLevel="0" collapsed="false">
      <c r="A2227" s="189" t="n">
        <v>38403</v>
      </c>
      <c r="B2227" s="190" t="s">
        <v>888</v>
      </c>
      <c r="C2227" s="191" t="s">
        <v>67</v>
      </c>
      <c r="D2227" s="191" t="s">
        <v>28</v>
      </c>
      <c r="E2227" s="189" t="n">
        <v>0.00218934</v>
      </c>
      <c r="F2227" s="189" t="n">
        <v>24.94</v>
      </c>
      <c r="G2227" s="189" t="n">
        <v>0</v>
      </c>
    </row>
    <row r="2228" customFormat="false" ht="15" hidden="false" customHeight="false" outlineLevel="0" collapsed="false">
      <c r="A2228" s="189" t="s">
        <v>1104</v>
      </c>
      <c r="B2228" s="190" t="s">
        <v>386</v>
      </c>
      <c r="C2228" s="191" t="s">
        <v>67</v>
      </c>
      <c r="D2228" s="191" t="s">
        <v>28</v>
      </c>
      <c r="E2228" s="189" t="n">
        <v>1</v>
      </c>
      <c r="F2228" s="189" t="n">
        <v>14.55</v>
      </c>
      <c r="G2228" s="189" t="n">
        <v>0</v>
      </c>
    </row>
    <row r="2229" customFormat="false" ht="15" hidden="false" customHeight="false" outlineLevel="0" collapsed="false">
      <c r="A2229" s="178"/>
      <c r="B2229" s="179"/>
      <c r="C2229" s="180"/>
      <c r="D2229" s="180"/>
      <c r="E2229" s="180"/>
      <c r="F2229" s="180"/>
      <c r="G2229" s="180"/>
    </row>
    <row r="2230" customFormat="false" ht="15" hidden="false" customHeight="false" outlineLevel="0" collapsed="false">
      <c r="A2230" s="184" t="s">
        <v>388</v>
      </c>
      <c r="B2230" s="185" t="s">
        <v>389</v>
      </c>
      <c r="C2230" s="186" t="s">
        <v>53</v>
      </c>
      <c r="D2230" s="186" t="s">
        <v>28</v>
      </c>
      <c r="E2230" s="187"/>
      <c r="F2230" s="187" t="n">
        <v>11.488624907</v>
      </c>
      <c r="G2230" s="187" t="n">
        <v>5.747958</v>
      </c>
    </row>
    <row r="2231" customFormat="false" ht="15" hidden="false" customHeight="false" outlineLevel="0" collapsed="false">
      <c r="A2231" s="189" t="n">
        <v>10</v>
      </c>
      <c r="B2231" s="190" t="s">
        <v>882</v>
      </c>
      <c r="C2231" s="191" t="s">
        <v>67</v>
      </c>
      <c r="D2231" s="191" t="s">
        <v>28</v>
      </c>
      <c r="E2231" s="189" t="n">
        <v>0.00182445</v>
      </c>
      <c r="F2231" s="189" t="n">
        <v>6.64</v>
      </c>
      <c r="G2231" s="189" t="n">
        <v>0</v>
      </c>
    </row>
    <row r="2232" customFormat="false" ht="15" hidden="false" customHeight="false" outlineLevel="0" collapsed="false">
      <c r="A2232" s="189" t="n">
        <v>12</v>
      </c>
      <c r="B2232" s="190" t="s">
        <v>883</v>
      </c>
      <c r="C2232" s="191" t="s">
        <v>67</v>
      </c>
      <c r="D2232" s="191" t="s">
        <v>28</v>
      </c>
      <c r="E2232" s="189" t="n">
        <v>0.00182445</v>
      </c>
      <c r="F2232" s="189" t="n">
        <v>6.5</v>
      </c>
      <c r="G2232" s="189" t="n">
        <v>0</v>
      </c>
    </row>
    <row r="2233" customFormat="false" ht="15" hidden="false" customHeight="false" outlineLevel="0" collapsed="false">
      <c r="A2233" s="189" t="n">
        <v>12892</v>
      </c>
      <c r="B2233" s="190" t="s">
        <v>859</v>
      </c>
      <c r="C2233" s="191" t="s">
        <v>67</v>
      </c>
      <c r="D2233" s="191" t="s">
        <v>333</v>
      </c>
      <c r="E2233" s="189" t="n">
        <v>0.00318775</v>
      </c>
      <c r="F2233" s="189" t="n">
        <v>9</v>
      </c>
      <c r="G2233" s="189" t="n">
        <v>0</v>
      </c>
    </row>
    <row r="2234" customFormat="false" ht="15" hidden="false" customHeight="false" outlineLevel="0" collapsed="false">
      <c r="A2234" s="189" t="n">
        <v>12893</v>
      </c>
      <c r="B2234" s="190" t="s">
        <v>860</v>
      </c>
      <c r="C2234" s="191" t="s">
        <v>67</v>
      </c>
      <c r="D2234" s="191" t="s">
        <v>333</v>
      </c>
      <c r="E2234" s="189" t="n">
        <v>0.00318775</v>
      </c>
      <c r="F2234" s="189" t="n">
        <v>48</v>
      </c>
      <c r="G2234" s="189" t="n">
        <v>0</v>
      </c>
    </row>
    <row r="2235" customFormat="false" ht="15" hidden="false" customHeight="false" outlineLevel="0" collapsed="false">
      <c r="A2235" s="189" t="n">
        <v>12894</v>
      </c>
      <c r="B2235" s="190" t="s">
        <v>861</v>
      </c>
      <c r="C2235" s="191" t="s">
        <v>67</v>
      </c>
      <c r="D2235" s="191" t="s">
        <v>28</v>
      </c>
      <c r="E2235" s="189" t="n">
        <v>0.00318775</v>
      </c>
      <c r="F2235" s="189" t="n">
        <v>13</v>
      </c>
      <c r="G2235" s="189" t="n">
        <v>0</v>
      </c>
    </row>
    <row r="2236" customFormat="false" ht="21" hidden="false" customHeight="false" outlineLevel="0" collapsed="false">
      <c r="A2236" s="189" t="n">
        <v>12895</v>
      </c>
      <c r="B2236" s="190" t="s">
        <v>862</v>
      </c>
      <c r="C2236" s="191" t="s">
        <v>67</v>
      </c>
      <c r="D2236" s="191" t="s">
        <v>28</v>
      </c>
      <c r="E2236" s="189" t="n">
        <v>0.00318775</v>
      </c>
      <c r="F2236" s="189" t="n">
        <v>10</v>
      </c>
      <c r="G2236" s="189" t="n">
        <v>0</v>
      </c>
    </row>
    <row r="2237" customFormat="false" ht="15" hidden="false" customHeight="false" outlineLevel="0" collapsed="false">
      <c r="A2237" s="189" t="n">
        <v>2436</v>
      </c>
      <c r="B2237" s="190" t="s">
        <v>913</v>
      </c>
      <c r="C2237" s="191" t="s">
        <v>867</v>
      </c>
      <c r="D2237" s="191" t="s">
        <v>876</v>
      </c>
      <c r="E2237" s="189" t="n">
        <v>0.257525</v>
      </c>
      <c r="F2237" s="189" t="n">
        <v>0</v>
      </c>
      <c r="G2237" s="189" t="n">
        <v>12.75</v>
      </c>
    </row>
    <row r="2238" customFormat="false" ht="15" hidden="false" customHeight="false" outlineLevel="0" collapsed="false">
      <c r="A2238" s="189" t="n">
        <v>247</v>
      </c>
      <c r="B2238" s="190" t="s">
        <v>915</v>
      </c>
      <c r="C2238" s="191" t="s">
        <v>867</v>
      </c>
      <c r="D2238" s="191" t="s">
        <v>876</v>
      </c>
      <c r="E2238" s="189" t="n">
        <v>0.257525</v>
      </c>
      <c r="F2238" s="189" t="n">
        <v>0</v>
      </c>
      <c r="G2238" s="189" t="n">
        <v>9.57</v>
      </c>
    </row>
    <row r="2239" customFormat="false" ht="15" hidden="false" customHeight="false" outlineLevel="0" collapsed="false">
      <c r="A2239" s="189" t="n">
        <v>2711</v>
      </c>
      <c r="B2239" s="190" t="s">
        <v>885</v>
      </c>
      <c r="C2239" s="191" t="s">
        <v>67</v>
      </c>
      <c r="D2239" s="191" t="s">
        <v>28</v>
      </c>
      <c r="E2239" s="189" t="n">
        <v>0.00182445</v>
      </c>
      <c r="F2239" s="189" t="n">
        <v>100.68</v>
      </c>
      <c r="G2239" s="189" t="n">
        <v>0</v>
      </c>
    </row>
    <row r="2240" customFormat="false" ht="21" hidden="false" customHeight="false" outlineLevel="0" collapsed="false">
      <c r="A2240" s="189" t="n">
        <v>36148</v>
      </c>
      <c r="B2240" s="190" t="s">
        <v>864</v>
      </c>
      <c r="C2240" s="191" t="s">
        <v>67</v>
      </c>
      <c r="D2240" s="191" t="s">
        <v>28</v>
      </c>
      <c r="E2240" s="189" t="n">
        <v>0.00318775</v>
      </c>
      <c r="F2240" s="189" t="n">
        <v>48</v>
      </c>
      <c r="G2240" s="189" t="n">
        <v>0</v>
      </c>
    </row>
    <row r="2241" customFormat="false" ht="21" hidden="false" customHeight="false" outlineLevel="0" collapsed="false">
      <c r="A2241" s="189" t="n">
        <v>36152</v>
      </c>
      <c r="B2241" s="190" t="s">
        <v>865</v>
      </c>
      <c r="C2241" s="191" t="s">
        <v>67</v>
      </c>
      <c r="D2241" s="191" t="s">
        <v>28</v>
      </c>
      <c r="E2241" s="189" t="n">
        <v>0.00318775</v>
      </c>
      <c r="F2241" s="189" t="n">
        <v>3.9</v>
      </c>
      <c r="G2241" s="189" t="n">
        <v>0</v>
      </c>
    </row>
    <row r="2242" customFormat="false" ht="15" hidden="false" customHeight="false" outlineLevel="0" collapsed="false">
      <c r="A2242" s="189" t="n">
        <v>37370</v>
      </c>
      <c r="B2242" s="190" t="s">
        <v>886</v>
      </c>
      <c r="C2242" s="191" t="s">
        <v>67</v>
      </c>
      <c r="D2242" s="191" t="s">
        <v>876</v>
      </c>
      <c r="E2242" s="189" t="n">
        <v>0.5</v>
      </c>
      <c r="F2242" s="189" t="n">
        <v>1.7</v>
      </c>
      <c r="G2242" s="189" t="n">
        <v>0</v>
      </c>
    </row>
    <row r="2243" customFormat="false" ht="15" hidden="false" customHeight="false" outlineLevel="0" collapsed="false">
      <c r="A2243" s="189" t="n">
        <v>37371</v>
      </c>
      <c r="B2243" s="190" t="s">
        <v>887</v>
      </c>
      <c r="C2243" s="191" t="s">
        <v>67</v>
      </c>
      <c r="D2243" s="191" t="s">
        <v>876</v>
      </c>
      <c r="E2243" s="189" t="n">
        <v>0.5</v>
      </c>
      <c r="F2243" s="189" t="n">
        <v>0.64</v>
      </c>
      <c r="G2243" s="189" t="n">
        <v>0</v>
      </c>
    </row>
    <row r="2244" customFormat="false" ht="15" hidden="false" customHeight="false" outlineLevel="0" collapsed="false">
      <c r="A2244" s="189" t="n">
        <v>37372</v>
      </c>
      <c r="B2244" s="190" t="s">
        <v>877</v>
      </c>
      <c r="C2244" s="191" t="s">
        <v>67</v>
      </c>
      <c r="D2244" s="191" t="s">
        <v>876</v>
      </c>
      <c r="E2244" s="189" t="n">
        <v>0.5</v>
      </c>
      <c r="F2244" s="189" t="n">
        <v>0.37</v>
      </c>
      <c r="G2244" s="189" t="n">
        <v>0</v>
      </c>
    </row>
    <row r="2245" customFormat="false" ht="15" hidden="false" customHeight="false" outlineLevel="0" collapsed="false">
      <c r="A2245" s="189" t="n">
        <v>37373</v>
      </c>
      <c r="B2245" s="190" t="s">
        <v>878</v>
      </c>
      <c r="C2245" s="191" t="s">
        <v>67</v>
      </c>
      <c r="D2245" s="191" t="s">
        <v>876</v>
      </c>
      <c r="E2245" s="189" t="n">
        <v>0.5</v>
      </c>
      <c r="F2245" s="189" t="n">
        <v>0.02</v>
      </c>
      <c r="G2245" s="189" t="n">
        <v>0</v>
      </c>
    </row>
    <row r="2246" customFormat="false" ht="15" hidden="false" customHeight="false" outlineLevel="0" collapsed="false">
      <c r="A2246" s="189" t="n">
        <v>38403</v>
      </c>
      <c r="B2246" s="190" t="s">
        <v>888</v>
      </c>
      <c r="C2246" s="191" t="s">
        <v>67</v>
      </c>
      <c r="D2246" s="191" t="s">
        <v>28</v>
      </c>
      <c r="E2246" s="189" t="n">
        <v>0.00182445</v>
      </c>
      <c r="F2246" s="189" t="n">
        <v>24.94</v>
      </c>
      <c r="G2246" s="189" t="n">
        <v>0</v>
      </c>
    </row>
    <row r="2247" customFormat="false" ht="15" hidden="false" customHeight="false" outlineLevel="0" collapsed="false">
      <c r="A2247" s="189" t="s">
        <v>1105</v>
      </c>
      <c r="B2247" s="190" t="s">
        <v>389</v>
      </c>
      <c r="C2247" s="191" t="s">
        <v>67</v>
      </c>
      <c r="D2247" s="191" t="s">
        <v>28</v>
      </c>
      <c r="E2247" s="189" t="n">
        <v>1</v>
      </c>
      <c r="F2247" s="189" t="n">
        <v>9.45</v>
      </c>
      <c r="G2247" s="189" t="n">
        <v>0</v>
      </c>
    </row>
    <row r="2248" customFormat="false" ht="15" hidden="false" customHeight="false" outlineLevel="0" collapsed="false">
      <c r="A2248" s="178"/>
      <c r="B2248" s="179"/>
      <c r="C2248" s="180"/>
      <c r="D2248" s="180"/>
      <c r="E2248" s="180"/>
      <c r="F2248" s="180"/>
      <c r="G2248" s="180"/>
    </row>
    <row r="2249" customFormat="false" ht="15" hidden="false" customHeight="false" outlineLevel="0" collapsed="false">
      <c r="A2249" s="184" t="s">
        <v>391</v>
      </c>
      <c r="B2249" s="185" t="s">
        <v>392</v>
      </c>
      <c r="C2249" s="186" t="s">
        <v>53</v>
      </c>
      <c r="D2249" s="186" t="s">
        <v>28</v>
      </c>
      <c r="E2249" s="187"/>
      <c r="F2249" s="187" t="n">
        <v>62.61831964288</v>
      </c>
      <c r="G2249" s="187" t="n">
        <v>22.07215872</v>
      </c>
    </row>
    <row r="2250" customFormat="false" ht="15" hidden="false" customHeight="false" outlineLevel="0" collapsed="false">
      <c r="A2250" s="189" t="n">
        <v>10</v>
      </c>
      <c r="B2250" s="190" t="s">
        <v>882</v>
      </c>
      <c r="C2250" s="191" t="s">
        <v>67</v>
      </c>
      <c r="D2250" s="191" t="s">
        <v>28</v>
      </c>
      <c r="E2250" s="189" t="n">
        <v>0.007005888</v>
      </c>
      <c r="F2250" s="189" t="n">
        <v>6.64</v>
      </c>
      <c r="G2250" s="189" t="n">
        <v>0</v>
      </c>
    </row>
    <row r="2251" customFormat="false" ht="15" hidden="false" customHeight="false" outlineLevel="0" collapsed="false">
      <c r="A2251" s="189" t="n">
        <v>12</v>
      </c>
      <c r="B2251" s="190" t="s">
        <v>883</v>
      </c>
      <c r="C2251" s="191" t="s">
        <v>67</v>
      </c>
      <c r="D2251" s="191" t="s">
        <v>28</v>
      </c>
      <c r="E2251" s="189" t="n">
        <v>0.007005888</v>
      </c>
      <c r="F2251" s="189" t="n">
        <v>6.5</v>
      </c>
      <c r="G2251" s="189" t="n">
        <v>0</v>
      </c>
    </row>
    <row r="2252" customFormat="false" ht="15" hidden="false" customHeight="false" outlineLevel="0" collapsed="false">
      <c r="A2252" s="189" t="n">
        <v>12892</v>
      </c>
      <c r="B2252" s="190" t="s">
        <v>859</v>
      </c>
      <c r="C2252" s="191" t="s">
        <v>67</v>
      </c>
      <c r="D2252" s="191" t="s">
        <v>333</v>
      </c>
      <c r="E2252" s="189" t="n">
        <v>0.01224096</v>
      </c>
      <c r="F2252" s="189" t="n">
        <v>9</v>
      </c>
      <c r="G2252" s="189" t="n">
        <v>0</v>
      </c>
    </row>
    <row r="2253" customFormat="false" ht="15" hidden="false" customHeight="false" outlineLevel="0" collapsed="false">
      <c r="A2253" s="189" t="n">
        <v>12893</v>
      </c>
      <c r="B2253" s="190" t="s">
        <v>860</v>
      </c>
      <c r="C2253" s="191" t="s">
        <v>67</v>
      </c>
      <c r="D2253" s="191" t="s">
        <v>333</v>
      </c>
      <c r="E2253" s="189" t="n">
        <v>0.01224096</v>
      </c>
      <c r="F2253" s="189" t="n">
        <v>48</v>
      </c>
      <c r="G2253" s="189" t="n">
        <v>0</v>
      </c>
    </row>
    <row r="2254" customFormat="false" ht="15" hidden="false" customHeight="false" outlineLevel="0" collapsed="false">
      <c r="A2254" s="189" t="n">
        <v>12894</v>
      </c>
      <c r="B2254" s="190" t="s">
        <v>861</v>
      </c>
      <c r="C2254" s="191" t="s">
        <v>67</v>
      </c>
      <c r="D2254" s="191" t="s">
        <v>28</v>
      </c>
      <c r="E2254" s="189" t="n">
        <v>0.01224096</v>
      </c>
      <c r="F2254" s="189" t="n">
        <v>13</v>
      </c>
      <c r="G2254" s="189" t="n">
        <v>0</v>
      </c>
    </row>
    <row r="2255" customFormat="false" ht="21" hidden="false" customHeight="false" outlineLevel="0" collapsed="false">
      <c r="A2255" s="189" t="n">
        <v>12895</v>
      </c>
      <c r="B2255" s="190" t="s">
        <v>862</v>
      </c>
      <c r="C2255" s="191" t="s">
        <v>67</v>
      </c>
      <c r="D2255" s="191" t="s">
        <v>28</v>
      </c>
      <c r="E2255" s="189" t="n">
        <v>0.01224096</v>
      </c>
      <c r="F2255" s="189" t="n">
        <v>10</v>
      </c>
      <c r="G2255" s="189" t="n">
        <v>0</v>
      </c>
    </row>
    <row r="2256" customFormat="false" ht="15" hidden="false" customHeight="false" outlineLevel="0" collapsed="false">
      <c r="A2256" s="189" t="n">
        <v>2436</v>
      </c>
      <c r="B2256" s="190" t="s">
        <v>913</v>
      </c>
      <c r="C2256" s="191" t="s">
        <v>867</v>
      </c>
      <c r="D2256" s="191" t="s">
        <v>876</v>
      </c>
      <c r="E2256" s="189" t="n">
        <v>0.988896</v>
      </c>
      <c r="F2256" s="189" t="n">
        <v>0</v>
      </c>
      <c r="G2256" s="189" t="n">
        <v>12.75</v>
      </c>
    </row>
    <row r="2257" customFormat="false" ht="15" hidden="false" customHeight="false" outlineLevel="0" collapsed="false">
      <c r="A2257" s="189" t="n">
        <v>247</v>
      </c>
      <c r="B2257" s="190" t="s">
        <v>915</v>
      </c>
      <c r="C2257" s="191" t="s">
        <v>867</v>
      </c>
      <c r="D2257" s="191" t="s">
        <v>876</v>
      </c>
      <c r="E2257" s="189" t="n">
        <v>0.988896</v>
      </c>
      <c r="F2257" s="189" t="n">
        <v>0</v>
      </c>
      <c r="G2257" s="189" t="n">
        <v>9.57</v>
      </c>
    </row>
    <row r="2258" customFormat="false" ht="15" hidden="false" customHeight="false" outlineLevel="0" collapsed="false">
      <c r="A2258" s="189" t="n">
        <v>2711</v>
      </c>
      <c r="B2258" s="190" t="s">
        <v>885</v>
      </c>
      <c r="C2258" s="191" t="s">
        <v>67</v>
      </c>
      <c r="D2258" s="191" t="s">
        <v>28</v>
      </c>
      <c r="E2258" s="189" t="n">
        <v>0.007005888</v>
      </c>
      <c r="F2258" s="189" t="n">
        <v>100.68</v>
      </c>
      <c r="G2258" s="189" t="n">
        <v>0</v>
      </c>
    </row>
    <row r="2259" customFormat="false" ht="21" hidden="false" customHeight="false" outlineLevel="0" collapsed="false">
      <c r="A2259" s="189" t="n">
        <v>36148</v>
      </c>
      <c r="B2259" s="190" t="s">
        <v>864</v>
      </c>
      <c r="C2259" s="191" t="s">
        <v>67</v>
      </c>
      <c r="D2259" s="191" t="s">
        <v>28</v>
      </c>
      <c r="E2259" s="189" t="n">
        <v>0.01224096</v>
      </c>
      <c r="F2259" s="189" t="n">
        <v>48</v>
      </c>
      <c r="G2259" s="189" t="n">
        <v>0</v>
      </c>
    </row>
    <row r="2260" customFormat="false" ht="21" hidden="false" customHeight="false" outlineLevel="0" collapsed="false">
      <c r="A2260" s="189" t="n">
        <v>36152</v>
      </c>
      <c r="B2260" s="190" t="s">
        <v>865</v>
      </c>
      <c r="C2260" s="191" t="s">
        <v>67</v>
      </c>
      <c r="D2260" s="191" t="s">
        <v>28</v>
      </c>
      <c r="E2260" s="189" t="n">
        <v>0.01224096</v>
      </c>
      <c r="F2260" s="189" t="n">
        <v>3.9</v>
      </c>
      <c r="G2260" s="189" t="n">
        <v>0</v>
      </c>
    </row>
    <row r="2261" customFormat="false" ht="15" hidden="false" customHeight="false" outlineLevel="0" collapsed="false">
      <c r="A2261" s="189" t="n">
        <v>37370</v>
      </c>
      <c r="B2261" s="190" t="s">
        <v>886</v>
      </c>
      <c r="C2261" s="191" t="s">
        <v>67</v>
      </c>
      <c r="D2261" s="191" t="s">
        <v>876</v>
      </c>
      <c r="E2261" s="189" t="n">
        <v>1.92</v>
      </c>
      <c r="F2261" s="189" t="n">
        <v>1.7</v>
      </c>
      <c r="G2261" s="189" t="n">
        <v>0</v>
      </c>
    </row>
    <row r="2262" customFormat="false" ht="15" hidden="false" customHeight="false" outlineLevel="0" collapsed="false">
      <c r="A2262" s="189" t="n">
        <v>37371</v>
      </c>
      <c r="B2262" s="190" t="s">
        <v>887</v>
      </c>
      <c r="C2262" s="191" t="s">
        <v>67</v>
      </c>
      <c r="D2262" s="191" t="s">
        <v>876</v>
      </c>
      <c r="E2262" s="189" t="n">
        <v>1.92</v>
      </c>
      <c r="F2262" s="189" t="n">
        <v>0.64</v>
      </c>
      <c r="G2262" s="189" t="n">
        <v>0</v>
      </c>
    </row>
    <row r="2263" customFormat="false" ht="15" hidden="false" customHeight="false" outlineLevel="0" collapsed="false">
      <c r="A2263" s="189" t="n">
        <v>37372</v>
      </c>
      <c r="B2263" s="190" t="s">
        <v>877</v>
      </c>
      <c r="C2263" s="191" t="s">
        <v>67</v>
      </c>
      <c r="D2263" s="191" t="s">
        <v>876</v>
      </c>
      <c r="E2263" s="189" t="n">
        <v>1.92</v>
      </c>
      <c r="F2263" s="189" t="n">
        <v>0.37</v>
      </c>
      <c r="G2263" s="189" t="n">
        <v>0</v>
      </c>
    </row>
    <row r="2264" customFormat="false" ht="15" hidden="false" customHeight="false" outlineLevel="0" collapsed="false">
      <c r="A2264" s="189" t="n">
        <v>37373</v>
      </c>
      <c r="B2264" s="190" t="s">
        <v>878</v>
      </c>
      <c r="C2264" s="191" t="s">
        <v>67</v>
      </c>
      <c r="D2264" s="191" t="s">
        <v>876</v>
      </c>
      <c r="E2264" s="189" t="n">
        <v>1.92</v>
      </c>
      <c r="F2264" s="189" t="n">
        <v>0.02</v>
      </c>
      <c r="G2264" s="189" t="n">
        <v>0</v>
      </c>
    </row>
    <row r="2265" customFormat="false" ht="15" hidden="false" customHeight="false" outlineLevel="0" collapsed="false">
      <c r="A2265" s="189" t="n">
        <v>38403</v>
      </c>
      <c r="B2265" s="190" t="s">
        <v>888</v>
      </c>
      <c r="C2265" s="191" t="s">
        <v>67</v>
      </c>
      <c r="D2265" s="191" t="s">
        <v>28</v>
      </c>
      <c r="E2265" s="189" t="n">
        <v>0.007005888</v>
      </c>
      <c r="F2265" s="189" t="n">
        <v>24.94</v>
      </c>
      <c r="G2265" s="189" t="n">
        <v>0</v>
      </c>
    </row>
    <row r="2266" customFormat="false" ht="15" hidden="false" customHeight="false" outlineLevel="0" collapsed="false">
      <c r="A2266" s="189" t="s">
        <v>1106</v>
      </c>
      <c r="B2266" s="190" t="s">
        <v>392</v>
      </c>
      <c r="C2266" s="191" t="s">
        <v>67</v>
      </c>
      <c r="D2266" s="191" t="s">
        <v>28</v>
      </c>
      <c r="E2266" s="189" t="n">
        <v>1</v>
      </c>
      <c r="F2266" s="189" t="n">
        <v>54.79</v>
      </c>
      <c r="G2266" s="189" t="n">
        <v>0</v>
      </c>
    </row>
    <row r="2267" customFormat="false" ht="15" hidden="false" customHeight="false" outlineLevel="0" collapsed="false">
      <c r="A2267" s="178"/>
      <c r="B2267" s="179"/>
      <c r="C2267" s="180"/>
      <c r="D2267" s="180"/>
      <c r="E2267" s="180"/>
      <c r="F2267" s="180"/>
      <c r="G2267" s="180"/>
    </row>
    <row r="2268" customFormat="false" ht="15" hidden="false" customHeight="false" outlineLevel="0" collapsed="false">
      <c r="A2268" s="184" t="s">
        <v>394</v>
      </c>
      <c r="B2268" s="185" t="s">
        <v>395</v>
      </c>
      <c r="C2268" s="186" t="s">
        <v>53</v>
      </c>
      <c r="D2268" s="186" t="s">
        <v>28</v>
      </c>
      <c r="E2268" s="187"/>
      <c r="F2268" s="187" t="n">
        <v>0.35231749442</v>
      </c>
      <c r="G2268" s="187" t="n">
        <v>0.39401325</v>
      </c>
    </row>
    <row r="2269" customFormat="false" ht="15" hidden="false" customHeight="false" outlineLevel="0" collapsed="false">
      <c r="A2269" s="189" t="n">
        <v>10</v>
      </c>
      <c r="B2269" s="190" t="s">
        <v>882</v>
      </c>
      <c r="C2269" s="191" t="s">
        <v>67</v>
      </c>
      <c r="D2269" s="191" t="s">
        <v>28</v>
      </c>
      <c r="E2269" s="189" t="n">
        <v>0.000109467</v>
      </c>
      <c r="F2269" s="189" t="n">
        <v>6.64</v>
      </c>
      <c r="G2269" s="189" t="n">
        <v>0</v>
      </c>
    </row>
    <row r="2270" customFormat="false" ht="15" hidden="false" customHeight="false" outlineLevel="0" collapsed="false">
      <c r="A2270" s="189" t="n">
        <v>12</v>
      </c>
      <c r="B2270" s="190" t="s">
        <v>883</v>
      </c>
      <c r="C2270" s="191" t="s">
        <v>67</v>
      </c>
      <c r="D2270" s="191" t="s">
        <v>28</v>
      </c>
      <c r="E2270" s="189" t="n">
        <v>0.000109467</v>
      </c>
      <c r="F2270" s="189" t="n">
        <v>6.5</v>
      </c>
      <c r="G2270" s="189" t="n">
        <v>0</v>
      </c>
    </row>
    <row r="2271" customFormat="false" ht="15" hidden="false" customHeight="false" outlineLevel="0" collapsed="false">
      <c r="A2271" s="189" t="n">
        <v>12892</v>
      </c>
      <c r="B2271" s="190" t="s">
        <v>859</v>
      </c>
      <c r="C2271" s="191" t="s">
        <v>67</v>
      </c>
      <c r="D2271" s="191" t="s">
        <v>333</v>
      </c>
      <c r="E2271" s="189" t="n">
        <v>0.000191265</v>
      </c>
      <c r="F2271" s="189" t="n">
        <v>9</v>
      </c>
      <c r="G2271" s="189" t="n">
        <v>0</v>
      </c>
    </row>
    <row r="2272" customFormat="false" ht="15" hidden="false" customHeight="false" outlineLevel="0" collapsed="false">
      <c r="A2272" s="189" t="n">
        <v>12893</v>
      </c>
      <c r="B2272" s="190" t="s">
        <v>860</v>
      </c>
      <c r="C2272" s="191" t="s">
        <v>67</v>
      </c>
      <c r="D2272" s="191" t="s">
        <v>333</v>
      </c>
      <c r="E2272" s="189" t="n">
        <v>0.000191265</v>
      </c>
      <c r="F2272" s="189" t="n">
        <v>48</v>
      </c>
      <c r="G2272" s="189" t="n">
        <v>0</v>
      </c>
    </row>
    <row r="2273" customFormat="false" ht="15" hidden="false" customHeight="false" outlineLevel="0" collapsed="false">
      <c r="A2273" s="189" t="n">
        <v>12894</v>
      </c>
      <c r="B2273" s="190" t="s">
        <v>861</v>
      </c>
      <c r="C2273" s="191" t="s">
        <v>67</v>
      </c>
      <c r="D2273" s="191" t="s">
        <v>28</v>
      </c>
      <c r="E2273" s="189" t="n">
        <v>0.000191265</v>
      </c>
      <c r="F2273" s="189" t="n">
        <v>13</v>
      </c>
      <c r="G2273" s="189" t="n">
        <v>0</v>
      </c>
    </row>
    <row r="2274" customFormat="false" ht="21" hidden="false" customHeight="false" outlineLevel="0" collapsed="false">
      <c r="A2274" s="189" t="n">
        <v>12895</v>
      </c>
      <c r="B2274" s="190" t="s">
        <v>862</v>
      </c>
      <c r="C2274" s="191" t="s">
        <v>67</v>
      </c>
      <c r="D2274" s="191" t="s">
        <v>28</v>
      </c>
      <c r="E2274" s="189" t="n">
        <v>0.000191265</v>
      </c>
      <c r="F2274" s="189" t="n">
        <v>10</v>
      </c>
      <c r="G2274" s="189" t="n">
        <v>0</v>
      </c>
    </row>
    <row r="2275" customFormat="false" ht="15" hidden="false" customHeight="false" outlineLevel="0" collapsed="false">
      <c r="A2275" s="189" t="n">
        <v>2436</v>
      </c>
      <c r="B2275" s="190" t="s">
        <v>913</v>
      </c>
      <c r="C2275" s="191" t="s">
        <v>867</v>
      </c>
      <c r="D2275" s="191" t="s">
        <v>876</v>
      </c>
      <c r="E2275" s="189" t="n">
        <v>0.030903</v>
      </c>
      <c r="F2275" s="189" t="n">
        <v>0</v>
      </c>
      <c r="G2275" s="189" t="n">
        <v>12.75</v>
      </c>
    </row>
    <row r="2276" customFormat="false" ht="15" hidden="false" customHeight="false" outlineLevel="0" collapsed="false">
      <c r="A2276" s="189" t="n">
        <v>2711</v>
      </c>
      <c r="B2276" s="190" t="s">
        <v>885</v>
      </c>
      <c r="C2276" s="191" t="s">
        <v>67</v>
      </c>
      <c r="D2276" s="191" t="s">
        <v>28</v>
      </c>
      <c r="E2276" s="189" t="n">
        <v>0.000109467</v>
      </c>
      <c r="F2276" s="189" t="n">
        <v>100.68</v>
      </c>
      <c r="G2276" s="189" t="n">
        <v>0</v>
      </c>
    </row>
    <row r="2277" customFormat="false" ht="21" hidden="false" customHeight="false" outlineLevel="0" collapsed="false">
      <c r="A2277" s="189" t="n">
        <v>36148</v>
      </c>
      <c r="B2277" s="190" t="s">
        <v>864</v>
      </c>
      <c r="C2277" s="191" t="s">
        <v>67</v>
      </c>
      <c r="D2277" s="191" t="s">
        <v>28</v>
      </c>
      <c r="E2277" s="189" t="n">
        <v>0.000191265</v>
      </c>
      <c r="F2277" s="189" t="n">
        <v>48</v>
      </c>
      <c r="G2277" s="189" t="n">
        <v>0</v>
      </c>
    </row>
    <row r="2278" customFormat="false" ht="21" hidden="false" customHeight="false" outlineLevel="0" collapsed="false">
      <c r="A2278" s="189" t="n">
        <v>36152</v>
      </c>
      <c r="B2278" s="190" t="s">
        <v>865</v>
      </c>
      <c r="C2278" s="191" t="s">
        <v>67</v>
      </c>
      <c r="D2278" s="191" t="s">
        <v>28</v>
      </c>
      <c r="E2278" s="189" t="n">
        <v>0.000191265</v>
      </c>
      <c r="F2278" s="189" t="n">
        <v>3.9</v>
      </c>
      <c r="G2278" s="189" t="n">
        <v>0</v>
      </c>
    </row>
    <row r="2279" customFormat="false" ht="15" hidden="false" customHeight="false" outlineLevel="0" collapsed="false">
      <c r="A2279" s="189" t="n">
        <v>37370</v>
      </c>
      <c r="B2279" s="190" t="s">
        <v>886</v>
      </c>
      <c r="C2279" s="191" t="s">
        <v>67</v>
      </c>
      <c r="D2279" s="191" t="s">
        <v>876</v>
      </c>
      <c r="E2279" s="189" t="n">
        <v>0.03</v>
      </c>
      <c r="F2279" s="189" t="n">
        <v>1.7</v>
      </c>
      <c r="G2279" s="189" t="n">
        <v>0</v>
      </c>
    </row>
    <row r="2280" customFormat="false" ht="15" hidden="false" customHeight="false" outlineLevel="0" collapsed="false">
      <c r="A2280" s="189" t="n">
        <v>37371</v>
      </c>
      <c r="B2280" s="190" t="s">
        <v>887</v>
      </c>
      <c r="C2280" s="191" t="s">
        <v>67</v>
      </c>
      <c r="D2280" s="191" t="s">
        <v>876</v>
      </c>
      <c r="E2280" s="189" t="n">
        <v>0.03</v>
      </c>
      <c r="F2280" s="189" t="n">
        <v>0.64</v>
      </c>
      <c r="G2280" s="189" t="n">
        <v>0</v>
      </c>
    </row>
    <row r="2281" customFormat="false" ht="15" hidden="false" customHeight="false" outlineLevel="0" collapsed="false">
      <c r="A2281" s="189" t="n">
        <v>37372</v>
      </c>
      <c r="B2281" s="190" t="s">
        <v>877</v>
      </c>
      <c r="C2281" s="191" t="s">
        <v>67</v>
      </c>
      <c r="D2281" s="191" t="s">
        <v>876</v>
      </c>
      <c r="E2281" s="189" t="n">
        <v>0.03</v>
      </c>
      <c r="F2281" s="189" t="n">
        <v>0.37</v>
      </c>
      <c r="G2281" s="189" t="n">
        <v>0</v>
      </c>
    </row>
    <row r="2282" customFormat="false" ht="15" hidden="false" customHeight="false" outlineLevel="0" collapsed="false">
      <c r="A2282" s="189" t="n">
        <v>37373</v>
      </c>
      <c r="B2282" s="190" t="s">
        <v>878</v>
      </c>
      <c r="C2282" s="191" t="s">
        <v>67</v>
      </c>
      <c r="D2282" s="191" t="s">
        <v>876</v>
      </c>
      <c r="E2282" s="189" t="n">
        <v>0.03</v>
      </c>
      <c r="F2282" s="189" t="n">
        <v>0.02</v>
      </c>
      <c r="G2282" s="189" t="n">
        <v>0</v>
      </c>
    </row>
    <row r="2283" customFormat="false" ht="15" hidden="false" customHeight="false" outlineLevel="0" collapsed="false">
      <c r="A2283" s="189" t="n">
        <v>38403</v>
      </c>
      <c r="B2283" s="190" t="s">
        <v>888</v>
      </c>
      <c r="C2283" s="191" t="s">
        <v>67</v>
      </c>
      <c r="D2283" s="191" t="s">
        <v>28</v>
      </c>
      <c r="E2283" s="189" t="n">
        <v>0.000109467</v>
      </c>
      <c r="F2283" s="189" t="n">
        <v>24.94</v>
      </c>
      <c r="G2283" s="189" t="n">
        <v>0</v>
      </c>
    </row>
    <row r="2284" customFormat="false" ht="15" hidden="false" customHeight="false" outlineLevel="0" collapsed="false">
      <c r="A2284" s="189" t="s">
        <v>1107</v>
      </c>
      <c r="B2284" s="190" t="s">
        <v>395</v>
      </c>
      <c r="C2284" s="191" t="s">
        <v>67</v>
      </c>
      <c r="D2284" s="191" t="s">
        <v>28</v>
      </c>
      <c r="E2284" s="189" t="n">
        <v>1</v>
      </c>
      <c r="F2284" s="189" t="n">
        <v>0.23</v>
      </c>
      <c r="G2284" s="189" t="n">
        <v>0</v>
      </c>
    </row>
    <row r="2285" customFormat="false" ht="15" hidden="false" customHeight="false" outlineLevel="0" collapsed="false">
      <c r="A2285" s="178"/>
      <c r="B2285" s="179"/>
      <c r="C2285" s="180"/>
      <c r="D2285" s="180"/>
      <c r="E2285" s="180"/>
      <c r="F2285" s="180"/>
      <c r="G2285" s="180"/>
    </row>
    <row r="2286" customFormat="false" ht="15" hidden="false" customHeight="false" outlineLevel="0" collapsed="false">
      <c r="A2286" s="184" t="s">
        <v>397</v>
      </c>
      <c r="B2286" s="185" t="s">
        <v>398</v>
      </c>
      <c r="C2286" s="186" t="s">
        <v>53</v>
      </c>
      <c r="D2286" s="186" t="s">
        <v>28</v>
      </c>
      <c r="E2286" s="187"/>
      <c r="F2286" s="187" t="n">
        <v>57.91882935272</v>
      </c>
      <c r="G2286" s="187" t="n">
        <v>40.00578768</v>
      </c>
    </row>
    <row r="2287" customFormat="false" ht="15" hidden="false" customHeight="false" outlineLevel="0" collapsed="false">
      <c r="A2287" s="189" t="n">
        <v>10</v>
      </c>
      <c r="B2287" s="190" t="s">
        <v>882</v>
      </c>
      <c r="C2287" s="191" t="s">
        <v>67</v>
      </c>
      <c r="D2287" s="191" t="s">
        <v>28</v>
      </c>
      <c r="E2287" s="189" t="n">
        <v>0.012698172</v>
      </c>
      <c r="F2287" s="189" t="n">
        <v>6.64</v>
      </c>
      <c r="G2287" s="189" t="n">
        <v>0</v>
      </c>
    </row>
    <row r="2288" customFormat="false" ht="15" hidden="false" customHeight="false" outlineLevel="0" collapsed="false">
      <c r="A2288" s="189" t="n">
        <v>12</v>
      </c>
      <c r="B2288" s="190" t="s">
        <v>883</v>
      </c>
      <c r="C2288" s="191" t="s">
        <v>67</v>
      </c>
      <c r="D2288" s="191" t="s">
        <v>28</v>
      </c>
      <c r="E2288" s="189" t="n">
        <v>0.012698172</v>
      </c>
      <c r="F2288" s="189" t="n">
        <v>6.5</v>
      </c>
      <c r="G2288" s="189" t="n">
        <v>0</v>
      </c>
    </row>
    <row r="2289" customFormat="false" ht="15" hidden="false" customHeight="false" outlineLevel="0" collapsed="false">
      <c r="A2289" s="189" t="n">
        <v>12892</v>
      </c>
      <c r="B2289" s="190" t="s">
        <v>859</v>
      </c>
      <c r="C2289" s="191" t="s">
        <v>67</v>
      </c>
      <c r="D2289" s="191" t="s">
        <v>333</v>
      </c>
      <c r="E2289" s="189" t="n">
        <v>0.02218674</v>
      </c>
      <c r="F2289" s="189" t="n">
        <v>9</v>
      </c>
      <c r="G2289" s="189" t="n">
        <v>0</v>
      </c>
    </row>
    <row r="2290" customFormat="false" ht="15" hidden="false" customHeight="false" outlineLevel="0" collapsed="false">
      <c r="A2290" s="189" t="n">
        <v>12893</v>
      </c>
      <c r="B2290" s="190" t="s">
        <v>860</v>
      </c>
      <c r="C2290" s="191" t="s">
        <v>67</v>
      </c>
      <c r="D2290" s="191" t="s">
        <v>333</v>
      </c>
      <c r="E2290" s="189" t="n">
        <v>0.02218674</v>
      </c>
      <c r="F2290" s="189" t="n">
        <v>48</v>
      </c>
      <c r="G2290" s="189" t="n">
        <v>0</v>
      </c>
    </row>
    <row r="2291" customFormat="false" ht="15" hidden="false" customHeight="false" outlineLevel="0" collapsed="false">
      <c r="A2291" s="189" t="n">
        <v>12894</v>
      </c>
      <c r="B2291" s="190" t="s">
        <v>861</v>
      </c>
      <c r="C2291" s="191" t="s">
        <v>67</v>
      </c>
      <c r="D2291" s="191" t="s">
        <v>28</v>
      </c>
      <c r="E2291" s="189" t="n">
        <v>0.02218674</v>
      </c>
      <c r="F2291" s="189" t="n">
        <v>13</v>
      </c>
      <c r="G2291" s="189" t="n">
        <v>0</v>
      </c>
    </row>
    <row r="2292" customFormat="false" ht="21" hidden="false" customHeight="false" outlineLevel="0" collapsed="false">
      <c r="A2292" s="189" t="n">
        <v>12895</v>
      </c>
      <c r="B2292" s="190" t="s">
        <v>862</v>
      </c>
      <c r="C2292" s="191" t="s">
        <v>67</v>
      </c>
      <c r="D2292" s="191" t="s">
        <v>28</v>
      </c>
      <c r="E2292" s="189" t="n">
        <v>0.02218674</v>
      </c>
      <c r="F2292" s="189" t="n">
        <v>10</v>
      </c>
      <c r="G2292" s="189" t="n">
        <v>0</v>
      </c>
    </row>
    <row r="2293" customFormat="false" ht="15" hidden="false" customHeight="false" outlineLevel="0" collapsed="false">
      <c r="A2293" s="189" t="n">
        <v>2436</v>
      </c>
      <c r="B2293" s="190" t="s">
        <v>913</v>
      </c>
      <c r="C2293" s="191" t="s">
        <v>867</v>
      </c>
      <c r="D2293" s="191" t="s">
        <v>876</v>
      </c>
      <c r="E2293" s="189" t="n">
        <v>1.792374</v>
      </c>
      <c r="F2293" s="189" t="n">
        <v>0</v>
      </c>
      <c r="G2293" s="189" t="n">
        <v>12.75</v>
      </c>
    </row>
    <row r="2294" customFormat="false" ht="15" hidden="false" customHeight="false" outlineLevel="0" collapsed="false">
      <c r="A2294" s="189" t="n">
        <v>247</v>
      </c>
      <c r="B2294" s="190" t="s">
        <v>915</v>
      </c>
      <c r="C2294" s="191" t="s">
        <v>867</v>
      </c>
      <c r="D2294" s="191" t="s">
        <v>876</v>
      </c>
      <c r="E2294" s="189" t="n">
        <v>1.792374</v>
      </c>
      <c r="F2294" s="189" t="n">
        <v>0</v>
      </c>
      <c r="G2294" s="189" t="n">
        <v>9.57</v>
      </c>
    </row>
    <row r="2295" customFormat="false" ht="15" hidden="false" customHeight="false" outlineLevel="0" collapsed="false">
      <c r="A2295" s="189" t="n">
        <v>2711</v>
      </c>
      <c r="B2295" s="190" t="s">
        <v>885</v>
      </c>
      <c r="C2295" s="191" t="s">
        <v>67</v>
      </c>
      <c r="D2295" s="191" t="s">
        <v>28</v>
      </c>
      <c r="E2295" s="189" t="n">
        <v>0.012698172</v>
      </c>
      <c r="F2295" s="189" t="n">
        <v>100.68</v>
      </c>
      <c r="G2295" s="189" t="n">
        <v>0</v>
      </c>
    </row>
    <row r="2296" customFormat="false" ht="21" hidden="false" customHeight="false" outlineLevel="0" collapsed="false">
      <c r="A2296" s="189" t="n">
        <v>36148</v>
      </c>
      <c r="B2296" s="190" t="s">
        <v>864</v>
      </c>
      <c r="C2296" s="191" t="s">
        <v>67</v>
      </c>
      <c r="D2296" s="191" t="s">
        <v>28</v>
      </c>
      <c r="E2296" s="189" t="n">
        <v>0.02218674</v>
      </c>
      <c r="F2296" s="189" t="n">
        <v>48</v>
      </c>
      <c r="G2296" s="189" t="n">
        <v>0</v>
      </c>
    </row>
    <row r="2297" customFormat="false" ht="21" hidden="false" customHeight="false" outlineLevel="0" collapsed="false">
      <c r="A2297" s="189" t="n">
        <v>36152</v>
      </c>
      <c r="B2297" s="190" t="s">
        <v>865</v>
      </c>
      <c r="C2297" s="191" t="s">
        <v>67</v>
      </c>
      <c r="D2297" s="191" t="s">
        <v>28</v>
      </c>
      <c r="E2297" s="189" t="n">
        <v>0.02218674</v>
      </c>
      <c r="F2297" s="189" t="n">
        <v>3.9</v>
      </c>
      <c r="G2297" s="189" t="n">
        <v>0</v>
      </c>
    </row>
    <row r="2298" customFormat="false" ht="15" hidden="false" customHeight="false" outlineLevel="0" collapsed="false">
      <c r="A2298" s="189" t="n">
        <v>37370</v>
      </c>
      <c r="B2298" s="190" t="s">
        <v>886</v>
      </c>
      <c r="C2298" s="191" t="s">
        <v>67</v>
      </c>
      <c r="D2298" s="191" t="s">
        <v>876</v>
      </c>
      <c r="E2298" s="189" t="n">
        <v>3.48</v>
      </c>
      <c r="F2298" s="189" t="n">
        <v>1.7</v>
      </c>
      <c r="G2298" s="189" t="n">
        <v>0</v>
      </c>
    </row>
    <row r="2299" customFormat="false" ht="15" hidden="false" customHeight="false" outlineLevel="0" collapsed="false">
      <c r="A2299" s="189" t="n">
        <v>37371</v>
      </c>
      <c r="B2299" s="190" t="s">
        <v>887</v>
      </c>
      <c r="C2299" s="191" t="s">
        <v>67</v>
      </c>
      <c r="D2299" s="191" t="s">
        <v>876</v>
      </c>
      <c r="E2299" s="189" t="n">
        <v>3.48</v>
      </c>
      <c r="F2299" s="189" t="n">
        <v>0.64</v>
      </c>
      <c r="G2299" s="189" t="n">
        <v>0</v>
      </c>
    </row>
    <row r="2300" customFormat="false" ht="15" hidden="false" customHeight="false" outlineLevel="0" collapsed="false">
      <c r="A2300" s="189" t="n">
        <v>37372</v>
      </c>
      <c r="B2300" s="190" t="s">
        <v>877</v>
      </c>
      <c r="C2300" s="191" t="s">
        <v>67</v>
      </c>
      <c r="D2300" s="191" t="s">
        <v>876</v>
      </c>
      <c r="E2300" s="189" t="n">
        <v>3.48</v>
      </c>
      <c r="F2300" s="189" t="n">
        <v>0.37</v>
      </c>
      <c r="G2300" s="189" t="n">
        <v>0</v>
      </c>
    </row>
    <row r="2301" customFormat="false" ht="15" hidden="false" customHeight="false" outlineLevel="0" collapsed="false">
      <c r="A2301" s="189" t="n">
        <v>37373</v>
      </c>
      <c r="B2301" s="190" t="s">
        <v>878</v>
      </c>
      <c r="C2301" s="191" t="s">
        <v>67</v>
      </c>
      <c r="D2301" s="191" t="s">
        <v>876</v>
      </c>
      <c r="E2301" s="189" t="n">
        <v>3.48</v>
      </c>
      <c r="F2301" s="189" t="n">
        <v>0.02</v>
      </c>
      <c r="G2301" s="189" t="n">
        <v>0</v>
      </c>
    </row>
    <row r="2302" customFormat="false" ht="15" hidden="false" customHeight="false" outlineLevel="0" collapsed="false">
      <c r="A2302" s="189" t="n">
        <v>38403</v>
      </c>
      <c r="B2302" s="190" t="s">
        <v>888</v>
      </c>
      <c r="C2302" s="191" t="s">
        <v>67</v>
      </c>
      <c r="D2302" s="191" t="s">
        <v>28</v>
      </c>
      <c r="E2302" s="189" t="n">
        <v>0.012698172</v>
      </c>
      <c r="F2302" s="189" t="n">
        <v>24.94</v>
      </c>
      <c r="G2302" s="189" t="n">
        <v>0</v>
      </c>
    </row>
    <row r="2303" customFormat="false" ht="15" hidden="false" customHeight="false" outlineLevel="0" collapsed="false">
      <c r="A2303" s="189" t="s">
        <v>1108</v>
      </c>
      <c r="B2303" s="190" t="s">
        <v>398</v>
      </c>
      <c r="C2303" s="191" t="s">
        <v>67</v>
      </c>
      <c r="D2303" s="191" t="s">
        <v>28</v>
      </c>
      <c r="E2303" s="189" t="n">
        <v>1</v>
      </c>
      <c r="F2303" s="189" t="n">
        <v>43.73</v>
      </c>
      <c r="G2303" s="189" t="n">
        <v>0</v>
      </c>
    </row>
    <row r="2304" customFormat="false" ht="15" hidden="false" customHeight="false" outlineLevel="0" collapsed="false">
      <c r="A2304" s="178"/>
      <c r="B2304" s="179"/>
      <c r="C2304" s="180"/>
      <c r="D2304" s="180"/>
      <c r="E2304" s="180"/>
      <c r="F2304" s="180"/>
      <c r="G2304" s="180"/>
    </row>
    <row r="2305" customFormat="false" ht="15" hidden="false" customHeight="false" outlineLevel="0" collapsed="false">
      <c r="A2305" s="184" t="s">
        <v>400</v>
      </c>
      <c r="B2305" s="185" t="s">
        <v>401</v>
      </c>
      <c r="C2305" s="186" t="s">
        <v>53</v>
      </c>
      <c r="D2305" s="186" t="s">
        <v>28</v>
      </c>
      <c r="E2305" s="187"/>
      <c r="F2305" s="187" t="n">
        <v>0.12381969056</v>
      </c>
      <c r="G2305" s="187" t="n">
        <v>0.1517460912</v>
      </c>
    </row>
    <row r="2306" customFormat="false" ht="15" hidden="false" customHeight="false" outlineLevel="0" collapsed="false">
      <c r="A2306" s="189" t="n">
        <v>10</v>
      </c>
      <c r="B2306" s="190" t="s">
        <v>882</v>
      </c>
      <c r="C2306" s="191" t="s">
        <v>67</v>
      </c>
      <c r="D2306" s="191" t="s">
        <v>28</v>
      </c>
      <c r="E2306" s="189" t="n">
        <v>4.8166E-005</v>
      </c>
      <c r="F2306" s="189" t="n">
        <v>6.64</v>
      </c>
      <c r="G2306" s="189" t="n">
        <v>0</v>
      </c>
    </row>
    <row r="2307" customFormat="false" ht="15" hidden="false" customHeight="false" outlineLevel="0" collapsed="false">
      <c r="A2307" s="189" t="n">
        <v>12</v>
      </c>
      <c r="B2307" s="190" t="s">
        <v>883</v>
      </c>
      <c r="C2307" s="191" t="s">
        <v>67</v>
      </c>
      <c r="D2307" s="191" t="s">
        <v>28</v>
      </c>
      <c r="E2307" s="189" t="n">
        <v>4.8166E-005</v>
      </c>
      <c r="F2307" s="189" t="n">
        <v>6.5</v>
      </c>
      <c r="G2307" s="189" t="n">
        <v>0</v>
      </c>
    </row>
    <row r="2308" customFormat="false" ht="15" hidden="false" customHeight="false" outlineLevel="0" collapsed="false">
      <c r="A2308" s="189" t="n">
        <v>12892</v>
      </c>
      <c r="B2308" s="190" t="s">
        <v>859</v>
      </c>
      <c r="C2308" s="191" t="s">
        <v>67</v>
      </c>
      <c r="D2308" s="191" t="s">
        <v>333</v>
      </c>
      <c r="E2308" s="189" t="n">
        <v>8.4156E-005</v>
      </c>
      <c r="F2308" s="189" t="n">
        <v>9</v>
      </c>
      <c r="G2308" s="189" t="n">
        <v>0</v>
      </c>
    </row>
    <row r="2309" customFormat="false" ht="15" hidden="false" customHeight="false" outlineLevel="0" collapsed="false">
      <c r="A2309" s="189" t="n">
        <v>12893</v>
      </c>
      <c r="B2309" s="190" t="s">
        <v>860</v>
      </c>
      <c r="C2309" s="191" t="s">
        <v>67</v>
      </c>
      <c r="D2309" s="191" t="s">
        <v>333</v>
      </c>
      <c r="E2309" s="189" t="n">
        <v>8.4156E-005</v>
      </c>
      <c r="F2309" s="189" t="n">
        <v>48</v>
      </c>
      <c r="G2309" s="189" t="n">
        <v>0</v>
      </c>
    </row>
    <row r="2310" customFormat="false" ht="15" hidden="false" customHeight="false" outlineLevel="0" collapsed="false">
      <c r="A2310" s="189" t="n">
        <v>12894</v>
      </c>
      <c r="B2310" s="190" t="s">
        <v>861</v>
      </c>
      <c r="C2310" s="191" t="s">
        <v>67</v>
      </c>
      <c r="D2310" s="191" t="s">
        <v>28</v>
      </c>
      <c r="E2310" s="189" t="n">
        <v>8.4156E-005</v>
      </c>
      <c r="F2310" s="189" t="n">
        <v>13</v>
      </c>
      <c r="G2310" s="189" t="n">
        <v>0</v>
      </c>
    </row>
    <row r="2311" customFormat="false" ht="21" hidden="false" customHeight="false" outlineLevel="0" collapsed="false">
      <c r="A2311" s="189" t="n">
        <v>12895</v>
      </c>
      <c r="B2311" s="190" t="s">
        <v>862</v>
      </c>
      <c r="C2311" s="191" t="s">
        <v>67</v>
      </c>
      <c r="D2311" s="191" t="s">
        <v>28</v>
      </c>
      <c r="E2311" s="189" t="n">
        <v>8.4156E-005</v>
      </c>
      <c r="F2311" s="189" t="n">
        <v>10</v>
      </c>
      <c r="G2311" s="189" t="n">
        <v>0</v>
      </c>
    </row>
    <row r="2312" customFormat="false" ht="15" hidden="false" customHeight="false" outlineLevel="0" collapsed="false">
      <c r="A2312" s="189" t="n">
        <v>2436</v>
      </c>
      <c r="B2312" s="190" t="s">
        <v>913</v>
      </c>
      <c r="C2312" s="191" t="s">
        <v>867</v>
      </c>
      <c r="D2312" s="191" t="s">
        <v>876</v>
      </c>
      <c r="E2312" s="189" t="n">
        <v>0.00679866</v>
      </c>
      <c r="F2312" s="189" t="n">
        <v>0</v>
      </c>
      <c r="G2312" s="189" t="n">
        <v>12.75</v>
      </c>
    </row>
    <row r="2313" customFormat="false" ht="15" hidden="false" customHeight="false" outlineLevel="0" collapsed="false">
      <c r="A2313" s="189" t="n">
        <v>247</v>
      </c>
      <c r="B2313" s="190" t="s">
        <v>915</v>
      </c>
      <c r="C2313" s="191" t="s">
        <v>867</v>
      </c>
      <c r="D2313" s="191" t="s">
        <v>876</v>
      </c>
      <c r="E2313" s="189" t="n">
        <v>0.00679866</v>
      </c>
      <c r="F2313" s="189" t="n">
        <v>0</v>
      </c>
      <c r="G2313" s="189" t="n">
        <v>9.57</v>
      </c>
    </row>
    <row r="2314" customFormat="false" ht="15" hidden="false" customHeight="false" outlineLevel="0" collapsed="false">
      <c r="A2314" s="189" t="n">
        <v>2711</v>
      </c>
      <c r="B2314" s="190" t="s">
        <v>885</v>
      </c>
      <c r="C2314" s="191" t="s">
        <v>67</v>
      </c>
      <c r="D2314" s="191" t="s">
        <v>28</v>
      </c>
      <c r="E2314" s="189" t="n">
        <v>4.8166E-005</v>
      </c>
      <c r="F2314" s="189" t="n">
        <v>100.68</v>
      </c>
      <c r="G2314" s="189" t="n">
        <v>0</v>
      </c>
    </row>
    <row r="2315" customFormat="false" ht="21" hidden="false" customHeight="false" outlineLevel="0" collapsed="false">
      <c r="A2315" s="189" t="n">
        <v>36148</v>
      </c>
      <c r="B2315" s="190" t="s">
        <v>864</v>
      </c>
      <c r="C2315" s="191" t="s">
        <v>67</v>
      </c>
      <c r="D2315" s="191" t="s">
        <v>28</v>
      </c>
      <c r="E2315" s="189" t="n">
        <v>8.4156E-005</v>
      </c>
      <c r="F2315" s="189" t="n">
        <v>48</v>
      </c>
      <c r="G2315" s="189" t="n">
        <v>0</v>
      </c>
    </row>
    <row r="2316" customFormat="false" ht="21" hidden="false" customHeight="false" outlineLevel="0" collapsed="false">
      <c r="A2316" s="189" t="n">
        <v>36152</v>
      </c>
      <c r="B2316" s="190" t="s">
        <v>865</v>
      </c>
      <c r="C2316" s="191" t="s">
        <v>67</v>
      </c>
      <c r="D2316" s="191" t="s">
        <v>28</v>
      </c>
      <c r="E2316" s="189" t="n">
        <v>8.4156E-005</v>
      </c>
      <c r="F2316" s="189" t="n">
        <v>3.9</v>
      </c>
      <c r="G2316" s="189" t="n">
        <v>0</v>
      </c>
    </row>
    <row r="2317" customFormat="false" ht="15" hidden="false" customHeight="false" outlineLevel="0" collapsed="false">
      <c r="A2317" s="189" t="n">
        <v>37370</v>
      </c>
      <c r="B2317" s="190" t="s">
        <v>886</v>
      </c>
      <c r="C2317" s="191" t="s">
        <v>67</v>
      </c>
      <c r="D2317" s="191" t="s">
        <v>876</v>
      </c>
      <c r="E2317" s="189" t="n">
        <v>0.0132</v>
      </c>
      <c r="F2317" s="189" t="n">
        <v>1.7</v>
      </c>
      <c r="G2317" s="189" t="n">
        <v>0</v>
      </c>
    </row>
    <row r="2318" customFormat="false" ht="15" hidden="false" customHeight="false" outlineLevel="0" collapsed="false">
      <c r="A2318" s="189" t="n">
        <v>37371</v>
      </c>
      <c r="B2318" s="190" t="s">
        <v>887</v>
      </c>
      <c r="C2318" s="191" t="s">
        <v>67</v>
      </c>
      <c r="D2318" s="191" t="s">
        <v>876</v>
      </c>
      <c r="E2318" s="189" t="n">
        <v>0.0132</v>
      </c>
      <c r="F2318" s="189" t="n">
        <v>0.64</v>
      </c>
      <c r="G2318" s="189" t="n">
        <v>0</v>
      </c>
    </row>
    <row r="2319" customFormat="false" ht="15" hidden="false" customHeight="false" outlineLevel="0" collapsed="false">
      <c r="A2319" s="189" t="n">
        <v>37372</v>
      </c>
      <c r="B2319" s="190" t="s">
        <v>877</v>
      </c>
      <c r="C2319" s="191" t="s">
        <v>67</v>
      </c>
      <c r="D2319" s="191" t="s">
        <v>876</v>
      </c>
      <c r="E2319" s="189" t="n">
        <v>0.0132</v>
      </c>
      <c r="F2319" s="189" t="n">
        <v>0.37</v>
      </c>
      <c r="G2319" s="189" t="n">
        <v>0</v>
      </c>
    </row>
    <row r="2320" customFormat="false" ht="15" hidden="false" customHeight="false" outlineLevel="0" collapsed="false">
      <c r="A2320" s="189" t="n">
        <v>37373</v>
      </c>
      <c r="B2320" s="190" t="s">
        <v>878</v>
      </c>
      <c r="C2320" s="191" t="s">
        <v>67</v>
      </c>
      <c r="D2320" s="191" t="s">
        <v>876</v>
      </c>
      <c r="E2320" s="189" t="n">
        <v>0.0132</v>
      </c>
      <c r="F2320" s="189" t="n">
        <v>0.02</v>
      </c>
      <c r="G2320" s="189" t="n">
        <v>0</v>
      </c>
    </row>
    <row r="2321" customFormat="false" ht="15" hidden="false" customHeight="false" outlineLevel="0" collapsed="false">
      <c r="A2321" s="189" t="n">
        <v>38403</v>
      </c>
      <c r="B2321" s="190" t="s">
        <v>888</v>
      </c>
      <c r="C2321" s="191" t="s">
        <v>67</v>
      </c>
      <c r="D2321" s="191" t="s">
        <v>28</v>
      </c>
      <c r="E2321" s="189" t="n">
        <v>4.8166E-005</v>
      </c>
      <c r="F2321" s="189" t="n">
        <v>24.94</v>
      </c>
      <c r="G2321" s="189" t="n">
        <v>0</v>
      </c>
    </row>
    <row r="2322" customFormat="false" ht="15" hidden="false" customHeight="false" outlineLevel="0" collapsed="false">
      <c r="A2322" s="189" t="s">
        <v>1109</v>
      </c>
      <c r="B2322" s="190" t="s">
        <v>1110</v>
      </c>
      <c r="C2322" s="191" t="s">
        <v>67</v>
      </c>
      <c r="D2322" s="191" t="s">
        <v>28</v>
      </c>
      <c r="E2322" s="189" t="n">
        <v>1</v>
      </c>
      <c r="F2322" s="189" t="n">
        <v>0.07</v>
      </c>
      <c r="G2322" s="189" t="n">
        <v>0</v>
      </c>
    </row>
    <row r="2323" customFormat="false" ht="15" hidden="false" customHeight="false" outlineLevel="0" collapsed="false">
      <c r="A2323" s="178"/>
      <c r="B2323" s="179"/>
      <c r="C2323" s="180"/>
      <c r="D2323" s="180"/>
      <c r="E2323" s="180"/>
      <c r="F2323" s="180"/>
      <c r="G2323" s="180"/>
    </row>
    <row r="2324" customFormat="false" ht="15" hidden="false" customHeight="false" outlineLevel="0" collapsed="false">
      <c r="A2324" s="184" t="s">
        <v>403</v>
      </c>
      <c r="B2324" s="185" t="s">
        <v>404</v>
      </c>
      <c r="C2324" s="186" t="s">
        <v>53</v>
      </c>
      <c r="D2324" s="186" t="s">
        <v>28</v>
      </c>
      <c r="E2324" s="187"/>
      <c r="F2324" s="187" t="n">
        <v>3.21398991816</v>
      </c>
      <c r="G2324" s="187" t="n">
        <v>5.05820304</v>
      </c>
    </row>
    <row r="2325" customFormat="false" ht="15" hidden="false" customHeight="false" outlineLevel="0" collapsed="false">
      <c r="A2325" s="189" t="n">
        <v>10</v>
      </c>
      <c r="B2325" s="190" t="s">
        <v>882</v>
      </c>
      <c r="C2325" s="191" t="s">
        <v>67</v>
      </c>
      <c r="D2325" s="191" t="s">
        <v>28</v>
      </c>
      <c r="E2325" s="189" t="n">
        <v>0.001605516</v>
      </c>
      <c r="F2325" s="189" t="n">
        <v>6.64</v>
      </c>
      <c r="G2325" s="189" t="n">
        <v>0</v>
      </c>
    </row>
    <row r="2326" customFormat="false" ht="15" hidden="false" customHeight="false" outlineLevel="0" collapsed="false">
      <c r="A2326" s="189" t="n">
        <v>12</v>
      </c>
      <c r="B2326" s="190" t="s">
        <v>883</v>
      </c>
      <c r="C2326" s="191" t="s">
        <v>67</v>
      </c>
      <c r="D2326" s="191" t="s">
        <v>28</v>
      </c>
      <c r="E2326" s="189" t="n">
        <v>0.001605516</v>
      </c>
      <c r="F2326" s="189" t="n">
        <v>6.5</v>
      </c>
      <c r="G2326" s="189" t="n">
        <v>0</v>
      </c>
    </row>
    <row r="2327" customFormat="false" ht="15" hidden="false" customHeight="false" outlineLevel="0" collapsed="false">
      <c r="A2327" s="189" t="n">
        <v>12892</v>
      </c>
      <c r="B2327" s="190" t="s">
        <v>859</v>
      </c>
      <c r="C2327" s="191" t="s">
        <v>67</v>
      </c>
      <c r="D2327" s="191" t="s">
        <v>333</v>
      </c>
      <c r="E2327" s="189" t="n">
        <v>0.00280522</v>
      </c>
      <c r="F2327" s="189" t="n">
        <v>9</v>
      </c>
      <c r="G2327" s="189" t="n">
        <v>0</v>
      </c>
    </row>
    <row r="2328" customFormat="false" ht="15" hidden="false" customHeight="false" outlineLevel="0" collapsed="false">
      <c r="A2328" s="189" t="n">
        <v>12893</v>
      </c>
      <c r="B2328" s="190" t="s">
        <v>860</v>
      </c>
      <c r="C2328" s="191" t="s">
        <v>67</v>
      </c>
      <c r="D2328" s="191" t="s">
        <v>333</v>
      </c>
      <c r="E2328" s="189" t="n">
        <v>0.00280522</v>
      </c>
      <c r="F2328" s="189" t="n">
        <v>48</v>
      </c>
      <c r="G2328" s="189" t="n">
        <v>0</v>
      </c>
    </row>
    <row r="2329" customFormat="false" ht="15" hidden="false" customHeight="false" outlineLevel="0" collapsed="false">
      <c r="A2329" s="189" t="n">
        <v>12894</v>
      </c>
      <c r="B2329" s="190" t="s">
        <v>861</v>
      </c>
      <c r="C2329" s="191" t="s">
        <v>67</v>
      </c>
      <c r="D2329" s="191" t="s">
        <v>28</v>
      </c>
      <c r="E2329" s="189" t="n">
        <v>0.00280522</v>
      </c>
      <c r="F2329" s="189" t="n">
        <v>13</v>
      </c>
      <c r="G2329" s="189" t="n">
        <v>0</v>
      </c>
    </row>
    <row r="2330" customFormat="false" ht="21" hidden="false" customHeight="false" outlineLevel="0" collapsed="false">
      <c r="A2330" s="189" t="n">
        <v>12895</v>
      </c>
      <c r="B2330" s="190" t="s">
        <v>862</v>
      </c>
      <c r="C2330" s="191" t="s">
        <v>67</v>
      </c>
      <c r="D2330" s="191" t="s">
        <v>28</v>
      </c>
      <c r="E2330" s="189" t="n">
        <v>0.00280522</v>
      </c>
      <c r="F2330" s="189" t="n">
        <v>10</v>
      </c>
      <c r="G2330" s="189" t="n">
        <v>0</v>
      </c>
    </row>
    <row r="2331" customFormat="false" ht="15" hidden="false" customHeight="false" outlineLevel="0" collapsed="false">
      <c r="A2331" s="189" t="n">
        <v>2436</v>
      </c>
      <c r="B2331" s="190" t="s">
        <v>913</v>
      </c>
      <c r="C2331" s="191" t="s">
        <v>867</v>
      </c>
      <c r="D2331" s="191" t="s">
        <v>876</v>
      </c>
      <c r="E2331" s="189" t="n">
        <v>0.226622</v>
      </c>
      <c r="F2331" s="189" t="n">
        <v>0</v>
      </c>
      <c r="G2331" s="189" t="n">
        <v>12.75</v>
      </c>
    </row>
    <row r="2332" customFormat="false" ht="15" hidden="false" customHeight="false" outlineLevel="0" collapsed="false">
      <c r="A2332" s="189" t="n">
        <v>247</v>
      </c>
      <c r="B2332" s="190" t="s">
        <v>915</v>
      </c>
      <c r="C2332" s="191" t="s">
        <v>867</v>
      </c>
      <c r="D2332" s="191" t="s">
        <v>876</v>
      </c>
      <c r="E2332" s="189" t="n">
        <v>0.226622</v>
      </c>
      <c r="F2332" s="189" t="n">
        <v>0</v>
      </c>
      <c r="G2332" s="189" t="n">
        <v>9.57</v>
      </c>
    </row>
    <row r="2333" customFormat="false" ht="15" hidden="false" customHeight="false" outlineLevel="0" collapsed="false">
      <c r="A2333" s="189" t="n">
        <v>2711</v>
      </c>
      <c r="B2333" s="190" t="s">
        <v>885</v>
      </c>
      <c r="C2333" s="191" t="s">
        <v>67</v>
      </c>
      <c r="D2333" s="191" t="s">
        <v>28</v>
      </c>
      <c r="E2333" s="189" t="n">
        <v>0.001605516</v>
      </c>
      <c r="F2333" s="189" t="n">
        <v>100.68</v>
      </c>
      <c r="G2333" s="189" t="n">
        <v>0</v>
      </c>
    </row>
    <row r="2334" customFormat="false" ht="21" hidden="false" customHeight="false" outlineLevel="0" collapsed="false">
      <c r="A2334" s="189" t="n">
        <v>36148</v>
      </c>
      <c r="B2334" s="190" t="s">
        <v>864</v>
      </c>
      <c r="C2334" s="191" t="s">
        <v>67</v>
      </c>
      <c r="D2334" s="191" t="s">
        <v>28</v>
      </c>
      <c r="E2334" s="189" t="n">
        <v>0.00280522</v>
      </c>
      <c r="F2334" s="189" t="n">
        <v>48</v>
      </c>
      <c r="G2334" s="189" t="n">
        <v>0</v>
      </c>
    </row>
    <row r="2335" customFormat="false" ht="21" hidden="false" customHeight="false" outlineLevel="0" collapsed="false">
      <c r="A2335" s="189" t="n">
        <v>36152</v>
      </c>
      <c r="B2335" s="190" t="s">
        <v>865</v>
      </c>
      <c r="C2335" s="191" t="s">
        <v>67</v>
      </c>
      <c r="D2335" s="191" t="s">
        <v>28</v>
      </c>
      <c r="E2335" s="189" t="n">
        <v>0.00280522</v>
      </c>
      <c r="F2335" s="189" t="n">
        <v>3.9</v>
      </c>
      <c r="G2335" s="189" t="n">
        <v>0</v>
      </c>
    </row>
    <row r="2336" customFormat="false" ht="15" hidden="false" customHeight="false" outlineLevel="0" collapsed="false">
      <c r="A2336" s="189" t="n">
        <v>37370</v>
      </c>
      <c r="B2336" s="190" t="s">
        <v>886</v>
      </c>
      <c r="C2336" s="191" t="s">
        <v>67</v>
      </c>
      <c r="D2336" s="191" t="s">
        <v>876</v>
      </c>
      <c r="E2336" s="189" t="n">
        <v>0.44</v>
      </c>
      <c r="F2336" s="189" t="n">
        <v>1.7</v>
      </c>
      <c r="G2336" s="189" t="n">
        <v>0</v>
      </c>
    </row>
    <row r="2337" customFormat="false" ht="15" hidden="false" customHeight="false" outlineLevel="0" collapsed="false">
      <c r="A2337" s="189" t="n">
        <v>37371</v>
      </c>
      <c r="B2337" s="190" t="s">
        <v>887</v>
      </c>
      <c r="C2337" s="191" t="s">
        <v>67</v>
      </c>
      <c r="D2337" s="191" t="s">
        <v>876</v>
      </c>
      <c r="E2337" s="189" t="n">
        <v>0.44</v>
      </c>
      <c r="F2337" s="189" t="n">
        <v>0.64</v>
      </c>
      <c r="G2337" s="189" t="n">
        <v>0</v>
      </c>
    </row>
    <row r="2338" customFormat="false" ht="15" hidden="false" customHeight="false" outlineLevel="0" collapsed="false">
      <c r="A2338" s="189" t="n">
        <v>37372</v>
      </c>
      <c r="B2338" s="190" t="s">
        <v>877</v>
      </c>
      <c r="C2338" s="191" t="s">
        <v>67</v>
      </c>
      <c r="D2338" s="191" t="s">
        <v>876</v>
      </c>
      <c r="E2338" s="189" t="n">
        <v>0.44</v>
      </c>
      <c r="F2338" s="189" t="n">
        <v>0.37</v>
      </c>
      <c r="G2338" s="189" t="n">
        <v>0</v>
      </c>
    </row>
    <row r="2339" customFormat="false" ht="15" hidden="false" customHeight="false" outlineLevel="0" collapsed="false">
      <c r="A2339" s="189" t="n">
        <v>37373</v>
      </c>
      <c r="B2339" s="190" t="s">
        <v>878</v>
      </c>
      <c r="C2339" s="191" t="s">
        <v>67</v>
      </c>
      <c r="D2339" s="191" t="s">
        <v>876</v>
      </c>
      <c r="E2339" s="189" t="n">
        <v>0.44</v>
      </c>
      <c r="F2339" s="189" t="n">
        <v>0.02</v>
      </c>
      <c r="G2339" s="189" t="n">
        <v>0</v>
      </c>
    </row>
    <row r="2340" customFormat="false" ht="15" hidden="false" customHeight="false" outlineLevel="0" collapsed="false">
      <c r="A2340" s="189" t="n">
        <v>38403</v>
      </c>
      <c r="B2340" s="190" t="s">
        <v>888</v>
      </c>
      <c r="C2340" s="191" t="s">
        <v>67</v>
      </c>
      <c r="D2340" s="191" t="s">
        <v>28</v>
      </c>
      <c r="E2340" s="189" t="n">
        <v>0.001605516</v>
      </c>
      <c r="F2340" s="189" t="n">
        <v>24.94</v>
      </c>
      <c r="G2340" s="189" t="n">
        <v>0</v>
      </c>
    </row>
    <row r="2341" customFormat="false" ht="15" hidden="false" customHeight="false" outlineLevel="0" collapsed="false">
      <c r="A2341" s="189" t="s">
        <v>1111</v>
      </c>
      <c r="B2341" s="190" t="s">
        <v>404</v>
      </c>
      <c r="C2341" s="191" t="s">
        <v>67</v>
      </c>
      <c r="D2341" s="191" t="s">
        <v>28</v>
      </c>
      <c r="E2341" s="189" t="n">
        <v>1</v>
      </c>
      <c r="F2341" s="189" t="n">
        <v>1.42</v>
      </c>
      <c r="G2341" s="189" t="n">
        <v>0</v>
      </c>
    </row>
    <row r="2342" customFormat="false" ht="15" hidden="false" customHeight="false" outlineLevel="0" collapsed="false">
      <c r="A2342" s="178"/>
      <c r="B2342" s="179"/>
      <c r="C2342" s="180"/>
      <c r="D2342" s="180"/>
      <c r="E2342" s="180"/>
      <c r="F2342" s="180"/>
      <c r="G2342" s="180"/>
    </row>
    <row r="2343" customFormat="false" ht="15" hidden="false" customHeight="false" outlineLevel="0" collapsed="false">
      <c r="A2343" s="184" t="s">
        <v>406</v>
      </c>
      <c r="B2343" s="185" t="s">
        <v>407</v>
      </c>
      <c r="C2343" s="186" t="s">
        <v>53</v>
      </c>
      <c r="D2343" s="186" t="s">
        <v>28</v>
      </c>
      <c r="E2343" s="187"/>
      <c r="F2343" s="187" t="n">
        <v>3.348624907</v>
      </c>
      <c r="G2343" s="187" t="n">
        <v>5.747958</v>
      </c>
    </row>
    <row r="2344" customFormat="false" ht="15" hidden="false" customHeight="false" outlineLevel="0" collapsed="false">
      <c r="A2344" s="189" t="n">
        <v>10</v>
      </c>
      <c r="B2344" s="190" t="s">
        <v>882</v>
      </c>
      <c r="C2344" s="191" t="s">
        <v>67</v>
      </c>
      <c r="D2344" s="191" t="s">
        <v>28</v>
      </c>
      <c r="E2344" s="189" t="n">
        <v>0.00182445</v>
      </c>
      <c r="F2344" s="189" t="n">
        <v>6.64</v>
      </c>
      <c r="G2344" s="189" t="n">
        <v>0</v>
      </c>
    </row>
    <row r="2345" customFormat="false" ht="15" hidden="false" customHeight="false" outlineLevel="0" collapsed="false">
      <c r="A2345" s="189" t="n">
        <v>12</v>
      </c>
      <c r="B2345" s="190" t="s">
        <v>883</v>
      </c>
      <c r="C2345" s="191" t="s">
        <v>67</v>
      </c>
      <c r="D2345" s="191" t="s">
        <v>28</v>
      </c>
      <c r="E2345" s="189" t="n">
        <v>0.00182445</v>
      </c>
      <c r="F2345" s="189" t="n">
        <v>6.5</v>
      </c>
      <c r="G2345" s="189" t="n">
        <v>0</v>
      </c>
    </row>
    <row r="2346" customFormat="false" ht="15" hidden="false" customHeight="false" outlineLevel="0" collapsed="false">
      <c r="A2346" s="189" t="n">
        <v>12892</v>
      </c>
      <c r="B2346" s="190" t="s">
        <v>859</v>
      </c>
      <c r="C2346" s="191" t="s">
        <v>67</v>
      </c>
      <c r="D2346" s="191" t="s">
        <v>333</v>
      </c>
      <c r="E2346" s="189" t="n">
        <v>0.00318775</v>
      </c>
      <c r="F2346" s="189" t="n">
        <v>9</v>
      </c>
      <c r="G2346" s="189" t="n">
        <v>0</v>
      </c>
    </row>
    <row r="2347" customFormat="false" ht="15" hidden="false" customHeight="false" outlineLevel="0" collapsed="false">
      <c r="A2347" s="189" t="n">
        <v>12893</v>
      </c>
      <c r="B2347" s="190" t="s">
        <v>860</v>
      </c>
      <c r="C2347" s="191" t="s">
        <v>67</v>
      </c>
      <c r="D2347" s="191" t="s">
        <v>333</v>
      </c>
      <c r="E2347" s="189" t="n">
        <v>0.00318775</v>
      </c>
      <c r="F2347" s="189" t="n">
        <v>48</v>
      </c>
      <c r="G2347" s="189" t="n">
        <v>0</v>
      </c>
    </row>
    <row r="2348" customFormat="false" ht="15" hidden="false" customHeight="false" outlineLevel="0" collapsed="false">
      <c r="A2348" s="189" t="n">
        <v>12894</v>
      </c>
      <c r="B2348" s="190" t="s">
        <v>861</v>
      </c>
      <c r="C2348" s="191" t="s">
        <v>67</v>
      </c>
      <c r="D2348" s="191" t="s">
        <v>28</v>
      </c>
      <c r="E2348" s="189" t="n">
        <v>0.00318775</v>
      </c>
      <c r="F2348" s="189" t="n">
        <v>13</v>
      </c>
      <c r="G2348" s="189" t="n">
        <v>0</v>
      </c>
    </row>
    <row r="2349" customFormat="false" ht="21" hidden="false" customHeight="false" outlineLevel="0" collapsed="false">
      <c r="A2349" s="189" t="n">
        <v>12895</v>
      </c>
      <c r="B2349" s="190" t="s">
        <v>862</v>
      </c>
      <c r="C2349" s="191" t="s">
        <v>67</v>
      </c>
      <c r="D2349" s="191" t="s">
        <v>28</v>
      </c>
      <c r="E2349" s="189" t="n">
        <v>0.00318775</v>
      </c>
      <c r="F2349" s="189" t="n">
        <v>10</v>
      </c>
      <c r="G2349" s="189" t="n">
        <v>0</v>
      </c>
    </row>
    <row r="2350" customFormat="false" ht="15" hidden="false" customHeight="false" outlineLevel="0" collapsed="false">
      <c r="A2350" s="189" t="n">
        <v>2436</v>
      </c>
      <c r="B2350" s="190" t="s">
        <v>913</v>
      </c>
      <c r="C2350" s="191" t="s">
        <v>867</v>
      </c>
      <c r="D2350" s="191" t="s">
        <v>876</v>
      </c>
      <c r="E2350" s="189" t="n">
        <v>0.257525</v>
      </c>
      <c r="F2350" s="189" t="n">
        <v>0</v>
      </c>
      <c r="G2350" s="189" t="n">
        <v>12.75</v>
      </c>
    </row>
    <row r="2351" customFormat="false" ht="15" hidden="false" customHeight="false" outlineLevel="0" collapsed="false">
      <c r="A2351" s="189" t="n">
        <v>247</v>
      </c>
      <c r="B2351" s="190" t="s">
        <v>915</v>
      </c>
      <c r="C2351" s="191" t="s">
        <v>867</v>
      </c>
      <c r="D2351" s="191" t="s">
        <v>876</v>
      </c>
      <c r="E2351" s="189" t="n">
        <v>0.257525</v>
      </c>
      <c r="F2351" s="189" t="n">
        <v>0</v>
      </c>
      <c r="G2351" s="189" t="n">
        <v>9.57</v>
      </c>
    </row>
    <row r="2352" customFormat="false" ht="15" hidden="false" customHeight="false" outlineLevel="0" collapsed="false">
      <c r="A2352" s="189" t="n">
        <v>2711</v>
      </c>
      <c r="B2352" s="190" t="s">
        <v>885</v>
      </c>
      <c r="C2352" s="191" t="s">
        <v>67</v>
      </c>
      <c r="D2352" s="191" t="s">
        <v>28</v>
      </c>
      <c r="E2352" s="189" t="n">
        <v>0.00182445</v>
      </c>
      <c r="F2352" s="189" t="n">
        <v>100.68</v>
      </c>
      <c r="G2352" s="189" t="n">
        <v>0</v>
      </c>
    </row>
    <row r="2353" customFormat="false" ht="21" hidden="false" customHeight="false" outlineLevel="0" collapsed="false">
      <c r="A2353" s="189" t="n">
        <v>36148</v>
      </c>
      <c r="B2353" s="190" t="s">
        <v>864</v>
      </c>
      <c r="C2353" s="191" t="s">
        <v>67</v>
      </c>
      <c r="D2353" s="191" t="s">
        <v>28</v>
      </c>
      <c r="E2353" s="189" t="n">
        <v>0.00318775</v>
      </c>
      <c r="F2353" s="189" t="n">
        <v>48</v>
      </c>
      <c r="G2353" s="189" t="n">
        <v>0</v>
      </c>
    </row>
    <row r="2354" customFormat="false" ht="21" hidden="false" customHeight="false" outlineLevel="0" collapsed="false">
      <c r="A2354" s="189" t="n">
        <v>36152</v>
      </c>
      <c r="B2354" s="190" t="s">
        <v>865</v>
      </c>
      <c r="C2354" s="191" t="s">
        <v>67</v>
      </c>
      <c r="D2354" s="191" t="s">
        <v>28</v>
      </c>
      <c r="E2354" s="189" t="n">
        <v>0.00318775</v>
      </c>
      <c r="F2354" s="189" t="n">
        <v>3.9</v>
      </c>
      <c r="G2354" s="189" t="n">
        <v>0</v>
      </c>
    </row>
    <row r="2355" customFormat="false" ht="15" hidden="false" customHeight="false" outlineLevel="0" collapsed="false">
      <c r="A2355" s="189" t="n">
        <v>37370</v>
      </c>
      <c r="B2355" s="190" t="s">
        <v>886</v>
      </c>
      <c r="C2355" s="191" t="s">
        <v>67</v>
      </c>
      <c r="D2355" s="191" t="s">
        <v>876</v>
      </c>
      <c r="E2355" s="189" t="n">
        <v>0.5</v>
      </c>
      <c r="F2355" s="189" t="n">
        <v>1.7</v>
      </c>
      <c r="G2355" s="189" t="n">
        <v>0</v>
      </c>
    </row>
    <row r="2356" customFormat="false" ht="15" hidden="false" customHeight="false" outlineLevel="0" collapsed="false">
      <c r="A2356" s="189" t="n">
        <v>37371</v>
      </c>
      <c r="B2356" s="190" t="s">
        <v>887</v>
      </c>
      <c r="C2356" s="191" t="s">
        <v>67</v>
      </c>
      <c r="D2356" s="191" t="s">
        <v>876</v>
      </c>
      <c r="E2356" s="189" t="n">
        <v>0.5</v>
      </c>
      <c r="F2356" s="189" t="n">
        <v>0.64</v>
      </c>
      <c r="G2356" s="189" t="n">
        <v>0</v>
      </c>
    </row>
    <row r="2357" customFormat="false" ht="15" hidden="false" customHeight="false" outlineLevel="0" collapsed="false">
      <c r="A2357" s="189" t="n">
        <v>37372</v>
      </c>
      <c r="B2357" s="190" t="s">
        <v>877</v>
      </c>
      <c r="C2357" s="191" t="s">
        <v>67</v>
      </c>
      <c r="D2357" s="191" t="s">
        <v>876</v>
      </c>
      <c r="E2357" s="189" t="n">
        <v>0.5</v>
      </c>
      <c r="F2357" s="189" t="n">
        <v>0.37</v>
      </c>
      <c r="G2357" s="189" t="n">
        <v>0</v>
      </c>
    </row>
    <row r="2358" customFormat="false" ht="15" hidden="false" customHeight="false" outlineLevel="0" collapsed="false">
      <c r="A2358" s="189" t="n">
        <v>37373</v>
      </c>
      <c r="B2358" s="190" t="s">
        <v>878</v>
      </c>
      <c r="C2358" s="191" t="s">
        <v>67</v>
      </c>
      <c r="D2358" s="191" t="s">
        <v>876</v>
      </c>
      <c r="E2358" s="189" t="n">
        <v>0.5</v>
      </c>
      <c r="F2358" s="189" t="n">
        <v>0.02</v>
      </c>
      <c r="G2358" s="189" t="n">
        <v>0</v>
      </c>
    </row>
    <row r="2359" customFormat="false" ht="15" hidden="false" customHeight="false" outlineLevel="0" collapsed="false">
      <c r="A2359" s="189" t="n">
        <v>38403</v>
      </c>
      <c r="B2359" s="190" t="s">
        <v>888</v>
      </c>
      <c r="C2359" s="191" t="s">
        <v>67</v>
      </c>
      <c r="D2359" s="191" t="s">
        <v>28</v>
      </c>
      <c r="E2359" s="189" t="n">
        <v>0.00182445</v>
      </c>
      <c r="F2359" s="189" t="n">
        <v>24.94</v>
      </c>
      <c r="G2359" s="189" t="n">
        <v>0</v>
      </c>
    </row>
    <row r="2360" customFormat="false" ht="15" hidden="false" customHeight="false" outlineLevel="0" collapsed="false">
      <c r="A2360" s="189" t="s">
        <v>1112</v>
      </c>
      <c r="B2360" s="190" t="s">
        <v>407</v>
      </c>
      <c r="C2360" s="191" t="s">
        <v>67</v>
      </c>
      <c r="D2360" s="191" t="s">
        <v>28</v>
      </c>
      <c r="E2360" s="189" t="n">
        <v>1</v>
      </c>
      <c r="F2360" s="189" t="n">
        <v>1.31</v>
      </c>
      <c r="G2360" s="189" t="n">
        <v>0</v>
      </c>
    </row>
    <row r="2361" customFormat="false" ht="15" hidden="false" customHeight="false" outlineLevel="0" collapsed="false">
      <c r="A2361" s="178"/>
      <c r="B2361" s="179"/>
      <c r="C2361" s="180"/>
      <c r="D2361" s="180"/>
      <c r="E2361" s="180"/>
      <c r="F2361" s="180"/>
      <c r="G2361" s="180"/>
    </row>
    <row r="2362" customFormat="false" ht="15" hidden="false" customHeight="false" outlineLevel="0" collapsed="false">
      <c r="A2362" s="184" t="s">
        <v>409</v>
      </c>
      <c r="B2362" s="185" t="s">
        <v>410</v>
      </c>
      <c r="C2362" s="186" t="s">
        <v>53</v>
      </c>
      <c r="D2362" s="186" t="s">
        <v>28</v>
      </c>
      <c r="E2362" s="187"/>
      <c r="F2362" s="187" t="n">
        <v>24.01016990328</v>
      </c>
      <c r="G2362" s="187" t="n">
        <v>5.97787632</v>
      </c>
    </row>
    <row r="2363" customFormat="false" ht="15" hidden="false" customHeight="false" outlineLevel="0" collapsed="false">
      <c r="A2363" s="189" t="n">
        <v>10</v>
      </c>
      <c r="B2363" s="190" t="s">
        <v>882</v>
      </c>
      <c r="C2363" s="191" t="s">
        <v>67</v>
      </c>
      <c r="D2363" s="191" t="s">
        <v>28</v>
      </c>
      <c r="E2363" s="189" t="n">
        <v>0.001897428</v>
      </c>
      <c r="F2363" s="189" t="n">
        <v>6.64</v>
      </c>
      <c r="G2363" s="189" t="n">
        <v>0</v>
      </c>
    </row>
    <row r="2364" customFormat="false" ht="15" hidden="false" customHeight="false" outlineLevel="0" collapsed="false">
      <c r="A2364" s="189" t="n">
        <v>12</v>
      </c>
      <c r="B2364" s="190" t="s">
        <v>883</v>
      </c>
      <c r="C2364" s="191" t="s">
        <v>67</v>
      </c>
      <c r="D2364" s="191" t="s">
        <v>28</v>
      </c>
      <c r="E2364" s="189" t="n">
        <v>0.001897428</v>
      </c>
      <c r="F2364" s="189" t="n">
        <v>6.5</v>
      </c>
      <c r="G2364" s="189" t="n">
        <v>0</v>
      </c>
    </row>
    <row r="2365" customFormat="false" ht="15" hidden="false" customHeight="false" outlineLevel="0" collapsed="false">
      <c r="A2365" s="189" t="n">
        <v>12892</v>
      </c>
      <c r="B2365" s="190" t="s">
        <v>859</v>
      </c>
      <c r="C2365" s="191" t="s">
        <v>67</v>
      </c>
      <c r="D2365" s="191" t="s">
        <v>333</v>
      </c>
      <c r="E2365" s="189" t="n">
        <v>0.00331526</v>
      </c>
      <c r="F2365" s="189" t="n">
        <v>9</v>
      </c>
      <c r="G2365" s="189" t="n">
        <v>0</v>
      </c>
    </row>
    <row r="2366" customFormat="false" ht="15" hidden="false" customHeight="false" outlineLevel="0" collapsed="false">
      <c r="A2366" s="189" t="n">
        <v>12893</v>
      </c>
      <c r="B2366" s="190" t="s">
        <v>860</v>
      </c>
      <c r="C2366" s="191" t="s">
        <v>67</v>
      </c>
      <c r="D2366" s="191" t="s">
        <v>333</v>
      </c>
      <c r="E2366" s="189" t="n">
        <v>0.00331526</v>
      </c>
      <c r="F2366" s="189" t="n">
        <v>48</v>
      </c>
      <c r="G2366" s="189" t="n">
        <v>0</v>
      </c>
    </row>
    <row r="2367" customFormat="false" ht="15" hidden="false" customHeight="false" outlineLevel="0" collapsed="false">
      <c r="A2367" s="189" t="n">
        <v>12894</v>
      </c>
      <c r="B2367" s="190" t="s">
        <v>861</v>
      </c>
      <c r="C2367" s="191" t="s">
        <v>67</v>
      </c>
      <c r="D2367" s="191" t="s">
        <v>28</v>
      </c>
      <c r="E2367" s="189" t="n">
        <v>0.00331526</v>
      </c>
      <c r="F2367" s="189" t="n">
        <v>13</v>
      </c>
      <c r="G2367" s="189" t="n">
        <v>0</v>
      </c>
    </row>
    <row r="2368" customFormat="false" ht="21" hidden="false" customHeight="false" outlineLevel="0" collapsed="false">
      <c r="A2368" s="189" t="n">
        <v>12895</v>
      </c>
      <c r="B2368" s="190" t="s">
        <v>862</v>
      </c>
      <c r="C2368" s="191" t="s">
        <v>67</v>
      </c>
      <c r="D2368" s="191" t="s">
        <v>28</v>
      </c>
      <c r="E2368" s="189" t="n">
        <v>0.00331526</v>
      </c>
      <c r="F2368" s="189" t="n">
        <v>10</v>
      </c>
      <c r="G2368" s="189" t="n">
        <v>0</v>
      </c>
    </row>
    <row r="2369" customFormat="false" ht="15" hidden="false" customHeight="false" outlineLevel="0" collapsed="false">
      <c r="A2369" s="189" t="n">
        <v>2436</v>
      </c>
      <c r="B2369" s="190" t="s">
        <v>913</v>
      </c>
      <c r="C2369" s="191" t="s">
        <v>867</v>
      </c>
      <c r="D2369" s="191" t="s">
        <v>876</v>
      </c>
      <c r="E2369" s="189" t="n">
        <v>0.267826</v>
      </c>
      <c r="F2369" s="189" t="n">
        <v>0</v>
      </c>
      <c r="G2369" s="189" t="n">
        <v>12.75</v>
      </c>
    </row>
    <row r="2370" customFormat="false" ht="15" hidden="false" customHeight="false" outlineLevel="0" collapsed="false">
      <c r="A2370" s="189" t="n">
        <v>247</v>
      </c>
      <c r="B2370" s="190" t="s">
        <v>915</v>
      </c>
      <c r="C2370" s="191" t="s">
        <v>867</v>
      </c>
      <c r="D2370" s="191" t="s">
        <v>876</v>
      </c>
      <c r="E2370" s="189" t="n">
        <v>0.267826</v>
      </c>
      <c r="F2370" s="189" t="n">
        <v>0</v>
      </c>
      <c r="G2370" s="189" t="n">
        <v>9.57</v>
      </c>
    </row>
    <row r="2371" customFormat="false" ht="15" hidden="false" customHeight="false" outlineLevel="0" collapsed="false">
      <c r="A2371" s="189" t="n">
        <v>2711</v>
      </c>
      <c r="B2371" s="190" t="s">
        <v>885</v>
      </c>
      <c r="C2371" s="191" t="s">
        <v>67</v>
      </c>
      <c r="D2371" s="191" t="s">
        <v>28</v>
      </c>
      <c r="E2371" s="189" t="n">
        <v>0.001897428</v>
      </c>
      <c r="F2371" s="189" t="n">
        <v>100.68</v>
      </c>
      <c r="G2371" s="189" t="n">
        <v>0</v>
      </c>
    </row>
    <row r="2372" customFormat="false" ht="21" hidden="false" customHeight="false" outlineLevel="0" collapsed="false">
      <c r="A2372" s="189" t="n">
        <v>36148</v>
      </c>
      <c r="B2372" s="190" t="s">
        <v>864</v>
      </c>
      <c r="C2372" s="191" t="s">
        <v>67</v>
      </c>
      <c r="D2372" s="191" t="s">
        <v>28</v>
      </c>
      <c r="E2372" s="189" t="n">
        <v>0.00331526</v>
      </c>
      <c r="F2372" s="189" t="n">
        <v>48</v>
      </c>
      <c r="G2372" s="189" t="n">
        <v>0</v>
      </c>
    </row>
    <row r="2373" customFormat="false" ht="21" hidden="false" customHeight="false" outlineLevel="0" collapsed="false">
      <c r="A2373" s="189" t="n">
        <v>36152</v>
      </c>
      <c r="B2373" s="190" t="s">
        <v>865</v>
      </c>
      <c r="C2373" s="191" t="s">
        <v>67</v>
      </c>
      <c r="D2373" s="191" t="s">
        <v>28</v>
      </c>
      <c r="E2373" s="189" t="n">
        <v>0.00331526</v>
      </c>
      <c r="F2373" s="189" t="n">
        <v>3.9</v>
      </c>
      <c r="G2373" s="189" t="n">
        <v>0</v>
      </c>
    </row>
    <row r="2374" customFormat="false" ht="15" hidden="false" customHeight="false" outlineLevel="0" collapsed="false">
      <c r="A2374" s="189" t="n">
        <v>37370</v>
      </c>
      <c r="B2374" s="190" t="s">
        <v>886</v>
      </c>
      <c r="C2374" s="191" t="s">
        <v>67</v>
      </c>
      <c r="D2374" s="191" t="s">
        <v>876</v>
      </c>
      <c r="E2374" s="189" t="n">
        <v>0.52</v>
      </c>
      <c r="F2374" s="189" t="n">
        <v>1.7</v>
      </c>
      <c r="G2374" s="189" t="n">
        <v>0</v>
      </c>
    </row>
    <row r="2375" customFormat="false" ht="15" hidden="false" customHeight="false" outlineLevel="0" collapsed="false">
      <c r="A2375" s="189" t="n">
        <v>37371</v>
      </c>
      <c r="B2375" s="190" t="s">
        <v>887</v>
      </c>
      <c r="C2375" s="191" t="s">
        <v>67</v>
      </c>
      <c r="D2375" s="191" t="s">
        <v>876</v>
      </c>
      <c r="E2375" s="189" t="n">
        <v>0.52</v>
      </c>
      <c r="F2375" s="189" t="n">
        <v>0.64</v>
      </c>
      <c r="G2375" s="189" t="n">
        <v>0</v>
      </c>
    </row>
    <row r="2376" customFormat="false" ht="15" hidden="false" customHeight="false" outlineLevel="0" collapsed="false">
      <c r="A2376" s="189" t="n">
        <v>37372</v>
      </c>
      <c r="B2376" s="190" t="s">
        <v>877</v>
      </c>
      <c r="C2376" s="191" t="s">
        <v>67</v>
      </c>
      <c r="D2376" s="191" t="s">
        <v>876</v>
      </c>
      <c r="E2376" s="189" t="n">
        <v>0.52</v>
      </c>
      <c r="F2376" s="189" t="n">
        <v>0.37</v>
      </c>
      <c r="G2376" s="189" t="n">
        <v>0</v>
      </c>
    </row>
    <row r="2377" customFormat="false" ht="15" hidden="false" customHeight="false" outlineLevel="0" collapsed="false">
      <c r="A2377" s="189" t="n">
        <v>37373</v>
      </c>
      <c r="B2377" s="190" t="s">
        <v>878</v>
      </c>
      <c r="C2377" s="191" t="s">
        <v>67</v>
      </c>
      <c r="D2377" s="191" t="s">
        <v>876</v>
      </c>
      <c r="E2377" s="189" t="n">
        <v>0.52</v>
      </c>
      <c r="F2377" s="189" t="n">
        <v>0.02</v>
      </c>
      <c r="G2377" s="189" t="n">
        <v>0</v>
      </c>
    </row>
    <row r="2378" customFormat="false" ht="15" hidden="false" customHeight="false" outlineLevel="0" collapsed="false">
      <c r="A2378" s="189" t="n">
        <v>38403</v>
      </c>
      <c r="B2378" s="190" t="s">
        <v>888</v>
      </c>
      <c r="C2378" s="191" t="s">
        <v>67</v>
      </c>
      <c r="D2378" s="191" t="s">
        <v>28</v>
      </c>
      <c r="E2378" s="189" t="n">
        <v>0.001897428</v>
      </c>
      <c r="F2378" s="189" t="n">
        <v>24.94</v>
      </c>
      <c r="G2378" s="189" t="n">
        <v>0</v>
      </c>
    </row>
    <row r="2379" customFormat="false" ht="15" hidden="false" customHeight="false" outlineLevel="0" collapsed="false">
      <c r="A2379" s="189" t="s">
        <v>1113</v>
      </c>
      <c r="B2379" s="190" t="s">
        <v>410</v>
      </c>
      <c r="C2379" s="191" t="s">
        <v>67</v>
      </c>
      <c r="D2379" s="191" t="s">
        <v>28</v>
      </c>
      <c r="E2379" s="189" t="n">
        <v>1</v>
      </c>
      <c r="F2379" s="189" t="n">
        <v>21.89</v>
      </c>
      <c r="G2379" s="189" t="n">
        <v>0</v>
      </c>
    </row>
    <row r="2380" customFormat="false" ht="15" hidden="false" customHeight="false" outlineLevel="0" collapsed="false">
      <c r="A2380" s="178"/>
      <c r="B2380" s="179"/>
      <c r="C2380" s="180"/>
      <c r="D2380" s="180"/>
      <c r="E2380" s="180"/>
      <c r="F2380" s="180"/>
      <c r="G2380" s="180"/>
    </row>
    <row r="2381" customFormat="false" ht="15" hidden="false" customHeight="false" outlineLevel="0" collapsed="false">
      <c r="A2381" s="184" t="s">
        <v>412</v>
      </c>
      <c r="B2381" s="185" t="s">
        <v>413</v>
      </c>
      <c r="C2381" s="186" t="s">
        <v>53</v>
      </c>
      <c r="D2381" s="186" t="s">
        <v>131</v>
      </c>
      <c r="E2381" s="187"/>
      <c r="F2381" s="187" t="n">
        <v>4.78707991072</v>
      </c>
      <c r="G2381" s="187" t="n">
        <v>5.51803968</v>
      </c>
    </row>
    <row r="2382" customFormat="false" ht="15" hidden="false" customHeight="false" outlineLevel="0" collapsed="false">
      <c r="A2382" s="189" t="n">
        <v>10</v>
      </c>
      <c r="B2382" s="190" t="s">
        <v>882</v>
      </c>
      <c r="C2382" s="191" t="s">
        <v>67</v>
      </c>
      <c r="D2382" s="191" t="s">
        <v>28</v>
      </c>
      <c r="E2382" s="189" t="n">
        <v>0.001751472</v>
      </c>
      <c r="F2382" s="189" t="n">
        <v>6.64</v>
      </c>
      <c r="G2382" s="189" t="n">
        <v>0</v>
      </c>
    </row>
    <row r="2383" customFormat="false" ht="15" hidden="false" customHeight="false" outlineLevel="0" collapsed="false">
      <c r="A2383" s="189" t="n">
        <v>12</v>
      </c>
      <c r="B2383" s="190" t="s">
        <v>883</v>
      </c>
      <c r="C2383" s="191" t="s">
        <v>67</v>
      </c>
      <c r="D2383" s="191" t="s">
        <v>28</v>
      </c>
      <c r="E2383" s="189" t="n">
        <v>0.001751472</v>
      </c>
      <c r="F2383" s="189" t="n">
        <v>6.5</v>
      </c>
      <c r="G2383" s="189" t="n">
        <v>0</v>
      </c>
    </row>
    <row r="2384" customFormat="false" ht="15" hidden="false" customHeight="false" outlineLevel="0" collapsed="false">
      <c r="A2384" s="189" t="n">
        <v>12892</v>
      </c>
      <c r="B2384" s="190" t="s">
        <v>859</v>
      </c>
      <c r="C2384" s="191" t="s">
        <v>67</v>
      </c>
      <c r="D2384" s="191" t="s">
        <v>333</v>
      </c>
      <c r="E2384" s="189" t="n">
        <v>0.00306024</v>
      </c>
      <c r="F2384" s="189" t="n">
        <v>9</v>
      </c>
      <c r="G2384" s="189" t="n">
        <v>0</v>
      </c>
    </row>
    <row r="2385" customFormat="false" ht="15" hidden="false" customHeight="false" outlineLevel="0" collapsed="false">
      <c r="A2385" s="189" t="n">
        <v>12893</v>
      </c>
      <c r="B2385" s="190" t="s">
        <v>860</v>
      </c>
      <c r="C2385" s="191" t="s">
        <v>67</v>
      </c>
      <c r="D2385" s="191" t="s">
        <v>333</v>
      </c>
      <c r="E2385" s="189" t="n">
        <v>0.00306024</v>
      </c>
      <c r="F2385" s="189" t="n">
        <v>48</v>
      </c>
      <c r="G2385" s="189" t="n">
        <v>0</v>
      </c>
    </row>
    <row r="2386" customFormat="false" ht="15" hidden="false" customHeight="false" outlineLevel="0" collapsed="false">
      <c r="A2386" s="189" t="n">
        <v>12894</v>
      </c>
      <c r="B2386" s="190" t="s">
        <v>861</v>
      </c>
      <c r="C2386" s="191" t="s">
        <v>67</v>
      </c>
      <c r="D2386" s="191" t="s">
        <v>28</v>
      </c>
      <c r="E2386" s="189" t="n">
        <v>0.00306024</v>
      </c>
      <c r="F2386" s="189" t="n">
        <v>13</v>
      </c>
      <c r="G2386" s="189" t="n">
        <v>0</v>
      </c>
    </row>
    <row r="2387" customFormat="false" ht="21" hidden="false" customHeight="false" outlineLevel="0" collapsed="false">
      <c r="A2387" s="189" t="n">
        <v>12895</v>
      </c>
      <c r="B2387" s="190" t="s">
        <v>862</v>
      </c>
      <c r="C2387" s="191" t="s">
        <v>67</v>
      </c>
      <c r="D2387" s="191" t="s">
        <v>28</v>
      </c>
      <c r="E2387" s="189" t="n">
        <v>0.00306024</v>
      </c>
      <c r="F2387" s="189" t="n">
        <v>10</v>
      </c>
      <c r="G2387" s="189" t="n">
        <v>0</v>
      </c>
    </row>
    <row r="2388" customFormat="false" ht="15" hidden="false" customHeight="false" outlineLevel="0" collapsed="false">
      <c r="A2388" s="189" t="n">
        <v>2436</v>
      </c>
      <c r="B2388" s="190" t="s">
        <v>913</v>
      </c>
      <c r="C2388" s="191" t="s">
        <v>867</v>
      </c>
      <c r="D2388" s="191" t="s">
        <v>876</v>
      </c>
      <c r="E2388" s="189" t="n">
        <v>0.247224</v>
      </c>
      <c r="F2388" s="189" t="n">
        <v>0</v>
      </c>
      <c r="G2388" s="189" t="n">
        <v>12.75</v>
      </c>
    </row>
    <row r="2389" customFormat="false" ht="15" hidden="false" customHeight="false" outlineLevel="0" collapsed="false">
      <c r="A2389" s="189" t="n">
        <v>247</v>
      </c>
      <c r="B2389" s="190" t="s">
        <v>915</v>
      </c>
      <c r="C2389" s="191" t="s">
        <v>867</v>
      </c>
      <c r="D2389" s="191" t="s">
        <v>876</v>
      </c>
      <c r="E2389" s="189" t="n">
        <v>0.247224</v>
      </c>
      <c r="F2389" s="189" t="n">
        <v>0</v>
      </c>
      <c r="G2389" s="189" t="n">
        <v>9.57</v>
      </c>
    </row>
    <row r="2390" customFormat="false" ht="15" hidden="false" customHeight="false" outlineLevel="0" collapsed="false">
      <c r="A2390" s="189" t="n">
        <v>2711</v>
      </c>
      <c r="B2390" s="190" t="s">
        <v>885</v>
      </c>
      <c r="C2390" s="191" t="s">
        <v>67</v>
      </c>
      <c r="D2390" s="191" t="s">
        <v>28</v>
      </c>
      <c r="E2390" s="189" t="n">
        <v>0.001751472</v>
      </c>
      <c r="F2390" s="189" t="n">
        <v>100.68</v>
      </c>
      <c r="G2390" s="189" t="n">
        <v>0</v>
      </c>
    </row>
    <row r="2391" customFormat="false" ht="21" hidden="false" customHeight="false" outlineLevel="0" collapsed="false">
      <c r="A2391" s="189" t="n">
        <v>36148</v>
      </c>
      <c r="B2391" s="190" t="s">
        <v>864</v>
      </c>
      <c r="C2391" s="191" t="s">
        <v>67</v>
      </c>
      <c r="D2391" s="191" t="s">
        <v>28</v>
      </c>
      <c r="E2391" s="189" t="n">
        <v>0.00306024</v>
      </c>
      <c r="F2391" s="189" t="n">
        <v>48</v>
      </c>
      <c r="G2391" s="189" t="n">
        <v>0</v>
      </c>
    </row>
    <row r="2392" customFormat="false" ht="21" hidden="false" customHeight="false" outlineLevel="0" collapsed="false">
      <c r="A2392" s="189" t="n">
        <v>36152</v>
      </c>
      <c r="B2392" s="190" t="s">
        <v>865</v>
      </c>
      <c r="C2392" s="191" t="s">
        <v>67</v>
      </c>
      <c r="D2392" s="191" t="s">
        <v>28</v>
      </c>
      <c r="E2392" s="189" t="n">
        <v>0.00306024</v>
      </c>
      <c r="F2392" s="189" t="n">
        <v>3.9</v>
      </c>
      <c r="G2392" s="189" t="n">
        <v>0</v>
      </c>
    </row>
    <row r="2393" customFormat="false" ht="15" hidden="false" customHeight="false" outlineLevel="0" collapsed="false">
      <c r="A2393" s="189" t="n">
        <v>37370</v>
      </c>
      <c r="B2393" s="190" t="s">
        <v>886</v>
      </c>
      <c r="C2393" s="191" t="s">
        <v>67</v>
      </c>
      <c r="D2393" s="191" t="s">
        <v>876</v>
      </c>
      <c r="E2393" s="189" t="n">
        <v>0.48</v>
      </c>
      <c r="F2393" s="189" t="n">
        <v>1.7</v>
      </c>
      <c r="G2393" s="189" t="n">
        <v>0</v>
      </c>
    </row>
    <row r="2394" customFormat="false" ht="15" hidden="false" customHeight="false" outlineLevel="0" collapsed="false">
      <c r="A2394" s="189" t="n">
        <v>37371</v>
      </c>
      <c r="B2394" s="190" t="s">
        <v>887</v>
      </c>
      <c r="C2394" s="191" t="s">
        <v>67</v>
      </c>
      <c r="D2394" s="191" t="s">
        <v>876</v>
      </c>
      <c r="E2394" s="189" t="n">
        <v>0.48</v>
      </c>
      <c r="F2394" s="189" t="n">
        <v>0.64</v>
      </c>
      <c r="G2394" s="189" t="n">
        <v>0</v>
      </c>
    </row>
    <row r="2395" customFormat="false" ht="15" hidden="false" customHeight="false" outlineLevel="0" collapsed="false">
      <c r="A2395" s="189" t="n">
        <v>37372</v>
      </c>
      <c r="B2395" s="190" t="s">
        <v>877</v>
      </c>
      <c r="C2395" s="191" t="s">
        <v>67</v>
      </c>
      <c r="D2395" s="191" t="s">
        <v>876</v>
      </c>
      <c r="E2395" s="189" t="n">
        <v>0.48</v>
      </c>
      <c r="F2395" s="189" t="n">
        <v>0.37</v>
      </c>
      <c r="G2395" s="189" t="n">
        <v>0</v>
      </c>
    </row>
    <row r="2396" customFormat="false" ht="15" hidden="false" customHeight="false" outlineLevel="0" collapsed="false">
      <c r="A2396" s="189" t="n">
        <v>37373</v>
      </c>
      <c r="B2396" s="190" t="s">
        <v>878</v>
      </c>
      <c r="C2396" s="191" t="s">
        <v>67</v>
      </c>
      <c r="D2396" s="191" t="s">
        <v>876</v>
      </c>
      <c r="E2396" s="189" t="n">
        <v>0.48</v>
      </c>
      <c r="F2396" s="189" t="n">
        <v>0.02</v>
      </c>
      <c r="G2396" s="189" t="n">
        <v>0</v>
      </c>
    </row>
    <row r="2397" customFormat="false" ht="15" hidden="false" customHeight="false" outlineLevel="0" collapsed="false">
      <c r="A2397" s="189" t="n">
        <v>38403</v>
      </c>
      <c r="B2397" s="190" t="s">
        <v>888</v>
      </c>
      <c r="C2397" s="191" t="s">
        <v>67</v>
      </c>
      <c r="D2397" s="191" t="s">
        <v>28</v>
      </c>
      <c r="E2397" s="189" t="n">
        <v>0.001751472</v>
      </c>
      <c r="F2397" s="189" t="n">
        <v>24.94</v>
      </c>
      <c r="G2397" s="189" t="n">
        <v>0</v>
      </c>
    </row>
    <row r="2398" customFormat="false" ht="15" hidden="false" customHeight="false" outlineLevel="0" collapsed="false">
      <c r="A2398" s="189" t="s">
        <v>1114</v>
      </c>
      <c r="B2398" s="190" t="s">
        <v>413</v>
      </c>
      <c r="C2398" s="191" t="s">
        <v>67</v>
      </c>
      <c r="D2398" s="191" t="s">
        <v>131</v>
      </c>
      <c r="E2398" s="189" t="n">
        <v>1</v>
      </c>
      <c r="F2398" s="189" t="n">
        <v>2.83</v>
      </c>
      <c r="G2398" s="189" t="n">
        <v>0</v>
      </c>
    </row>
    <row r="2399" customFormat="false" ht="15" hidden="false" customHeight="false" outlineLevel="0" collapsed="false">
      <c r="A2399" s="178"/>
      <c r="B2399" s="179"/>
      <c r="C2399" s="180"/>
      <c r="D2399" s="180"/>
      <c r="E2399" s="180"/>
      <c r="F2399" s="180"/>
      <c r="G2399" s="180"/>
    </row>
    <row r="2400" customFormat="false" ht="15" hidden="false" customHeight="false" outlineLevel="0" collapsed="false">
      <c r="A2400" s="181" t="s">
        <v>1115</v>
      </c>
      <c r="B2400" s="182" t="s">
        <v>415</v>
      </c>
      <c r="C2400" s="183"/>
      <c r="D2400" s="183"/>
      <c r="E2400" s="183"/>
      <c r="F2400" s="183"/>
      <c r="G2400" s="183"/>
    </row>
    <row r="2401" customFormat="false" ht="15" hidden="false" customHeight="false" outlineLevel="0" collapsed="false">
      <c r="A2401" s="178"/>
      <c r="B2401" s="179"/>
      <c r="C2401" s="180"/>
      <c r="D2401" s="180"/>
      <c r="E2401" s="180"/>
      <c r="F2401" s="180"/>
      <c r="G2401" s="180"/>
    </row>
    <row r="2402" customFormat="false" ht="21" hidden="false" customHeight="false" outlineLevel="0" collapsed="false">
      <c r="A2402" s="184" t="s">
        <v>370</v>
      </c>
      <c r="B2402" s="185" t="s">
        <v>371</v>
      </c>
      <c r="C2402" s="186" t="s">
        <v>53</v>
      </c>
      <c r="D2402" s="186" t="s">
        <v>131</v>
      </c>
      <c r="E2402" s="187"/>
      <c r="F2402" s="187" t="n">
        <v>3.55439805</v>
      </c>
      <c r="G2402" s="187" t="n">
        <v>3.770660448</v>
      </c>
    </row>
    <row r="2403" customFormat="false" ht="15" hidden="false" customHeight="false" outlineLevel="0" collapsed="false">
      <c r="A2403" s="189" t="n">
        <v>10</v>
      </c>
      <c r="B2403" s="190" t="s">
        <v>882</v>
      </c>
      <c r="C2403" s="191" t="s">
        <v>67</v>
      </c>
      <c r="D2403" s="191" t="s">
        <v>28</v>
      </c>
      <c r="E2403" s="189" t="n">
        <v>0.00119684</v>
      </c>
      <c r="F2403" s="189" t="n">
        <v>6.64</v>
      </c>
      <c r="G2403" s="189" t="n">
        <v>0</v>
      </c>
    </row>
    <row r="2404" customFormat="false" ht="15" hidden="false" customHeight="false" outlineLevel="0" collapsed="false">
      <c r="A2404" s="189" t="n">
        <v>12</v>
      </c>
      <c r="B2404" s="190" t="s">
        <v>883</v>
      </c>
      <c r="C2404" s="191" t="s">
        <v>67</v>
      </c>
      <c r="D2404" s="191" t="s">
        <v>28</v>
      </c>
      <c r="E2404" s="189" t="n">
        <v>0.00119684</v>
      </c>
      <c r="F2404" s="189" t="n">
        <v>6.5</v>
      </c>
      <c r="G2404" s="189" t="n">
        <v>0</v>
      </c>
    </row>
    <row r="2405" customFormat="false" ht="15" hidden="false" customHeight="false" outlineLevel="0" collapsed="false">
      <c r="A2405" s="189" t="n">
        <v>12892</v>
      </c>
      <c r="B2405" s="190" t="s">
        <v>859</v>
      </c>
      <c r="C2405" s="191" t="s">
        <v>67</v>
      </c>
      <c r="D2405" s="191" t="s">
        <v>333</v>
      </c>
      <c r="E2405" s="189" t="n">
        <v>0.002091164</v>
      </c>
      <c r="F2405" s="189" t="n">
        <v>9</v>
      </c>
      <c r="G2405" s="189" t="n">
        <v>0</v>
      </c>
    </row>
    <row r="2406" customFormat="false" ht="15" hidden="false" customHeight="false" outlineLevel="0" collapsed="false">
      <c r="A2406" s="189" t="n">
        <v>12893</v>
      </c>
      <c r="B2406" s="190" t="s">
        <v>860</v>
      </c>
      <c r="C2406" s="191" t="s">
        <v>67</v>
      </c>
      <c r="D2406" s="191" t="s">
        <v>333</v>
      </c>
      <c r="E2406" s="189" t="n">
        <v>0.002091164</v>
      </c>
      <c r="F2406" s="189" t="n">
        <v>48</v>
      </c>
      <c r="G2406" s="189" t="n">
        <v>0</v>
      </c>
    </row>
    <row r="2407" customFormat="false" ht="15" hidden="false" customHeight="false" outlineLevel="0" collapsed="false">
      <c r="A2407" s="189" t="n">
        <v>12894</v>
      </c>
      <c r="B2407" s="190" t="s">
        <v>861</v>
      </c>
      <c r="C2407" s="191" t="s">
        <v>67</v>
      </c>
      <c r="D2407" s="191" t="s">
        <v>28</v>
      </c>
      <c r="E2407" s="189" t="n">
        <v>0.002091164</v>
      </c>
      <c r="F2407" s="189" t="n">
        <v>13</v>
      </c>
      <c r="G2407" s="189" t="n">
        <v>0</v>
      </c>
    </row>
    <row r="2408" customFormat="false" ht="21" hidden="false" customHeight="false" outlineLevel="0" collapsed="false">
      <c r="A2408" s="189" t="n">
        <v>12895</v>
      </c>
      <c r="B2408" s="190" t="s">
        <v>862</v>
      </c>
      <c r="C2408" s="191" t="s">
        <v>67</v>
      </c>
      <c r="D2408" s="191" t="s">
        <v>28</v>
      </c>
      <c r="E2408" s="189" t="n">
        <v>0.002091164</v>
      </c>
      <c r="F2408" s="189" t="n">
        <v>10</v>
      </c>
      <c r="G2408" s="189" t="n">
        <v>0</v>
      </c>
    </row>
    <row r="2409" customFormat="false" ht="15" hidden="false" customHeight="false" outlineLevel="0" collapsed="false">
      <c r="A2409" s="189" t="n">
        <v>2436</v>
      </c>
      <c r="B2409" s="190" t="s">
        <v>913</v>
      </c>
      <c r="C2409" s="191" t="s">
        <v>867</v>
      </c>
      <c r="D2409" s="191" t="s">
        <v>876</v>
      </c>
      <c r="E2409" s="189" t="n">
        <v>0.1689364</v>
      </c>
      <c r="F2409" s="189" t="n">
        <v>0</v>
      </c>
      <c r="G2409" s="189" t="n">
        <v>12.75</v>
      </c>
    </row>
    <row r="2410" customFormat="false" ht="15" hidden="false" customHeight="false" outlineLevel="0" collapsed="false">
      <c r="A2410" s="189" t="n">
        <v>247</v>
      </c>
      <c r="B2410" s="190" t="s">
        <v>915</v>
      </c>
      <c r="C2410" s="191" t="s">
        <v>867</v>
      </c>
      <c r="D2410" s="191" t="s">
        <v>876</v>
      </c>
      <c r="E2410" s="189" t="n">
        <v>0.1689364</v>
      </c>
      <c r="F2410" s="189" t="n">
        <v>0</v>
      </c>
      <c r="G2410" s="189" t="n">
        <v>9.57</v>
      </c>
    </row>
    <row r="2411" customFormat="false" ht="15" hidden="false" customHeight="false" outlineLevel="0" collapsed="false">
      <c r="A2411" s="189" t="n">
        <v>2690</v>
      </c>
      <c r="B2411" s="190" t="s">
        <v>1100</v>
      </c>
      <c r="C2411" s="191" t="s">
        <v>67</v>
      </c>
      <c r="D2411" s="191" t="s">
        <v>131</v>
      </c>
      <c r="E2411" s="189" t="n">
        <v>1.017</v>
      </c>
      <c r="F2411" s="189" t="n">
        <v>2.18</v>
      </c>
      <c r="G2411" s="189" t="n">
        <v>0</v>
      </c>
    </row>
    <row r="2412" customFormat="false" ht="15" hidden="false" customHeight="false" outlineLevel="0" collapsed="false">
      <c r="A2412" s="189" t="n">
        <v>2711</v>
      </c>
      <c r="B2412" s="190" t="s">
        <v>885</v>
      </c>
      <c r="C2412" s="191" t="s">
        <v>67</v>
      </c>
      <c r="D2412" s="191" t="s">
        <v>28</v>
      </c>
      <c r="E2412" s="189" t="n">
        <v>0.00119684</v>
      </c>
      <c r="F2412" s="189" t="n">
        <v>100.68</v>
      </c>
      <c r="G2412" s="189" t="n">
        <v>0</v>
      </c>
    </row>
    <row r="2413" customFormat="false" ht="21" hidden="false" customHeight="false" outlineLevel="0" collapsed="false">
      <c r="A2413" s="189" t="n">
        <v>36148</v>
      </c>
      <c r="B2413" s="190" t="s">
        <v>864</v>
      </c>
      <c r="C2413" s="191" t="s">
        <v>67</v>
      </c>
      <c r="D2413" s="191" t="s">
        <v>28</v>
      </c>
      <c r="E2413" s="189" t="n">
        <v>0.002091164</v>
      </c>
      <c r="F2413" s="189" t="n">
        <v>48</v>
      </c>
      <c r="G2413" s="189" t="n">
        <v>0</v>
      </c>
    </row>
    <row r="2414" customFormat="false" ht="21" hidden="false" customHeight="false" outlineLevel="0" collapsed="false">
      <c r="A2414" s="189" t="n">
        <v>36152</v>
      </c>
      <c r="B2414" s="190" t="s">
        <v>865</v>
      </c>
      <c r="C2414" s="191" t="s">
        <v>67</v>
      </c>
      <c r="D2414" s="191" t="s">
        <v>28</v>
      </c>
      <c r="E2414" s="189" t="n">
        <v>0.002091164</v>
      </c>
      <c r="F2414" s="189" t="n">
        <v>3.9</v>
      </c>
      <c r="G2414" s="189" t="n">
        <v>0</v>
      </c>
    </row>
    <row r="2415" customFormat="false" ht="15" hidden="false" customHeight="false" outlineLevel="0" collapsed="false">
      <c r="A2415" s="189" t="n">
        <v>37370</v>
      </c>
      <c r="B2415" s="190" t="s">
        <v>886</v>
      </c>
      <c r="C2415" s="191" t="s">
        <v>67</v>
      </c>
      <c r="D2415" s="191" t="s">
        <v>876</v>
      </c>
      <c r="E2415" s="189" t="n">
        <v>0.328</v>
      </c>
      <c r="F2415" s="189" t="n">
        <v>1.7</v>
      </c>
      <c r="G2415" s="189" t="n">
        <v>0</v>
      </c>
    </row>
    <row r="2416" customFormat="false" ht="15" hidden="false" customHeight="false" outlineLevel="0" collapsed="false">
      <c r="A2416" s="189" t="n">
        <v>37371</v>
      </c>
      <c r="B2416" s="190" t="s">
        <v>887</v>
      </c>
      <c r="C2416" s="191" t="s">
        <v>67</v>
      </c>
      <c r="D2416" s="191" t="s">
        <v>876</v>
      </c>
      <c r="E2416" s="189" t="n">
        <v>0.328</v>
      </c>
      <c r="F2416" s="189" t="n">
        <v>0.64</v>
      </c>
      <c r="G2416" s="189" t="n">
        <v>0</v>
      </c>
    </row>
    <row r="2417" customFormat="false" ht="15" hidden="false" customHeight="false" outlineLevel="0" collapsed="false">
      <c r="A2417" s="189" t="n">
        <v>37372</v>
      </c>
      <c r="B2417" s="190" t="s">
        <v>877</v>
      </c>
      <c r="C2417" s="191" t="s">
        <v>67</v>
      </c>
      <c r="D2417" s="191" t="s">
        <v>876</v>
      </c>
      <c r="E2417" s="189" t="n">
        <v>0.328</v>
      </c>
      <c r="F2417" s="189" t="n">
        <v>0.37</v>
      </c>
      <c r="G2417" s="189" t="n">
        <v>0</v>
      </c>
    </row>
    <row r="2418" customFormat="false" ht="15" hidden="false" customHeight="false" outlineLevel="0" collapsed="false">
      <c r="A2418" s="189" t="n">
        <v>37373</v>
      </c>
      <c r="B2418" s="190" t="s">
        <v>878</v>
      </c>
      <c r="C2418" s="191" t="s">
        <v>67</v>
      </c>
      <c r="D2418" s="191" t="s">
        <v>876</v>
      </c>
      <c r="E2418" s="189" t="n">
        <v>0.328</v>
      </c>
      <c r="F2418" s="189" t="n">
        <v>0.02</v>
      </c>
      <c r="G2418" s="189" t="n">
        <v>0</v>
      </c>
    </row>
    <row r="2419" customFormat="false" ht="15" hidden="false" customHeight="false" outlineLevel="0" collapsed="false">
      <c r="A2419" s="189" t="n">
        <v>38403</v>
      </c>
      <c r="B2419" s="190" t="s">
        <v>888</v>
      </c>
      <c r="C2419" s="191" t="s">
        <v>67</v>
      </c>
      <c r="D2419" s="191" t="s">
        <v>28</v>
      </c>
      <c r="E2419" s="189" t="n">
        <v>0.00119684</v>
      </c>
      <c r="F2419" s="189" t="n">
        <v>24.94</v>
      </c>
      <c r="G2419" s="189" t="n">
        <v>0</v>
      </c>
    </row>
    <row r="2420" customFormat="false" ht="15" hidden="false" customHeight="false" outlineLevel="0" collapsed="false">
      <c r="A2420" s="178"/>
      <c r="B2420" s="179"/>
      <c r="C2420" s="180"/>
      <c r="D2420" s="180"/>
      <c r="E2420" s="180"/>
      <c r="F2420" s="180"/>
      <c r="G2420" s="180"/>
    </row>
    <row r="2421" customFormat="false" ht="21" hidden="false" customHeight="false" outlineLevel="0" collapsed="false">
      <c r="A2421" s="184" t="s">
        <v>373</v>
      </c>
      <c r="B2421" s="185" t="s">
        <v>374</v>
      </c>
      <c r="C2421" s="186" t="s">
        <v>53</v>
      </c>
      <c r="D2421" s="186" t="s">
        <v>131</v>
      </c>
      <c r="E2421" s="187"/>
      <c r="F2421" s="187" t="n">
        <v>7.52655151196</v>
      </c>
      <c r="G2421" s="187" t="n">
        <v>4.715709768</v>
      </c>
    </row>
    <row r="2422" customFormat="false" ht="15" hidden="false" customHeight="false" outlineLevel="0" collapsed="false">
      <c r="A2422" s="189" t="n">
        <v>10</v>
      </c>
      <c r="B2422" s="190" t="s">
        <v>882</v>
      </c>
      <c r="C2422" s="191" t="s">
        <v>67</v>
      </c>
      <c r="D2422" s="191" t="s">
        <v>28</v>
      </c>
      <c r="E2422" s="189" t="n">
        <v>0.001470506</v>
      </c>
      <c r="F2422" s="189" t="n">
        <v>6.64</v>
      </c>
      <c r="G2422" s="189" t="n">
        <v>0</v>
      </c>
    </row>
    <row r="2423" customFormat="false" ht="15" hidden="false" customHeight="false" outlineLevel="0" collapsed="false">
      <c r="A2423" s="189" t="n">
        <v>12</v>
      </c>
      <c r="B2423" s="190" t="s">
        <v>883</v>
      </c>
      <c r="C2423" s="191" t="s">
        <v>67</v>
      </c>
      <c r="D2423" s="191" t="s">
        <v>28</v>
      </c>
      <c r="E2423" s="189" t="n">
        <v>0.001470506</v>
      </c>
      <c r="F2423" s="189" t="n">
        <v>6.5</v>
      </c>
      <c r="G2423" s="189" t="n">
        <v>0</v>
      </c>
    </row>
    <row r="2424" customFormat="false" ht="15" hidden="false" customHeight="false" outlineLevel="0" collapsed="false">
      <c r="A2424" s="189" t="n">
        <v>12892</v>
      </c>
      <c r="B2424" s="190" t="s">
        <v>859</v>
      </c>
      <c r="C2424" s="191" t="s">
        <v>67</v>
      </c>
      <c r="D2424" s="191" t="s">
        <v>333</v>
      </c>
      <c r="E2424" s="189" t="n">
        <v>0.002569326</v>
      </c>
      <c r="F2424" s="189" t="n">
        <v>9</v>
      </c>
      <c r="G2424" s="189" t="n">
        <v>0</v>
      </c>
    </row>
    <row r="2425" customFormat="false" ht="15" hidden="false" customHeight="false" outlineLevel="0" collapsed="false">
      <c r="A2425" s="189" t="n">
        <v>12893</v>
      </c>
      <c r="B2425" s="190" t="s">
        <v>860</v>
      </c>
      <c r="C2425" s="191" t="s">
        <v>67</v>
      </c>
      <c r="D2425" s="191" t="s">
        <v>333</v>
      </c>
      <c r="E2425" s="189" t="n">
        <v>0.002569326</v>
      </c>
      <c r="F2425" s="189" t="n">
        <v>48</v>
      </c>
      <c r="G2425" s="189" t="n">
        <v>0</v>
      </c>
    </row>
    <row r="2426" customFormat="false" ht="15" hidden="false" customHeight="false" outlineLevel="0" collapsed="false">
      <c r="A2426" s="189" t="n">
        <v>12894</v>
      </c>
      <c r="B2426" s="190" t="s">
        <v>861</v>
      </c>
      <c r="C2426" s="191" t="s">
        <v>67</v>
      </c>
      <c r="D2426" s="191" t="s">
        <v>28</v>
      </c>
      <c r="E2426" s="189" t="n">
        <v>0.002569326</v>
      </c>
      <c r="F2426" s="189" t="n">
        <v>13</v>
      </c>
      <c r="G2426" s="189" t="n">
        <v>0</v>
      </c>
    </row>
    <row r="2427" customFormat="false" ht="21" hidden="false" customHeight="false" outlineLevel="0" collapsed="false">
      <c r="A2427" s="189" t="n">
        <v>12895</v>
      </c>
      <c r="B2427" s="190" t="s">
        <v>862</v>
      </c>
      <c r="C2427" s="191" t="s">
        <v>67</v>
      </c>
      <c r="D2427" s="191" t="s">
        <v>28</v>
      </c>
      <c r="E2427" s="189" t="n">
        <v>0.002569326</v>
      </c>
      <c r="F2427" s="189" t="n">
        <v>10</v>
      </c>
      <c r="G2427" s="189" t="n">
        <v>0</v>
      </c>
    </row>
    <row r="2428" customFormat="false" ht="21" hidden="false" customHeight="false" outlineLevel="0" collapsed="false">
      <c r="A2428" s="189" t="n">
        <v>21128</v>
      </c>
      <c r="B2428" s="190" t="s">
        <v>1101</v>
      </c>
      <c r="C2428" s="191" t="s">
        <v>67</v>
      </c>
      <c r="D2428" s="191" t="s">
        <v>131</v>
      </c>
      <c r="E2428" s="189" t="n">
        <v>1.05</v>
      </c>
      <c r="F2428" s="189" t="n">
        <v>5.21</v>
      </c>
      <c r="G2428" s="189" t="n">
        <v>0</v>
      </c>
    </row>
    <row r="2429" customFormat="false" ht="15" hidden="false" customHeight="false" outlineLevel="0" collapsed="false">
      <c r="A2429" s="189" t="n">
        <v>2436</v>
      </c>
      <c r="B2429" s="190" t="s">
        <v>913</v>
      </c>
      <c r="C2429" s="191" t="s">
        <v>867</v>
      </c>
      <c r="D2429" s="191" t="s">
        <v>876</v>
      </c>
      <c r="E2429" s="189" t="n">
        <v>0.16636115</v>
      </c>
      <c r="F2429" s="189" t="n">
        <v>0</v>
      </c>
      <c r="G2429" s="189" t="n">
        <v>12.75</v>
      </c>
    </row>
    <row r="2430" customFormat="false" ht="15" hidden="false" customHeight="false" outlineLevel="0" collapsed="false">
      <c r="A2430" s="189" t="n">
        <v>246</v>
      </c>
      <c r="B2430" s="190" t="s">
        <v>914</v>
      </c>
      <c r="C2430" s="191" t="s">
        <v>867</v>
      </c>
      <c r="D2430" s="191" t="s">
        <v>876</v>
      </c>
      <c r="E2430" s="189" t="n">
        <v>0.010145</v>
      </c>
      <c r="F2430" s="189" t="n">
        <v>0</v>
      </c>
      <c r="G2430" s="189" t="n">
        <v>9.57</v>
      </c>
    </row>
    <row r="2431" customFormat="false" ht="15" hidden="false" customHeight="false" outlineLevel="0" collapsed="false">
      <c r="A2431" s="189" t="n">
        <v>247</v>
      </c>
      <c r="B2431" s="190" t="s">
        <v>915</v>
      </c>
      <c r="C2431" s="191" t="s">
        <v>867</v>
      </c>
      <c r="D2431" s="191" t="s">
        <v>876</v>
      </c>
      <c r="E2431" s="189" t="n">
        <v>0.16636115</v>
      </c>
      <c r="F2431" s="189" t="n">
        <v>0</v>
      </c>
      <c r="G2431" s="189" t="n">
        <v>9.57</v>
      </c>
    </row>
    <row r="2432" customFormat="false" ht="15" hidden="false" customHeight="false" outlineLevel="0" collapsed="false">
      <c r="A2432" s="189" t="n">
        <v>2696</v>
      </c>
      <c r="B2432" s="190" t="s">
        <v>919</v>
      </c>
      <c r="C2432" s="191" t="s">
        <v>867</v>
      </c>
      <c r="D2432" s="191" t="s">
        <v>876</v>
      </c>
      <c r="E2432" s="189" t="n">
        <v>0.071015</v>
      </c>
      <c r="F2432" s="189" t="n">
        <v>0</v>
      </c>
      <c r="G2432" s="189" t="n">
        <v>12.75</v>
      </c>
    </row>
    <row r="2433" customFormat="false" ht="15" hidden="false" customHeight="false" outlineLevel="0" collapsed="false">
      <c r="A2433" s="189" t="n">
        <v>2711</v>
      </c>
      <c r="B2433" s="190" t="s">
        <v>885</v>
      </c>
      <c r="C2433" s="191" t="s">
        <v>67</v>
      </c>
      <c r="D2433" s="191" t="s">
        <v>28</v>
      </c>
      <c r="E2433" s="189" t="n">
        <v>0.001470506</v>
      </c>
      <c r="F2433" s="189" t="n">
        <v>100.68</v>
      </c>
      <c r="G2433" s="189" t="n">
        <v>0</v>
      </c>
    </row>
    <row r="2434" customFormat="false" ht="21" hidden="false" customHeight="false" outlineLevel="0" collapsed="false">
      <c r="A2434" s="189" t="n">
        <v>36148</v>
      </c>
      <c r="B2434" s="190" t="s">
        <v>864</v>
      </c>
      <c r="C2434" s="191" t="s">
        <v>67</v>
      </c>
      <c r="D2434" s="191" t="s">
        <v>28</v>
      </c>
      <c r="E2434" s="189" t="n">
        <v>0.002569326</v>
      </c>
      <c r="F2434" s="189" t="n">
        <v>48</v>
      </c>
      <c r="G2434" s="189" t="n">
        <v>0</v>
      </c>
    </row>
    <row r="2435" customFormat="false" ht="21" hidden="false" customHeight="false" outlineLevel="0" collapsed="false">
      <c r="A2435" s="189" t="n">
        <v>36152</v>
      </c>
      <c r="B2435" s="190" t="s">
        <v>865</v>
      </c>
      <c r="C2435" s="191" t="s">
        <v>67</v>
      </c>
      <c r="D2435" s="191" t="s">
        <v>28</v>
      </c>
      <c r="E2435" s="189" t="n">
        <v>0.002569326</v>
      </c>
      <c r="F2435" s="189" t="n">
        <v>3.9</v>
      </c>
      <c r="G2435" s="189" t="n">
        <v>0</v>
      </c>
    </row>
    <row r="2436" customFormat="false" ht="15" hidden="false" customHeight="false" outlineLevel="0" collapsed="false">
      <c r="A2436" s="189" t="n">
        <v>37370</v>
      </c>
      <c r="B2436" s="190" t="s">
        <v>886</v>
      </c>
      <c r="C2436" s="191" t="s">
        <v>67</v>
      </c>
      <c r="D2436" s="191" t="s">
        <v>876</v>
      </c>
      <c r="E2436" s="189" t="n">
        <v>0.403</v>
      </c>
      <c r="F2436" s="189" t="n">
        <v>1.7</v>
      </c>
      <c r="G2436" s="189" t="n">
        <v>0</v>
      </c>
    </row>
    <row r="2437" customFormat="false" ht="15" hidden="false" customHeight="false" outlineLevel="0" collapsed="false">
      <c r="A2437" s="189" t="n">
        <v>37371</v>
      </c>
      <c r="B2437" s="190" t="s">
        <v>887</v>
      </c>
      <c r="C2437" s="191" t="s">
        <v>67</v>
      </c>
      <c r="D2437" s="191" t="s">
        <v>876</v>
      </c>
      <c r="E2437" s="189" t="n">
        <v>0.403</v>
      </c>
      <c r="F2437" s="189" t="n">
        <v>0.64</v>
      </c>
      <c r="G2437" s="189" t="n">
        <v>0</v>
      </c>
    </row>
    <row r="2438" customFormat="false" ht="15" hidden="false" customHeight="false" outlineLevel="0" collapsed="false">
      <c r="A2438" s="189" t="n">
        <v>37372</v>
      </c>
      <c r="B2438" s="190" t="s">
        <v>877</v>
      </c>
      <c r="C2438" s="191" t="s">
        <v>67</v>
      </c>
      <c r="D2438" s="191" t="s">
        <v>876</v>
      </c>
      <c r="E2438" s="189" t="n">
        <v>0.403</v>
      </c>
      <c r="F2438" s="189" t="n">
        <v>0.37</v>
      </c>
      <c r="G2438" s="189" t="n">
        <v>0</v>
      </c>
    </row>
    <row r="2439" customFormat="false" ht="15" hidden="false" customHeight="false" outlineLevel="0" collapsed="false">
      <c r="A2439" s="189" t="n">
        <v>37373</v>
      </c>
      <c r="B2439" s="190" t="s">
        <v>878</v>
      </c>
      <c r="C2439" s="191" t="s">
        <v>67</v>
      </c>
      <c r="D2439" s="191" t="s">
        <v>876</v>
      </c>
      <c r="E2439" s="189" t="n">
        <v>0.403</v>
      </c>
      <c r="F2439" s="189" t="n">
        <v>0.02</v>
      </c>
      <c r="G2439" s="189" t="n">
        <v>0</v>
      </c>
    </row>
    <row r="2440" customFormat="false" ht="15" hidden="false" customHeight="false" outlineLevel="0" collapsed="false">
      <c r="A2440" s="189" t="n">
        <v>38403</v>
      </c>
      <c r="B2440" s="190" t="s">
        <v>888</v>
      </c>
      <c r="C2440" s="191" t="s">
        <v>67</v>
      </c>
      <c r="D2440" s="191" t="s">
        <v>28</v>
      </c>
      <c r="E2440" s="189" t="n">
        <v>0.001470506</v>
      </c>
      <c r="F2440" s="189" t="n">
        <v>24.94</v>
      </c>
      <c r="G2440" s="189" t="n">
        <v>0</v>
      </c>
    </row>
    <row r="2441" customFormat="false" ht="21" hidden="false" customHeight="false" outlineLevel="0" collapsed="false">
      <c r="A2441" s="189" t="n">
        <v>392</v>
      </c>
      <c r="B2441" s="190" t="s">
        <v>927</v>
      </c>
      <c r="C2441" s="191" t="s">
        <v>67</v>
      </c>
      <c r="D2441" s="191" t="s">
        <v>28</v>
      </c>
      <c r="E2441" s="189" t="n">
        <v>0.666</v>
      </c>
      <c r="F2441" s="189" t="n">
        <v>0.62</v>
      </c>
      <c r="G2441" s="189" t="n">
        <v>0</v>
      </c>
    </row>
    <row r="2442" customFormat="false" ht="15" hidden="false" customHeight="false" outlineLevel="0" collapsed="false">
      <c r="A2442" s="178"/>
      <c r="B2442" s="179"/>
      <c r="C2442" s="180"/>
      <c r="D2442" s="180"/>
      <c r="E2442" s="180"/>
      <c r="F2442" s="180"/>
      <c r="G2442" s="180"/>
    </row>
    <row r="2443" customFormat="false" ht="15" hidden="false" customHeight="false" outlineLevel="0" collapsed="false">
      <c r="A2443" s="184" t="s">
        <v>379</v>
      </c>
      <c r="B2443" s="185" t="s">
        <v>380</v>
      </c>
      <c r="C2443" s="186" t="s">
        <v>53</v>
      </c>
      <c r="D2443" s="186" t="s">
        <v>28</v>
      </c>
      <c r="E2443" s="187"/>
      <c r="F2443" s="187" t="n">
        <v>0.10892688676</v>
      </c>
      <c r="G2443" s="187" t="n">
        <v>0.137950992</v>
      </c>
    </row>
    <row r="2444" customFormat="false" ht="15" hidden="false" customHeight="false" outlineLevel="0" collapsed="false">
      <c r="A2444" s="189" t="n">
        <v>10</v>
      </c>
      <c r="B2444" s="190" t="s">
        <v>882</v>
      </c>
      <c r="C2444" s="191" t="s">
        <v>67</v>
      </c>
      <c r="D2444" s="191" t="s">
        <v>28</v>
      </c>
      <c r="E2444" s="189" t="n">
        <v>4.3786E-005</v>
      </c>
      <c r="F2444" s="189" t="n">
        <v>6.64</v>
      </c>
      <c r="G2444" s="189" t="n">
        <v>0</v>
      </c>
    </row>
    <row r="2445" customFormat="false" ht="15" hidden="false" customHeight="false" outlineLevel="0" collapsed="false">
      <c r="A2445" s="189" t="n">
        <v>12</v>
      </c>
      <c r="B2445" s="190" t="s">
        <v>883</v>
      </c>
      <c r="C2445" s="191" t="s">
        <v>67</v>
      </c>
      <c r="D2445" s="191" t="s">
        <v>28</v>
      </c>
      <c r="E2445" s="189" t="n">
        <v>4.3786E-005</v>
      </c>
      <c r="F2445" s="189" t="n">
        <v>6.5</v>
      </c>
      <c r="G2445" s="189" t="n">
        <v>0</v>
      </c>
    </row>
    <row r="2446" customFormat="false" ht="15" hidden="false" customHeight="false" outlineLevel="0" collapsed="false">
      <c r="A2446" s="189" t="n">
        <v>12892</v>
      </c>
      <c r="B2446" s="190" t="s">
        <v>859</v>
      </c>
      <c r="C2446" s="191" t="s">
        <v>67</v>
      </c>
      <c r="D2446" s="191" t="s">
        <v>333</v>
      </c>
      <c r="E2446" s="189" t="n">
        <v>7.6506E-005</v>
      </c>
      <c r="F2446" s="189" t="n">
        <v>9</v>
      </c>
      <c r="G2446" s="189" t="n">
        <v>0</v>
      </c>
    </row>
    <row r="2447" customFormat="false" ht="15" hidden="false" customHeight="false" outlineLevel="0" collapsed="false">
      <c r="A2447" s="189" t="n">
        <v>12893</v>
      </c>
      <c r="B2447" s="190" t="s">
        <v>860</v>
      </c>
      <c r="C2447" s="191" t="s">
        <v>67</v>
      </c>
      <c r="D2447" s="191" t="s">
        <v>333</v>
      </c>
      <c r="E2447" s="189" t="n">
        <v>7.6506E-005</v>
      </c>
      <c r="F2447" s="189" t="n">
        <v>48</v>
      </c>
      <c r="G2447" s="189" t="n">
        <v>0</v>
      </c>
    </row>
    <row r="2448" customFormat="false" ht="15" hidden="false" customHeight="false" outlineLevel="0" collapsed="false">
      <c r="A2448" s="189" t="n">
        <v>12894</v>
      </c>
      <c r="B2448" s="190" t="s">
        <v>861</v>
      </c>
      <c r="C2448" s="191" t="s">
        <v>67</v>
      </c>
      <c r="D2448" s="191" t="s">
        <v>28</v>
      </c>
      <c r="E2448" s="189" t="n">
        <v>7.6506E-005</v>
      </c>
      <c r="F2448" s="189" t="n">
        <v>13</v>
      </c>
      <c r="G2448" s="189" t="n">
        <v>0</v>
      </c>
    </row>
    <row r="2449" customFormat="false" ht="21" hidden="false" customHeight="false" outlineLevel="0" collapsed="false">
      <c r="A2449" s="189" t="n">
        <v>12895</v>
      </c>
      <c r="B2449" s="190" t="s">
        <v>862</v>
      </c>
      <c r="C2449" s="191" t="s">
        <v>67</v>
      </c>
      <c r="D2449" s="191" t="s">
        <v>28</v>
      </c>
      <c r="E2449" s="189" t="n">
        <v>7.6506E-005</v>
      </c>
      <c r="F2449" s="189" t="n">
        <v>10</v>
      </c>
      <c r="G2449" s="189" t="n">
        <v>0</v>
      </c>
    </row>
    <row r="2450" customFormat="false" ht="15" hidden="false" customHeight="false" outlineLevel="0" collapsed="false">
      <c r="A2450" s="189" t="n">
        <v>2436</v>
      </c>
      <c r="B2450" s="190" t="s">
        <v>913</v>
      </c>
      <c r="C2450" s="191" t="s">
        <v>867</v>
      </c>
      <c r="D2450" s="191" t="s">
        <v>876</v>
      </c>
      <c r="E2450" s="189" t="n">
        <v>0.0061806</v>
      </c>
      <c r="F2450" s="189" t="n">
        <v>0</v>
      </c>
      <c r="G2450" s="189" t="n">
        <v>12.75</v>
      </c>
    </row>
    <row r="2451" customFormat="false" ht="15" hidden="false" customHeight="false" outlineLevel="0" collapsed="false">
      <c r="A2451" s="189" t="n">
        <v>247</v>
      </c>
      <c r="B2451" s="190" t="s">
        <v>915</v>
      </c>
      <c r="C2451" s="191" t="s">
        <v>867</v>
      </c>
      <c r="D2451" s="191" t="s">
        <v>876</v>
      </c>
      <c r="E2451" s="189" t="n">
        <v>0.0061806</v>
      </c>
      <c r="F2451" s="189" t="n">
        <v>0</v>
      </c>
      <c r="G2451" s="189" t="n">
        <v>9.57</v>
      </c>
    </row>
    <row r="2452" customFormat="false" ht="15" hidden="false" customHeight="false" outlineLevel="0" collapsed="false">
      <c r="A2452" s="189" t="n">
        <v>2711</v>
      </c>
      <c r="B2452" s="190" t="s">
        <v>885</v>
      </c>
      <c r="C2452" s="191" t="s">
        <v>67</v>
      </c>
      <c r="D2452" s="191" t="s">
        <v>28</v>
      </c>
      <c r="E2452" s="189" t="n">
        <v>4.3786E-005</v>
      </c>
      <c r="F2452" s="189" t="n">
        <v>100.68</v>
      </c>
      <c r="G2452" s="189" t="n">
        <v>0</v>
      </c>
    </row>
    <row r="2453" customFormat="false" ht="21" hidden="false" customHeight="false" outlineLevel="0" collapsed="false">
      <c r="A2453" s="189" t="n">
        <v>36148</v>
      </c>
      <c r="B2453" s="190" t="s">
        <v>864</v>
      </c>
      <c r="C2453" s="191" t="s">
        <v>67</v>
      </c>
      <c r="D2453" s="191" t="s">
        <v>28</v>
      </c>
      <c r="E2453" s="189" t="n">
        <v>7.6506E-005</v>
      </c>
      <c r="F2453" s="189" t="n">
        <v>48</v>
      </c>
      <c r="G2453" s="189" t="n">
        <v>0</v>
      </c>
    </row>
    <row r="2454" customFormat="false" ht="21" hidden="false" customHeight="false" outlineLevel="0" collapsed="false">
      <c r="A2454" s="189" t="n">
        <v>36152</v>
      </c>
      <c r="B2454" s="190" t="s">
        <v>865</v>
      </c>
      <c r="C2454" s="191" t="s">
        <v>67</v>
      </c>
      <c r="D2454" s="191" t="s">
        <v>28</v>
      </c>
      <c r="E2454" s="189" t="n">
        <v>7.6506E-005</v>
      </c>
      <c r="F2454" s="189" t="n">
        <v>3.9</v>
      </c>
      <c r="G2454" s="189" t="n">
        <v>0</v>
      </c>
    </row>
    <row r="2455" customFormat="false" ht="15" hidden="false" customHeight="false" outlineLevel="0" collapsed="false">
      <c r="A2455" s="189" t="n">
        <v>37370</v>
      </c>
      <c r="B2455" s="190" t="s">
        <v>886</v>
      </c>
      <c r="C2455" s="191" t="s">
        <v>67</v>
      </c>
      <c r="D2455" s="191" t="s">
        <v>876</v>
      </c>
      <c r="E2455" s="189" t="n">
        <v>0.012</v>
      </c>
      <c r="F2455" s="189" t="n">
        <v>1.7</v>
      </c>
      <c r="G2455" s="189" t="n">
        <v>0</v>
      </c>
    </row>
    <row r="2456" customFormat="false" ht="15" hidden="false" customHeight="false" outlineLevel="0" collapsed="false">
      <c r="A2456" s="189" t="n">
        <v>37371</v>
      </c>
      <c r="B2456" s="190" t="s">
        <v>887</v>
      </c>
      <c r="C2456" s="191" t="s">
        <v>67</v>
      </c>
      <c r="D2456" s="191" t="s">
        <v>876</v>
      </c>
      <c r="E2456" s="189" t="n">
        <v>0.012</v>
      </c>
      <c r="F2456" s="189" t="n">
        <v>0.64</v>
      </c>
      <c r="G2456" s="189" t="n">
        <v>0</v>
      </c>
    </row>
    <row r="2457" customFormat="false" ht="15" hidden="false" customHeight="false" outlineLevel="0" collapsed="false">
      <c r="A2457" s="189" t="n">
        <v>37372</v>
      </c>
      <c r="B2457" s="190" t="s">
        <v>877</v>
      </c>
      <c r="C2457" s="191" t="s">
        <v>67</v>
      </c>
      <c r="D2457" s="191" t="s">
        <v>876</v>
      </c>
      <c r="E2457" s="189" t="n">
        <v>0.012</v>
      </c>
      <c r="F2457" s="189" t="n">
        <v>0.37</v>
      </c>
      <c r="G2457" s="189" t="n">
        <v>0</v>
      </c>
    </row>
    <row r="2458" customFormat="false" ht="15" hidden="false" customHeight="false" outlineLevel="0" collapsed="false">
      <c r="A2458" s="189" t="n">
        <v>37373</v>
      </c>
      <c r="B2458" s="190" t="s">
        <v>878</v>
      </c>
      <c r="C2458" s="191" t="s">
        <v>67</v>
      </c>
      <c r="D2458" s="191" t="s">
        <v>876</v>
      </c>
      <c r="E2458" s="189" t="n">
        <v>0.012</v>
      </c>
      <c r="F2458" s="189" t="n">
        <v>0.02</v>
      </c>
      <c r="G2458" s="189" t="n">
        <v>0</v>
      </c>
    </row>
    <row r="2459" customFormat="false" ht="15" hidden="false" customHeight="false" outlineLevel="0" collapsed="false">
      <c r="A2459" s="189" t="n">
        <v>38403</v>
      </c>
      <c r="B2459" s="190" t="s">
        <v>888</v>
      </c>
      <c r="C2459" s="191" t="s">
        <v>67</v>
      </c>
      <c r="D2459" s="191" t="s">
        <v>28</v>
      </c>
      <c r="E2459" s="189" t="n">
        <v>4.3786E-005</v>
      </c>
      <c r="F2459" s="189" t="n">
        <v>24.94</v>
      </c>
      <c r="G2459" s="189" t="n">
        <v>0</v>
      </c>
    </row>
    <row r="2460" customFormat="false" ht="15" hidden="false" customHeight="false" outlineLevel="0" collapsed="false">
      <c r="A2460" s="189" t="s">
        <v>1102</v>
      </c>
      <c r="B2460" s="190" t="s">
        <v>380</v>
      </c>
      <c r="C2460" s="191" t="s">
        <v>67</v>
      </c>
      <c r="D2460" s="191" t="s">
        <v>28</v>
      </c>
      <c r="E2460" s="189" t="n">
        <v>1</v>
      </c>
      <c r="F2460" s="189" t="n">
        <v>0.06</v>
      </c>
      <c r="G2460" s="189" t="n">
        <v>0</v>
      </c>
    </row>
    <row r="2461" customFormat="false" ht="15" hidden="false" customHeight="false" outlineLevel="0" collapsed="false">
      <c r="A2461" s="178"/>
      <c r="B2461" s="179"/>
      <c r="C2461" s="180"/>
      <c r="D2461" s="180"/>
      <c r="E2461" s="180"/>
      <c r="F2461" s="180"/>
      <c r="G2461" s="180"/>
    </row>
    <row r="2462" customFormat="false" ht="15" hidden="false" customHeight="false" outlineLevel="0" collapsed="false">
      <c r="A2462" s="184" t="s">
        <v>382</v>
      </c>
      <c r="B2462" s="185" t="s">
        <v>383</v>
      </c>
      <c r="C2462" s="186" t="s">
        <v>53</v>
      </c>
      <c r="D2462" s="186" t="s">
        <v>28</v>
      </c>
      <c r="E2462" s="187"/>
      <c r="F2462" s="187" t="n">
        <v>1.01231749442</v>
      </c>
      <c r="G2462" s="187" t="n">
        <v>0.39401325</v>
      </c>
    </row>
    <row r="2463" customFormat="false" ht="15" hidden="false" customHeight="false" outlineLevel="0" collapsed="false">
      <c r="A2463" s="189" t="n">
        <v>10</v>
      </c>
      <c r="B2463" s="190" t="s">
        <v>882</v>
      </c>
      <c r="C2463" s="191" t="s">
        <v>67</v>
      </c>
      <c r="D2463" s="191" t="s">
        <v>28</v>
      </c>
      <c r="E2463" s="189" t="n">
        <v>0.000109467</v>
      </c>
      <c r="F2463" s="189" t="n">
        <v>6.64</v>
      </c>
      <c r="G2463" s="189" t="n">
        <v>0</v>
      </c>
    </row>
    <row r="2464" customFormat="false" ht="15" hidden="false" customHeight="false" outlineLevel="0" collapsed="false">
      <c r="A2464" s="189" t="n">
        <v>12</v>
      </c>
      <c r="B2464" s="190" t="s">
        <v>883</v>
      </c>
      <c r="C2464" s="191" t="s">
        <v>67</v>
      </c>
      <c r="D2464" s="191" t="s">
        <v>28</v>
      </c>
      <c r="E2464" s="189" t="n">
        <v>0.000109467</v>
      </c>
      <c r="F2464" s="189" t="n">
        <v>6.5</v>
      </c>
      <c r="G2464" s="189" t="n">
        <v>0</v>
      </c>
    </row>
    <row r="2465" customFormat="false" ht="15" hidden="false" customHeight="false" outlineLevel="0" collapsed="false">
      <c r="A2465" s="189" t="n">
        <v>12892</v>
      </c>
      <c r="B2465" s="190" t="s">
        <v>859</v>
      </c>
      <c r="C2465" s="191" t="s">
        <v>67</v>
      </c>
      <c r="D2465" s="191" t="s">
        <v>333</v>
      </c>
      <c r="E2465" s="189" t="n">
        <v>0.000191265</v>
      </c>
      <c r="F2465" s="189" t="n">
        <v>9</v>
      </c>
      <c r="G2465" s="189" t="n">
        <v>0</v>
      </c>
    </row>
    <row r="2466" customFormat="false" ht="15" hidden="false" customHeight="false" outlineLevel="0" collapsed="false">
      <c r="A2466" s="189" t="n">
        <v>12893</v>
      </c>
      <c r="B2466" s="190" t="s">
        <v>860</v>
      </c>
      <c r="C2466" s="191" t="s">
        <v>67</v>
      </c>
      <c r="D2466" s="191" t="s">
        <v>333</v>
      </c>
      <c r="E2466" s="189" t="n">
        <v>0.000191265</v>
      </c>
      <c r="F2466" s="189" t="n">
        <v>48</v>
      </c>
      <c r="G2466" s="189" t="n">
        <v>0</v>
      </c>
    </row>
    <row r="2467" customFormat="false" ht="15" hidden="false" customHeight="false" outlineLevel="0" collapsed="false">
      <c r="A2467" s="189" t="n">
        <v>12894</v>
      </c>
      <c r="B2467" s="190" t="s">
        <v>861</v>
      </c>
      <c r="C2467" s="191" t="s">
        <v>67</v>
      </c>
      <c r="D2467" s="191" t="s">
        <v>28</v>
      </c>
      <c r="E2467" s="189" t="n">
        <v>0.000191265</v>
      </c>
      <c r="F2467" s="189" t="n">
        <v>13</v>
      </c>
      <c r="G2467" s="189" t="n">
        <v>0</v>
      </c>
    </row>
    <row r="2468" customFormat="false" ht="21" hidden="false" customHeight="false" outlineLevel="0" collapsed="false">
      <c r="A2468" s="189" t="n">
        <v>12895</v>
      </c>
      <c r="B2468" s="190" t="s">
        <v>862</v>
      </c>
      <c r="C2468" s="191" t="s">
        <v>67</v>
      </c>
      <c r="D2468" s="191" t="s">
        <v>28</v>
      </c>
      <c r="E2468" s="189" t="n">
        <v>0.000191265</v>
      </c>
      <c r="F2468" s="189" t="n">
        <v>10</v>
      </c>
      <c r="G2468" s="189" t="n">
        <v>0</v>
      </c>
    </row>
    <row r="2469" customFormat="false" ht="15" hidden="false" customHeight="false" outlineLevel="0" collapsed="false">
      <c r="A2469" s="189" t="n">
        <v>2436</v>
      </c>
      <c r="B2469" s="190" t="s">
        <v>913</v>
      </c>
      <c r="C2469" s="191" t="s">
        <v>867</v>
      </c>
      <c r="D2469" s="191" t="s">
        <v>876</v>
      </c>
      <c r="E2469" s="189" t="n">
        <v>0.030903</v>
      </c>
      <c r="F2469" s="189" t="n">
        <v>0</v>
      </c>
      <c r="G2469" s="189" t="n">
        <v>12.75</v>
      </c>
    </row>
    <row r="2470" customFormat="false" ht="15" hidden="false" customHeight="false" outlineLevel="0" collapsed="false">
      <c r="A2470" s="189" t="n">
        <v>2711</v>
      </c>
      <c r="B2470" s="190" t="s">
        <v>885</v>
      </c>
      <c r="C2470" s="191" t="s">
        <v>67</v>
      </c>
      <c r="D2470" s="191" t="s">
        <v>28</v>
      </c>
      <c r="E2470" s="189" t="n">
        <v>0.000109467</v>
      </c>
      <c r="F2470" s="189" t="n">
        <v>100.68</v>
      </c>
      <c r="G2470" s="189" t="n">
        <v>0</v>
      </c>
    </row>
    <row r="2471" customFormat="false" ht="21" hidden="false" customHeight="false" outlineLevel="0" collapsed="false">
      <c r="A2471" s="189" t="n">
        <v>36148</v>
      </c>
      <c r="B2471" s="190" t="s">
        <v>864</v>
      </c>
      <c r="C2471" s="191" t="s">
        <v>67</v>
      </c>
      <c r="D2471" s="191" t="s">
        <v>28</v>
      </c>
      <c r="E2471" s="189" t="n">
        <v>0.000191265</v>
      </c>
      <c r="F2471" s="189" t="n">
        <v>48</v>
      </c>
      <c r="G2471" s="189" t="n">
        <v>0</v>
      </c>
    </row>
    <row r="2472" customFormat="false" ht="21" hidden="false" customHeight="false" outlineLevel="0" collapsed="false">
      <c r="A2472" s="189" t="n">
        <v>36152</v>
      </c>
      <c r="B2472" s="190" t="s">
        <v>865</v>
      </c>
      <c r="C2472" s="191" t="s">
        <v>67</v>
      </c>
      <c r="D2472" s="191" t="s">
        <v>28</v>
      </c>
      <c r="E2472" s="189" t="n">
        <v>0.000191265</v>
      </c>
      <c r="F2472" s="189" t="n">
        <v>3.9</v>
      </c>
      <c r="G2472" s="189" t="n">
        <v>0</v>
      </c>
    </row>
    <row r="2473" customFormat="false" ht="15" hidden="false" customHeight="false" outlineLevel="0" collapsed="false">
      <c r="A2473" s="189" t="n">
        <v>37370</v>
      </c>
      <c r="B2473" s="190" t="s">
        <v>886</v>
      </c>
      <c r="C2473" s="191" t="s">
        <v>67</v>
      </c>
      <c r="D2473" s="191" t="s">
        <v>876</v>
      </c>
      <c r="E2473" s="189" t="n">
        <v>0.03</v>
      </c>
      <c r="F2473" s="189" t="n">
        <v>1.7</v>
      </c>
      <c r="G2473" s="189" t="n">
        <v>0</v>
      </c>
    </row>
    <row r="2474" customFormat="false" ht="15" hidden="false" customHeight="false" outlineLevel="0" collapsed="false">
      <c r="A2474" s="189" t="n">
        <v>37371</v>
      </c>
      <c r="B2474" s="190" t="s">
        <v>887</v>
      </c>
      <c r="C2474" s="191" t="s">
        <v>67</v>
      </c>
      <c r="D2474" s="191" t="s">
        <v>876</v>
      </c>
      <c r="E2474" s="189" t="n">
        <v>0.03</v>
      </c>
      <c r="F2474" s="189" t="n">
        <v>0.64</v>
      </c>
      <c r="G2474" s="189" t="n">
        <v>0</v>
      </c>
    </row>
    <row r="2475" customFormat="false" ht="15" hidden="false" customHeight="false" outlineLevel="0" collapsed="false">
      <c r="A2475" s="189" t="n">
        <v>37372</v>
      </c>
      <c r="B2475" s="190" t="s">
        <v>877</v>
      </c>
      <c r="C2475" s="191" t="s">
        <v>67</v>
      </c>
      <c r="D2475" s="191" t="s">
        <v>876</v>
      </c>
      <c r="E2475" s="189" t="n">
        <v>0.03</v>
      </c>
      <c r="F2475" s="189" t="n">
        <v>0.37</v>
      </c>
      <c r="G2475" s="189" t="n">
        <v>0</v>
      </c>
    </row>
    <row r="2476" customFormat="false" ht="15" hidden="false" customHeight="false" outlineLevel="0" collapsed="false">
      <c r="A2476" s="189" t="n">
        <v>37373</v>
      </c>
      <c r="B2476" s="190" t="s">
        <v>878</v>
      </c>
      <c r="C2476" s="191" t="s">
        <v>67</v>
      </c>
      <c r="D2476" s="191" t="s">
        <v>876</v>
      </c>
      <c r="E2476" s="189" t="n">
        <v>0.03</v>
      </c>
      <c r="F2476" s="189" t="n">
        <v>0.02</v>
      </c>
      <c r="G2476" s="189" t="n">
        <v>0</v>
      </c>
    </row>
    <row r="2477" customFormat="false" ht="15" hidden="false" customHeight="false" outlineLevel="0" collapsed="false">
      <c r="A2477" s="189" t="n">
        <v>38403</v>
      </c>
      <c r="B2477" s="190" t="s">
        <v>888</v>
      </c>
      <c r="C2477" s="191" t="s">
        <v>67</v>
      </c>
      <c r="D2477" s="191" t="s">
        <v>28</v>
      </c>
      <c r="E2477" s="189" t="n">
        <v>0.000109467</v>
      </c>
      <c r="F2477" s="189" t="n">
        <v>24.94</v>
      </c>
      <c r="G2477" s="189" t="n">
        <v>0</v>
      </c>
    </row>
    <row r="2478" customFormat="false" ht="15" hidden="false" customHeight="false" outlineLevel="0" collapsed="false">
      <c r="A2478" s="189" t="s">
        <v>1103</v>
      </c>
      <c r="B2478" s="190" t="s">
        <v>383</v>
      </c>
      <c r="C2478" s="191" t="s">
        <v>67</v>
      </c>
      <c r="D2478" s="191" t="s">
        <v>28</v>
      </c>
      <c r="E2478" s="189" t="n">
        <v>1</v>
      </c>
      <c r="F2478" s="189" t="n">
        <v>0.89</v>
      </c>
      <c r="G2478" s="189" t="n">
        <v>0</v>
      </c>
    </row>
    <row r="2479" customFormat="false" ht="15" hidden="false" customHeight="false" outlineLevel="0" collapsed="false">
      <c r="A2479" s="178"/>
      <c r="B2479" s="179"/>
      <c r="C2479" s="180"/>
      <c r="D2479" s="180"/>
      <c r="E2479" s="180"/>
      <c r="F2479" s="180"/>
      <c r="G2479" s="180"/>
    </row>
    <row r="2480" customFormat="false" ht="15" hidden="false" customHeight="false" outlineLevel="0" collapsed="false">
      <c r="A2480" s="184" t="s">
        <v>385</v>
      </c>
      <c r="B2480" s="185" t="s">
        <v>386</v>
      </c>
      <c r="C2480" s="186" t="s">
        <v>53</v>
      </c>
      <c r="D2480" s="186" t="s">
        <v>28</v>
      </c>
      <c r="E2480" s="187"/>
      <c r="F2480" s="187" t="n">
        <v>16.9963498884</v>
      </c>
      <c r="G2480" s="187" t="n">
        <v>6.8975496</v>
      </c>
    </row>
    <row r="2481" customFormat="false" ht="15" hidden="false" customHeight="false" outlineLevel="0" collapsed="false">
      <c r="A2481" s="189" t="n">
        <v>10</v>
      </c>
      <c r="B2481" s="190" t="s">
        <v>882</v>
      </c>
      <c r="C2481" s="191" t="s">
        <v>67</v>
      </c>
      <c r="D2481" s="191" t="s">
        <v>28</v>
      </c>
      <c r="E2481" s="189" t="n">
        <v>0.00218934</v>
      </c>
      <c r="F2481" s="189" t="n">
        <v>6.64</v>
      </c>
      <c r="G2481" s="189" t="n">
        <v>0</v>
      </c>
    </row>
    <row r="2482" customFormat="false" ht="15" hidden="false" customHeight="false" outlineLevel="0" collapsed="false">
      <c r="A2482" s="189" t="n">
        <v>12</v>
      </c>
      <c r="B2482" s="190" t="s">
        <v>883</v>
      </c>
      <c r="C2482" s="191" t="s">
        <v>67</v>
      </c>
      <c r="D2482" s="191" t="s">
        <v>28</v>
      </c>
      <c r="E2482" s="189" t="n">
        <v>0.00218934</v>
      </c>
      <c r="F2482" s="189" t="n">
        <v>6.5</v>
      </c>
      <c r="G2482" s="189" t="n">
        <v>0</v>
      </c>
    </row>
    <row r="2483" customFormat="false" ht="15" hidden="false" customHeight="false" outlineLevel="0" collapsed="false">
      <c r="A2483" s="189" t="n">
        <v>12892</v>
      </c>
      <c r="B2483" s="190" t="s">
        <v>859</v>
      </c>
      <c r="C2483" s="191" t="s">
        <v>67</v>
      </c>
      <c r="D2483" s="191" t="s">
        <v>333</v>
      </c>
      <c r="E2483" s="189" t="n">
        <v>0.0038253</v>
      </c>
      <c r="F2483" s="189" t="n">
        <v>9</v>
      </c>
      <c r="G2483" s="189" t="n">
        <v>0</v>
      </c>
    </row>
    <row r="2484" customFormat="false" ht="15" hidden="false" customHeight="false" outlineLevel="0" collapsed="false">
      <c r="A2484" s="189" t="n">
        <v>12893</v>
      </c>
      <c r="B2484" s="190" t="s">
        <v>860</v>
      </c>
      <c r="C2484" s="191" t="s">
        <v>67</v>
      </c>
      <c r="D2484" s="191" t="s">
        <v>333</v>
      </c>
      <c r="E2484" s="189" t="n">
        <v>0.0038253</v>
      </c>
      <c r="F2484" s="189" t="n">
        <v>48</v>
      </c>
      <c r="G2484" s="189" t="n">
        <v>0</v>
      </c>
    </row>
    <row r="2485" customFormat="false" ht="15" hidden="false" customHeight="false" outlineLevel="0" collapsed="false">
      <c r="A2485" s="189" t="n">
        <v>12894</v>
      </c>
      <c r="B2485" s="190" t="s">
        <v>861</v>
      </c>
      <c r="C2485" s="191" t="s">
        <v>67</v>
      </c>
      <c r="D2485" s="191" t="s">
        <v>28</v>
      </c>
      <c r="E2485" s="189" t="n">
        <v>0.0038253</v>
      </c>
      <c r="F2485" s="189" t="n">
        <v>13</v>
      </c>
      <c r="G2485" s="189" t="n">
        <v>0</v>
      </c>
    </row>
    <row r="2486" customFormat="false" ht="21" hidden="false" customHeight="false" outlineLevel="0" collapsed="false">
      <c r="A2486" s="189" t="n">
        <v>12895</v>
      </c>
      <c r="B2486" s="190" t="s">
        <v>862</v>
      </c>
      <c r="C2486" s="191" t="s">
        <v>67</v>
      </c>
      <c r="D2486" s="191" t="s">
        <v>28</v>
      </c>
      <c r="E2486" s="189" t="n">
        <v>0.0038253</v>
      </c>
      <c r="F2486" s="189" t="n">
        <v>10</v>
      </c>
      <c r="G2486" s="189" t="n">
        <v>0</v>
      </c>
    </row>
    <row r="2487" customFormat="false" ht="15" hidden="false" customHeight="false" outlineLevel="0" collapsed="false">
      <c r="A2487" s="189" t="n">
        <v>2436</v>
      </c>
      <c r="B2487" s="190" t="s">
        <v>913</v>
      </c>
      <c r="C2487" s="191" t="s">
        <v>867</v>
      </c>
      <c r="D2487" s="191" t="s">
        <v>876</v>
      </c>
      <c r="E2487" s="189" t="n">
        <v>0.30903</v>
      </c>
      <c r="F2487" s="189" t="n">
        <v>0</v>
      </c>
      <c r="G2487" s="189" t="n">
        <v>12.75</v>
      </c>
    </row>
    <row r="2488" customFormat="false" ht="15" hidden="false" customHeight="false" outlineLevel="0" collapsed="false">
      <c r="A2488" s="189" t="n">
        <v>247</v>
      </c>
      <c r="B2488" s="190" t="s">
        <v>915</v>
      </c>
      <c r="C2488" s="191" t="s">
        <v>867</v>
      </c>
      <c r="D2488" s="191" t="s">
        <v>876</v>
      </c>
      <c r="E2488" s="189" t="n">
        <v>0.30903</v>
      </c>
      <c r="F2488" s="189" t="n">
        <v>0</v>
      </c>
      <c r="G2488" s="189" t="n">
        <v>9.57</v>
      </c>
    </row>
    <row r="2489" customFormat="false" ht="15" hidden="false" customHeight="false" outlineLevel="0" collapsed="false">
      <c r="A2489" s="189" t="n">
        <v>2711</v>
      </c>
      <c r="B2489" s="190" t="s">
        <v>885</v>
      </c>
      <c r="C2489" s="191" t="s">
        <v>67</v>
      </c>
      <c r="D2489" s="191" t="s">
        <v>28</v>
      </c>
      <c r="E2489" s="189" t="n">
        <v>0.00218934</v>
      </c>
      <c r="F2489" s="189" t="n">
        <v>100.68</v>
      </c>
      <c r="G2489" s="189" t="n">
        <v>0</v>
      </c>
    </row>
    <row r="2490" customFormat="false" ht="21" hidden="false" customHeight="false" outlineLevel="0" collapsed="false">
      <c r="A2490" s="189" t="n">
        <v>36148</v>
      </c>
      <c r="B2490" s="190" t="s">
        <v>864</v>
      </c>
      <c r="C2490" s="191" t="s">
        <v>67</v>
      </c>
      <c r="D2490" s="191" t="s">
        <v>28</v>
      </c>
      <c r="E2490" s="189" t="n">
        <v>0.0038253</v>
      </c>
      <c r="F2490" s="189" t="n">
        <v>48</v>
      </c>
      <c r="G2490" s="189" t="n">
        <v>0</v>
      </c>
    </row>
    <row r="2491" customFormat="false" ht="21" hidden="false" customHeight="false" outlineLevel="0" collapsed="false">
      <c r="A2491" s="189" t="n">
        <v>36152</v>
      </c>
      <c r="B2491" s="190" t="s">
        <v>865</v>
      </c>
      <c r="C2491" s="191" t="s">
        <v>67</v>
      </c>
      <c r="D2491" s="191" t="s">
        <v>28</v>
      </c>
      <c r="E2491" s="189" t="n">
        <v>0.0038253</v>
      </c>
      <c r="F2491" s="189" t="n">
        <v>3.9</v>
      </c>
      <c r="G2491" s="189" t="n">
        <v>0</v>
      </c>
    </row>
    <row r="2492" customFormat="false" ht="15" hidden="false" customHeight="false" outlineLevel="0" collapsed="false">
      <c r="A2492" s="189" t="n">
        <v>37370</v>
      </c>
      <c r="B2492" s="190" t="s">
        <v>886</v>
      </c>
      <c r="C2492" s="191" t="s">
        <v>67</v>
      </c>
      <c r="D2492" s="191" t="s">
        <v>876</v>
      </c>
      <c r="E2492" s="189" t="n">
        <v>0.6</v>
      </c>
      <c r="F2492" s="189" t="n">
        <v>1.7</v>
      </c>
      <c r="G2492" s="189" t="n">
        <v>0</v>
      </c>
    </row>
    <row r="2493" customFormat="false" ht="15" hidden="false" customHeight="false" outlineLevel="0" collapsed="false">
      <c r="A2493" s="189" t="n">
        <v>37371</v>
      </c>
      <c r="B2493" s="190" t="s">
        <v>887</v>
      </c>
      <c r="C2493" s="191" t="s">
        <v>67</v>
      </c>
      <c r="D2493" s="191" t="s">
        <v>876</v>
      </c>
      <c r="E2493" s="189" t="n">
        <v>0.6</v>
      </c>
      <c r="F2493" s="189" t="n">
        <v>0.64</v>
      </c>
      <c r="G2493" s="189" t="n">
        <v>0</v>
      </c>
    </row>
    <row r="2494" customFormat="false" ht="15" hidden="false" customHeight="false" outlineLevel="0" collapsed="false">
      <c r="A2494" s="189" t="n">
        <v>37372</v>
      </c>
      <c r="B2494" s="190" t="s">
        <v>877</v>
      </c>
      <c r="C2494" s="191" t="s">
        <v>67</v>
      </c>
      <c r="D2494" s="191" t="s">
        <v>876</v>
      </c>
      <c r="E2494" s="189" t="n">
        <v>0.6</v>
      </c>
      <c r="F2494" s="189" t="n">
        <v>0.37</v>
      </c>
      <c r="G2494" s="189" t="n">
        <v>0</v>
      </c>
    </row>
    <row r="2495" customFormat="false" ht="15" hidden="false" customHeight="false" outlineLevel="0" collapsed="false">
      <c r="A2495" s="189" t="n">
        <v>37373</v>
      </c>
      <c r="B2495" s="190" t="s">
        <v>878</v>
      </c>
      <c r="C2495" s="191" t="s">
        <v>67</v>
      </c>
      <c r="D2495" s="191" t="s">
        <v>876</v>
      </c>
      <c r="E2495" s="189" t="n">
        <v>0.6</v>
      </c>
      <c r="F2495" s="189" t="n">
        <v>0.02</v>
      </c>
      <c r="G2495" s="189" t="n">
        <v>0</v>
      </c>
    </row>
    <row r="2496" customFormat="false" ht="15" hidden="false" customHeight="false" outlineLevel="0" collapsed="false">
      <c r="A2496" s="189" t="n">
        <v>38403</v>
      </c>
      <c r="B2496" s="190" t="s">
        <v>888</v>
      </c>
      <c r="C2496" s="191" t="s">
        <v>67</v>
      </c>
      <c r="D2496" s="191" t="s">
        <v>28</v>
      </c>
      <c r="E2496" s="189" t="n">
        <v>0.00218934</v>
      </c>
      <c r="F2496" s="189" t="n">
        <v>24.94</v>
      </c>
      <c r="G2496" s="189" t="n">
        <v>0</v>
      </c>
    </row>
    <row r="2497" customFormat="false" ht="15" hidden="false" customHeight="false" outlineLevel="0" collapsed="false">
      <c r="A2497" s="189" t="s">
        <v>1104</v>
      </c>
      <c r="B2497" s="190" t="s">
        <v>386</v>
      </c>
      <c r="C2497" s="191" t="s">
        <v>67</v>
      </c>
      <c r="D2497" s="191" t="s">
        <v>28</v>
      </c>
      <c r="E2497" s="189" t="n">
        <v>1</v>
      </c>
      <c r="F2497" s="189" t="n">
        <v>14.55</v>
      </c>
      <c r="G2497" s="189" t="n">
        <v>0</v>
      </c>
    </row>
    <row r="2498" customFormat="false" ht="15" hidden="false" customHeight="false" outlineLevel="0" collapsed="false">
      <c r="A2498" s="178"/>
      <c r="B2498" s="179"/>
      <c r="C2498" s="180"/>
      <c r="D2498" s="180"/>
      <c r="E2498" s="180"/>
      <c r="F2498" s="180"/>
      <c r="G2498" s="180"/>
    </row>
    <row r="2499" customFormat="false" ht="15" hidden="false" customHeight="false" outlineLevel="0" collapsed="false">
      <c r="A2499" s="184" t="s">
        <v>388</v>
      </c>
      <c r="B2499" s="185" t="s">
        <v>389</v>
      </c>
      <c r="C2499" s="186" t="s">
        <v>53</v>
      </c>
      <c r="D2499" s="186" t="s">
        <v>28</v>
      </c>
      <c r="E2499" s="187"/>
      <c r="F2499" s="187" t="n">
        <v>11.488624907</v>
      </c>
      <c r="G2499" s="187" t="n">
        <v>5.747958</v>
      </c>
    </row>
    <row r="2500" customFormat="false" ht="15" hidden="false" customHeight="false" outlineLevel="0" collapsed="false">
      <c r="A2500" s="189" t="n">
        <v>10</v>
      </c>
      <c r="B2500" s="190" t="s">
        <v>882</v>
      </c>
      <c r="C2500" s="191" t="s">
        <v>67</v>
      </c>
      <c r="D2500" s="191" t="s">
        <v>28</v>
      </c>
      <c r="E2500" s="189" t="n">
        <v>0.00182445</v>
      </c>
      <c r="F2500" s="189" t="n">
        <v>6.64</v>
      </c>
      <c r="G2500" s="189" t="n">
        <v>0</v>
      </c>
    </row>
    <row r="2501" customFormat="false" ht="15" hidden="false" customHeight="false" outlineLevel="0" collapsed="false">
      <c r="A2501" s="189" t="n">
        <v>12</v>
      </c>
      <c r="B2501" s="190" t="s">
        <v>883</v>
      </c>
      <c r="C2501" s="191" t="s">
        <v>67</v>
      </c>
      <c r="D2501" s="191" t="s">
        <v>28</v>
      </c>
      <c r="E2501" s="189" t="n">
        <v>0.00182445</v>
      </c>
      <c r="F2501" s="189" t="n">
        <v>6.5</v>
      </c>
      <c r="G2501" s="189" t="n">
        <v>0</v>
      </c>
    </row>
    <row r="2502" customFormat="false" ht="15" hidden="false" customHeight="false" outlineLevel="0" collapsed="false">
      <c r="A2502" s="189" t="n">
        <v>12892</v>
      </c>
      <c r="B2502" s="190" t="s">
        <v>859</v>
      </c>
      <c r="C2502" s="191" t="s">
        <v>67</v>
      </c>
      <c r="D2502" s="191" t="s">
        <v>333</v>
      </c>
      <c r="E2502" s="189" t="n">
        <v>0.00318775</v>
      </c>
      <c r="F2502" s="189" t="n">
        <v>9</v>
      </c>
      <c r="G2502" s="189" t="n">
        <v>0</v>
      </c>
    </row>
    <row r="2503" customFormat="false" ht="15" hidden="false" customHeight="false" outlineLevel="0" collapsed="false">
      <c r="A2503" s="189" t="n">
        <v>12893</v>
      </c>
      <c r="B2503" s="190" t="s">
        <v>860</v>
      </c>
      <c r="C2503" s="191" t="s">
        <v>67</v>
      </c>
      <c r="D2503" s="191" t="s">
        <v>333</v>
      </c>
      <c r="E2503" s="189" t="n">
        <v>0.00318775</v>
      </c>
      <c r="F2503" s="189" t="n">
        <v>48</v>
      </c>
      <c r="G2503" s="189" t="n">
        <v>0</v>
      </c>
    </row>
    <row r="2504" customFormat="false" ht="15" hidden="false" customHeight="false" outlineLevel="0" collapsed="false">
      <c r="A2504" s="189" t="n">
        <v>12894</v>
      </c>
      <c r="B2504" s="190" t="s">
        <v>861</v>
      </c>
      <c r="C2504" s="191" t="s">
        <v>67</v>
      </c>
      <c r="D2504" s="191" t="s">
        <v>28</v>
      </c>
      <c r="E2504" s="189" t="n">
        <v>0.00318775</v>
      </c>
      <c r="F2504" s="189" t="n">
        <v>13</v>
      </c>
      <c r="G2504" s="189" t="n">
        <v>0</v>
      </c>
    </row>
    <row r="2505" customFormat="false" ht="21" hidden="false" customHeight="false" outlineLevel="0" collapsed="false">
      <c r="A2505" s="189" t="n">
        <v>12895</v>
      </c>
      <c r="B2505" s="190" t="s">
        <v>862</v>
      </c>
      <c r="C2505" s="191" t="s">
        <v>67</v>
      </c>
      <c r="D2505" s="191" t="s">
        <v>28</v>
      </c>
      <c r="E2505" s="189" t="n">
        <v>0.00318775</v>
      </c>
      <c r="F2505" s="189" t="n">
        <v>10</v>
      </c>
      <c r="G2505" s="189" t="n">
        <v>0</v>
      </c>
    </row>
    <row r="2506" customFormat="false" ht="15" hidden="false" customHeight="false" outlineLevel="0" collapsed="false">
      <c r="A2506" s="189" t="n">
        <v>2436</v>
      </c>
      <c r="B2506" s="190" t="s">
        <v>913</v>
      </c>
      <c r="C2506" s="191" t="s">
        <v>867</v>
      </c>
      <c r="D2506" s="191" t="s">
        <v>876</v>
      </c>
      <c r="E2506" s="189" t="n">
        <v>0.257525</v>
      </c>
      <c r="F2506" s="189" t="n">
        <v>0</v>
      </c>
      <c r="G2506" s="189" t="n">
        <v>12.75</v>
      </c>
    </row>
    <row r="2507" customFormat="false" ht="15" hidden="false" customHeight="false" outlineLevel="0" collapsed="false">
      <c r="A2507" s="189" t="n">
        <v>247</v>
      </c>
      <c r="B2507" s="190" t="s">
        <v>915</v>
      </c>
      <c r="C2507" s="191" t="s">
        <v>867</v>
      </c>
      <c r="D2507" s="191" t="s">
        <v>876</v>
      </c>
      <c r="E2507" s="189" t="n">
        <v>0.257525</v>
      </c>
      <c r="F2507" s="189" t="n">
        <v>0</v>
      </c>
      <c r="G2507" s="189" t="n">
        <v>9.57</v>
      </c>
    </row>
    <row r="2508" customFormat="false" ht="15" hidden="false" customHeight="false" outlineLevel="0" collapsed="false">
      <c r="A2508" s="189" t="n">
        <v>2711</v>
      </c>
      <c r="B2508" s="190" t="s">
        <v>885</v>
      </c>
      <c r="C2508" s="191" t="s">
        <v>67</v>
      </c>
      <c r="D2508" s="191" t="s">
        <v>28</v>
      </c>
      <c r="E2508" s="189" t="n">
        <v>0.00182445</v>
      </c>
      <c r="F2508" s="189" t="n">
        <v>100.68</v>
      </c>
      <c r="G2508" s="189" t="n">
        <v>0</v>
      </c>
    </row>
    <row r="2509" customFormat="false" ht="21" hidden="false" customHeight="false" outlineLevel="0" collapsed="false">
      <c r="A2509" s="189" t="n">
        <v>36148</v>
      </c>
      <c r="B2509" s="190" t="s">
        <v>864</v>
      </c>
      <c r="C2509" s="191" t="s">
        <v>67</v>
      </c>
      <c r="D2509" s="191" t="s">
        <v>28</v>
      </c>
      <c r="E2509" s="189" t="n">
        <v>0.00318775</v>
      </c>
      <c r="F2509" s="189" t="n">
        <v>48</v>
      </c>
      <c r="G2509" s="189" t="n">
        <v>0</v>
      </c>
    </row>
    <row r="2510" customFormat="false" ht="21" hidden="false" customHeight="false" outlineLevel="0" collapsed="false">
      <c r="A2510" s="189" t="n">
        <v>36152</v>
      </c>
      <c r="B2510" s="190" t="s">
        <v>865</v>
      </c>
      <c r="C2510" s="191" t="s">
        <v>67</v>
      </c>
      <c r="D2510" s="191" t="s">
        <v>28</v>
      </c>
      <c r="E2510" s="189" t="n">
        <v>0.00318775</v>
      </c>
      <c r="F2510" s="189" t="n">
        <v>3.9</v>
      </c>
      <c r="G2510" s="189" t="n">
        <v>0</v>
      </c>
    </row>
    <row r="2511" customFormat="false" ht="15" hidden="false" customHeight="false" outlineLevel="0" collapsed="false">
      <c r="A2511" s="189" t="n">
        <v>37370</v>
      </c>
      <c r="B2511" s="190" t="s">
        <v>886</v>
      </c>
      <c r="C2511" s="191" t="s">
        <v>67</v>
      </c>
      <c r="D2511" s="191" t="s">
        <v>876</v>
      </c>
      <c r="E2511" s="189" t="n">
        <v>0.5</v>
      </c>
      <c r="F2511" s="189" t="n">
        <v>1.7</v>
      </c>
      <c r="G2511" s="189" t="n">
        <v>0</v>
      </c>
    </row>
    <row r="2512" customFormat="false" ht="15" hidden="false" customHeight="false" outlineLevel="0" collapsed="false">
      <c r="A2512" s="189" t="n">
        <v>37371</v>
      </c>
      <c r="B2512" s="190" t="s">
        <v>887</v>
      </c>
      <c r="C2512" s="191" t="s">
        <v>67</v>
      </c>
      <c r="D2512" s="191" t="s">
        <v>876</v>
      </c>
      <c r="E2512" s="189" t="n">
        <v>0.5</v>
      </c>
      <c r="F2512" s="189" t="n">
        <v>0.64</v>
      </c>
      <c r="G2512" s="189" t="n">
        <v>0</v>
      </c>
    </row>
    <row r="2513" customFormat="false" ht="15" hidden="false" customHeight="false" outlineLevel="0" collapsed="false">
      <c r="A2513" s="189" t="n">
        <v>37372</v>
      </c>
      <c r="B2513" s="190" t="s">
        <v>877</v>
      </c>
      <c r="C2513" s="191" t="s">
        <v>67</v>
      </c>
      <c r="D2513" s="191" t="s">
        <v>876</v>
      </c>
      <c r="E2513" s="189" t="n">
        <v>0.5</v>
      </c>
      <c r="F2513" s="189" t="n">
        <v>0.37</v>
      </c>
      <c r="G2513" s="189" t="n">
        <v>0</v>
      </c>
    </row>
    <row r="2514" customFormat="false" ht="15" hidden="false" customHeight="false" outlineLevel="0" collapsed="false">
      <c r="A2514" s="189" t="n">
        <v>37373</v>
      </c>
      <c r="B2514" s="190" t="s">
        <v>878</v>
      </c>
      <c r="C2514" s="191" t="s">
        <v>67</v>
      </c>
      <c r="D2514" s="191" t="s">
        <v>876</v>
      </c>
      <c r="E2514" s="189" t="n">
        <v>0.5</v>
      </c>
      <c r="F2514" s="189" t="n">
        <v>0.02</v>
      </c>
      <c r="G2514" s="189" t="n">
        <v>0</v>
      </c>
    </row>
    <row r="2515" customFormat="false" ht="15" hidden="false" customHeight="false" outlineLevel="0" collapsed="false">
      <c r="A2515" s="189" t="n">
        <v>38403</v>
      </c>
      <c r="B2515" s="190" t="s">
        <v>888</v>
      </c>
      <c r="C2515" s="191" t="s">
        <v>67</v>
      </c>
      <c r="D2515" s="191" t="s">
        <v>28</v>
      </c>
      <c r="E2515" s="189" t="n">
        <v>0.00182445</v>
      </c>
      <c r="F2515" s="189" t="n">
        <v>24.94</v>
      </c>
      <c r="G2515" s="189" t="n">
        <v>0</v>
      </c>
    </row>
    <row r="2516" customFormat="false" ht="15" hidden="false" customHeight="false" outlineLevel="0" collapsed="false">
      <c r="A2516" s="189" t="s">
        <v>1105</v>
      </c>
      <c r="B2516" s="190" t="s">
        <v>389</v>
      </c>
      <c r="C2516" s="191" t="s">
        <v>67</v>
      </c>
      <c r="D2516" s="191" t="s">
        <v>28</v>
      </c>
      <c r="E2516" s="189" t="n">
        <v>1</v>
      </c>
      <c r="F2516" s="189" t="n">
        <v>9.45</v>
      </c>
      <c r="G2516" s="189" t="n">
        <v>0</v>
      </c>
    </row>
    <row r="2517" customFormat="false" ht="15" hidden="false" customHeight="false" outlineLevel="0" collapsed="false">
      <c r="A2517" s="178"/>
      <c r="B2517" s="179"/>
      <c r="C2517" s="180"/>
      <c r="D2517" s="180"/>
      <c r="E2517" s="180"/>
      <c r="F2517" s="180"/>
      <c r="G2517" s="180"/>
    </row>
    <row r="2518" customFormat="false" ht="15" hidden="false" customHeight="false" outlineLevel="0" collapsed="false">
      <c r="A2518" s="184" t="s">
        <v>391</v>
      </c>
      <c r="B2518" s="185" t="s">
        <v>392</v>
      </c>
      <c r="C2518" s="186" t="s">
        <v>53</v>
      </c>
      <c r="D2518" s="186" t="s">
        <v>28</v>
      </c>
      <c r="E2518" s="187"/>
      <c r="F2518" s="187" t="n">
        <v>62.61831964288</v>
      </c>
      <c r="G2518" s="187" t="n">
        <v>22.07215872</v>
      </c>
    </row>
    <row r="2519" customFormat="false" ht="15" hidden="false" customHeight="false" outlineLevel="0" collapsed="false">
      <c r="A2519" s="189" t="n">
        <v>10</v>
      </c>
      <c r="B2519" s="190" t="s">
        <v>882</v>
      </c>
      <c r="C2519" s="191" t="s">
        <v>67</v>
      </c>
      <c r="D2519" s="191" t="s">
        <v>28</v>
      </c>
      <c r="E2519" s="189" t="n">
        <v>0.007005888</v>
      </c>
      <c r="F2519" s="189" t="n">
        <v>6.64</v>
      </c>
      <c r="G2519" s="189" t="n">
        <v>0</v>
      </c>
    </row>
    <row r="2520" customFormat="false" ht="15" hidden="false" customHeight="false" outlineLevel="0" collapsed="false">
      <c r="A2520" s="189" t="n">
        <v>12</v>
      </c>
      <c r="B2520" s="190" t="s">
        <v>883</v>
      </c>
      <c r="C2520" s="191" t="s">
        <v>67</v>
      </c>
      <c r="D2520" s="191" t="s">
        <v>28</v>
      </c>
      <c r="E2520" s="189" t="n">
        <v>0.007005888</v>
      </c>
      <c r="F2520" s="189" t="n">
        <v>6.5</v>
      </c>
      <c r="G2520" s="189" t="n">
        <v>0</v>
      </c>
    </row>
    <row r="2521" customFormat="false" ht="15" hidden="false" customHeight="false" outlineLevel="0" collapsed="false">
      <c r="A2521" s="189" t="n">
        <v>12892</v>
      </c>
      <c r="B2521" s="190" t="s">
        <v>859</v>
      </c>
      <c r="C2521" s="191" t="s">
        <v>67</v>
      </c>
      <c r="D2521" s="191" t="s">
        <v>333</v>
      </c>
      <c r="E2521" s="189" t="n">
        <v>0.01224096</v>
      </c>
      <c r="F2521" s="189" t="n">
        <v>9</v>
      </c>
      <c r="G2521" s="189" t="n">
        <v>0</v>
      </c>
    </row>
    <row r="2522" customFormat="false" ht="15" hidden="false" customHeight="false" outlineLevel="0" collapsed="false">
      <c r="A2522" s="189" t="n">
        <v>12893</v>
      </c>
      <c r="B2522" s="190" t="s">
        <v>860</v>
      </c>
      <c r="C2522" s="191" t="s">
        <v>67</v>
      </c>
      <c r="D2522" s="191" t="s">
        <v>333</v>
      </c>
      <c r="E2522" s="189" t="n">
        <v>0.01224096</v>
      </c>
      <c r="F2522" s="189" t="n">
        <v>48</v>
      </c>
      <c r="G2522" s="189" t="n">
        <v>0</v>
      </c>
    </row>
    <row r="2523" customFormat="false" ht="15" hidden="false" customHeight="false" outlineLevel="0" collapsed="false">
      <c r="A2523" s="189" t="n">
        <v>12894</v>
      </c>
      <c r="B2523" s="190" t="s">
        <v>861</v>
      </c>
      <c r="C2523" s="191" t="s">
        <v>67</v>
      </c>
      <c r="D2523" s="191" t="s">
        <v>28</v>
      </c>
      <c r="E2523" s="189" t="n">
        <v>0.01224096</v>
      </c>
      <c r="F2523" s="189" t="n">
        <v>13</v>
      </c>
      <c r="G2523" s="189" t="n">
        <v>0</v>
      </c>
    </row>
    <row r="2524" customFormat="false" ht="21" hidden="false" customHeight="false" outlineLevel="0" collapsed="false">
      <c r="A2524" s="189" t="n">
        <v>12895</v>
      </c>
      <c r="B2524" s="190" t="s">
        <v>862</v>
      </c>
      <c r="C2524" s="191" t="s">
        <v>67</v>
      </c>
      <c r="D2524" s="191" t="s">
        <v>28</v>
      </c>
      <c r="E2524" s="189" t="n">
        <v>0.01224096</v>
      </c>
      <c r="F2524" s="189" t="n">
        <v>10</v>
      </c>
      <c r="G2524" s="189" t="n">
        <v>0</v>
      </c>
    </row>
    <row r="2525" customFormat="false" ht="15" hidden="false" customHeight="false" outlineLevel="0" collapsed="false">
      <c r="A2525" s="189" t="n">
        <v>2436</v>
      </c>
      <c r="B2525" s="190" t="s">
        <v>913</v>
      </c>
      <c r="C2525" s="191" t="s">
        <v>867</v>
      </c>
      <c r="D2525" s="191" t="s">
        <v>876</v>
      </c>
      <c r="E2525" s="189" t="n">
        <v>0.988896</v>
      </c>
      <c r="F2525" s="189" t="n">
        <v>0</v>
      </c>
      <c r="G2525" s="189" t="n">
        <v>12.75</v>
      </c>
    </row>
    <row r="2526" customFormat="false" ht="15" hidden="false" customHeight="false" outlineLevel="0" collapsed="false">
      <c r="A2526" s="189" t="n">
        <v>247</v>
      </c>
      <c r="B2526" s="190" t="s">
        <v>915</v>
      </c>
      <c r="C2526" s="191" t="s">
        <v>867</v>
      </c>
      <c r="D2526" s="191" t="s">
        <v>876</v>
      </c>
      <c r="E2526" s="189" t="n">
        <v>0.988896</v>
      </c>
      <c r="F2526" s="189" t="n">
        <v>0</v>
      </c>
      <c r="G2526" s="189" t="n">
        <v>9.57</v>
      </c>
    </row>
    <row r="2527" customFormat="false" ht="15" hidden="false" customHeight="false" outlineLevel="0" collapsed="false">
      <c r="A2527" s="189" t="n">
        <v>2711</v>
      </c>
      <c r="B2527" s="190" t="s">
        <v>885</v>
      </c>
      <c r="C2527" s="191" t="s">
        <v>67</v>
      </c>
      <c r="D2527" s="191" t="s">
        <v>28</v>
      </c>
      <c r="E2527" s="189" t="n">
        <v>0.007005888</v>
      </c>
      <c r="F2527" s="189" t="n">
        <v>100.68</v>
      </c>
      <c r="G2527" s="189" t="n">
        <v>0</v>
      </c>
    </row>
    <row r="2528" customFormat="false" ht="21" hidden="false" customHeight="false" outlineLevel="0" collapsed="false">
      <c r="A2528" s="189" t="n">
        <v>36148</v>
      </c>
      <c r="B2528" s="190" t="s">
        <v>864</v>
      </c>
      <c r="C2528" s="191" t="s">
        <v>67</v>
      </c>
      <c r="D2528" s="191" t="s">
        <v>28</v>
      </c>
      <c r="E2528" s="189" t="n">
        <v>0.01224096</v>
      </c>
      <c r="F2528" s="189" t="n">
        <v>48</v>
      </c>
      <c r="G2528" s="189" t="n">
        <v>0</v>
      </c>
    </row>
    <row r="2529" customFormat="false" ht="21" hidden="false" customHeight="false" outlineLevel="0" collapsed="false">
      <c r="A2529" s="189" t="n">
        <v>36152</v>
      </c>
      <c r="B2529" s="190" t="s">
        <v>865</v>
      </c>
      <c r="C2529" s="191" t="s">
        <v>67</v>
      </c>
      <c r="D2529" s="191" t="s">
        <v>28</v>
      </c>
      <c r="E2529" s="189" t="n">
        <v>0.01224096</v>
      </c>
      <c r="F2529" s="189" t="n">
        <v>3.9</v>
      </c>
      <c r="G2529" s="189" t="n">
        <v>0</v>
      </c>
    </row>
    <row r="2530" customFormat="false" ht="15" hidden="false" customHeight="false" outlineLevel="0" collapsed="false">
      <c r="A2530" s="189" t="n">
        <v>37370</v>
      </c>
      <c r="B2530" s="190" t="s">
        <v>886</v>
      </c>
      <c r="C2530" s="191" t="s">
        <v>67</v>
      </c>
      <c r="D2530" s="191" t="s">
        <v>876</v>
      </c>
      <c r="E2530" s="189" t="n">
        <v>1.92</v>
      </c>
      <c r="F2530" s="189" t="n">
        <v>1.7</v>
      </c>
      <c r="G2530" s="189" t="n">
        <v>0</v>
      </c>
    </row>
    <row r="2531" customFormat="false" ht="15" hidden="false" customHeight="false" outlineLevel="0" collapsed="false">
      <c r="A2531" s="189" t="n">
        <v>37371</v>
      </c>
      <c r="B2531" s="190" t="s">
        <v>887</v>
      </c>
      <c r="C2531" s="191" t="s">
        <v>67</v>
      </c>
      <c r="D2531" s="191" t="s">
        <v>876</v>
      </c>
      <c r="E2531" s="189" t="n">
        <v>1.92</v>
      </c>
      <c r="F2531" s="189" t="n">
        <v>0.64</v>
      </c>
      <c r="G2531" s="189" t="n">
        <v>0</v>
      </c>
    </row>
    <row r="2532" customFormat="false" ht="15" hidden="false" customHeight="false" outlineLevel="0" collapsed="false">
      <c r="A2532" s="189" t="n">
        <v>37372</v>
      </c>
      <c r="B2532" s="190" t="s">
        <v>877</v>
      </c>
      <c r="C2532" s="191" t="s">
        <v>67</v>
      </c>
      <c r="D2532" s="191" t="s">
        <v>876</v>
      </c>
      <c r="E2532" s="189" t="n">
        <v>1.92</v>
      </c>
      <c r="F2532" s="189" t="n">
        <v>0.37</v>
      </c>
      <c r="G2532" s="189" t="n">
        <v>0</v>
      </c>
    </row>
    <row r="2533" customFormat="false" ht="15" hidden="false" customHeight="false" outlineLevel="0" collapsed="false">
      <c r="A2533" s="189" t="n">
        <v>37373</v>
      </c>
      <c r="B2533" s="190" t="s">
        <v>878</v>
      </c>
      <c r="C2533" s="191" t="s">
        <v>67</v>
      </c>
      <c r="D2533" s="191" t="s">
        <v>876</v>
      </c>
      <c r="E2533" s="189" t="n">
        <v>1.92</v>
      </c>
      <c r="F2533" s="189" t="n">
        <v>0.02</v>
      </c>
      <c r="G2533" s="189" t="n">
        <v>0</v>
      </c>
    </row>
    <row r="2534" customFormat="false" ht="15" hidden="false" customHeight="false" outlineLevel="0" collapsed="false">
      <c r="A2534" s="189" t="n">
        <v>38403</v>
      </c>
      <c r="B2534" s="190" t="s">
        <v>888</v>
      </c>
      <c r="C2534" s="191" t="s">
        <v>67</v>
      </c>
      <c r="D2534" s="191" t="s">
        <v>28</v>
      </c>
      <c r="E2534" s="189" t="n">
        <v>0.007005888</v>
      </c>
      <c r="F2534" s="189" t="n">
        <v>24.94</v>
      </c>
      <c r="G2534" s="189" t="n">
        <v>0</v>
      </c>
    </row>
    <row r="2535" customFormat="false" ht="15" hidden="false" customHeight="false" outlineLevel="0" collapsed="false">
      <c r="A2535" s="189" t="s">
        <v>1106</v>
      </c>
      <c r="B2535" s="190" t="s">
        <v>392</v>
      </c>
      <c r="C2535" s="191" t="s">
        <v>67</v>
      </c>
      <c r="D2535" s="191" t="s">
        <v>28</v>
      </c>
      <c r="E2535" s="189" t="n">
        <v>1</v>
      </c>
      <c r="F2535" s="189" t="n">
        <v>54.79</v>
      </c>
      <c r="G2535" s="189" t="n">
        <v>0</v>
      </c>
    </row>
    <row r="2536" customFormat="false" ht="15" hidden="false" customHeight="false" outlineLevel="0" collapsed="false">
      <c r="A2536" s="178"/>
      <c r="B2536" s="179"/>
      <c r="C2536" s="180"/>
      <c r="D2536" s="180"/>
      <c r="E2536" s="180"/>
      <c r="F2536" s="180"/>
      <c r="G2536" s="180"/>
    </row>
    <row r="2537" customFormat="false" ht="15" hidden="false" customHeight="false" outlineLevel="0" collapsed="false">
      <c r="A2537" s="184" t="s">
        <v>394</v>
      </c>
      <c r="B2537" s="185" t="s">
        <v>395</v>
      </c>
      <c r="C2537" s="186" t="s">
        <v>53</v>
      </c>
      <c r="D2537" s="186" t="s">
        <v>28</v>
      </c>
      <c r="E2537" s="187"/>
      <c r="F2537" s="187" t="n">
        <v>0.35231749442</v>
      </c>
      <c r="G2537" s="187" t="n">
        <v>0.39401325</v>
      </c>
    </row>
    <row r="2538" customFormat="false" ht="15" hidden="false" customHeight="false" outlineLevel="0" collapsed="false">
      <c r="A2538" s="189" t="n">
        <v>10</v>
      </c>
      <c r="B2538" s="190" t="s">
        <v>882</v>
      </c>
      <c r="C2538" s="191" t="s">
        <v>67</v>
      </c>
      <c r="D2538" s="191" t="s">
        <v>28</v>
      </c>
      <c r="E2538" s="189" t="n">
        <v>0.000109467</v>
      </c>
      <c r="F2538" s="189" t="n">
        <v>6.64</v>
      </c>
      <c r="G2538" s="189" t="n">
        <v>0</v>
      </c>
    </row>
    <row r="2539" customFormat="false" ht="15" hidden="false" customHeight="false" outlineLevel="0" collapsed="false">
      <c r="A2539" s="189" t="n">
        <v>12</v>
      </c>
      <c r="B2539" s="190" t="s">
        <v>883</v>
      </c>
      <c r="C2539" s="191" t="s">
        <v>67</v>
      </c>
      <c r="D2539" s="191" t="s">
        <v>28</v>
      </c>
      <c r="E2539" s="189" t="n">
        <v>0.000109467</v>
      </c>
      <c r="F2539" s="189" t="n">
        <v>6.5</v>
      </c>
      <c r="G2539" s="189" t="n">
        <v>0</v>
      </c>
    </row>
    <row r="2540" customFormat="false" ht="15" hidden="false" customHeight="false" outlineLevel="0" collapsed="false">
      <c r="A2540" s="189" t="n">
        <v>12892</v>
      </c>
      <c r="B2540" s="190" t="s">
        <v>859</v>
      </c>
      <c r="C2540" s="191" t="s">
        <v>67</v>
      </c>
      <c r="D2540" s="191" t="s">
        <v>333</v>
      </c>
      <c r="E2540" s="189" t="n">
        <v>0.000191265</v>
      </c>
      <c r="F2540" s="189" t="n">
        <v>9</v>
      </c>
      <c r="G2540" s="189" t="n">
        <v>0</v>
      </c>
    </row>
    <row r="2541" customFormat="false" ht="15" hidden="false" customHeight="false" outlineLevel="0" collapsed="false">
      <c r="A2541" s="189" t="n">
        <v>12893</v>
      </c>
      <c r="B2541" s="190" t="s">
        <v>860</v>
      </c>
      <c r="C2541" s="191" t="s">
        <v>67</v>
      </c>
      <c r="D2541" s="191" t="s">
        <v>333</v>
      </c>
      <c r="E2541" s="189" t="n">
        <v>0.000191265</v>
      </c>
      <c r="F2541" s="189" t="n">
        <v>48</v>
      </c>
      <c r="G2541" s="189" t="n">
        <v>0</v>
      </c>
    </row>
    <row r="2542" customFormat="false" ht="15" hidden="false" customHeight="false" outlineLevel="0" collapsed="false">
      <c r="A2542" s="189" t="n">
        <v>12894</v>
      </c>
      <c r="B2542" s="190" t="s">
        <v>861</v>
      </c>
      <c r="C2542" s="191" t="s">
        <v>67</v>
      </c>
      <c r="D2542" s="191" t="s">
        <v>28</v>
      </c>
      <c r="E2542" s="189" t="n">
        <v>0.000191265</v>
      </c>
      <c r="F2542" s="189" t="n">
        <v>13</v>
      </c>
      <c r="G2542" s="189" t="n">
        <v>0</v>
      </c>
    </row>
    <row r="2543" customFormat="false" ht="21" hidden="false" customHeight="false" outlineLevel="0" collapsed="false">
      <c r="A2543" s="189" t="n">
        <v>12895</v>
      </c>
      <c r="B2543" s="190" t="s">
        <v>862</v>
      </c>
      <c r="C2543" s="191" t="s">
        <v>67</v>
      </c>
      <c r="D2543" s="191" t="s">
        <v>28</v>
      </c>
      <c r="E2543" s="189" t="n">
        <v>0.000191265</v>
      </c>
      <c r="F2543" s="189" t="n">
        <v>10</v>
      </c>
      <c r="G2543" s="189" t="n">
        <v>0</v>
      </c>
    </row>
    <row r="2544" customFormat="false" ht="15" hidden="false" customHeight="false" outlineLevel="0" collapsed="false">
      <c r="A2544" s="189" t="n">
        <v>2436</v>
      </c>
      <c r="B2544" s="190" t="s">
        <v>913</v>
      </c>
      <c r="C2544" s="191" t="s">
        <v>867</v>
      </c>
      <c r="D2544" s="191" t="s">
        <v>876</v>
      </c>
      <c r="E2544" s="189" t="n">
        <v>0.030903</v>
      </c>
      <c r="F2544" s="189" t="n">
        <v>0</v>
      </c>
      <c r="G2544" s="189" t="n">
        <v>12.75</v>
      </c>
    </row>
    <row r="2545" customFormat="false" ht="15" hidden="false" customHeight="false" outlineLevel="0" collapsed="false">
      <c r="A2545" s="189" t="n">
        <v>2711</v>
      </c>
      <c r="B2545" s="190" t="s">
        <v>885</v>
      </c>
      <c r="C2545" s="191" t="s">
        <v>67</v>
      </c>
      <c r="D2545" s="191" t="s">
        <v>28</v>
      </c>
      <c r="E2545" s="189" t="n">
        <v>0.000109467</v>
      </c>
      <c r="F2545" s="189" t="n">
        <v>100.68</v>
      </c>
      <c r="G2545" s="189" t="n">
        <v>0</v>
      </c>
    </row>
    <row r="2546" customFormat="false" ht="21" hidden="false" customHeight="false" outlineLevel="0" collapsed="false">
      <c r="A2546" s="189" t="n">
        <v>36148</v>
      </c>
      <c r="B2546" s="190" t="s">
        <v>864</v>
      </c>
      <c r="C2546" s="191" t="s">
        <v>67</v>
      </c>
      <c r="D2546" s="191" t="s">
        <v>28</v>
      </c>
      <c r="E2546" s="189" t="n">
        <v>0.000191265</v>
      </c>
      <c r="F2546" s="189" t="n">
        <v>48</v>
      </c>
      <c r="G2546" s="189" t="n">
        <v>0</v>
      </c>
    </row>
    <row r="2547" customFormat="false" ht="21" hidden="false" customHeight="false" outlineLevel="0" collapsed="false">
      <c r="A2547" s="189" t="n">
        <v>36152</v>
      </c>
      <c r="B2547" s="190" t="s">
        <v>865</v>
      </c>
      <c r="C2547" s="191" t="s">
        <v>67</v>
      </c>
      <c r="D2547" s="191" t="s">
        <v>28</v>
      </c>
      <c r="E2547" s="189" t="n">
        <v>0.000191265</v>
      </c>
      <c r="F2547" s="189" t="n">
        <v>3.9</v>
      </c>
      <c r="G2547" s="189" t="n">
        <v>0</v>
      </c>
    </row>
    <row r="2548" customFormat="false" ht="15" hidden="false" customHeight="false" outlineLevel="0" collapsed="false">
      <c r="A2548" s="189" t="n">
        <v>37370</v>
      </c>
      <c r="B2548" s="190" t="s">
        <v>886</v>
      </c>
      <c r="C2548" s="191" t="s">
        <v>67</v>
      </c>
      <c r="D2548" s="191" t="s">
        <v>876</v>
      </c>
      <c r="E2548" s="189" t="n">
        <v>0.03</v>
      </c>
      <c r="F2548" s="189" t="n">
        <v>1.7</v>
      </c>
      <c r="G2548" s="189" t="n">
        <v>0</v>
      </c>
    </row>
    <row r="2549" customFormat="false" ht="15" hidden="false" customHeight="false" outlineLevel="0" collapsed="false">
      <c r="A2549" s="189" t="n">
        <v>37371</v>
      </c>
      <c r="B2549" s="190" t="s">
        <v>887</v>
      </c>
      <c r="C2549" s="191" t="s">
        <v>67</v>
      </c>
      <c r="D2549" s="191" t="s">
        <v>876</v>
      </c>
      <c r="E2549" s="189" t="n">
        <v>0.03</v>
      </c>
      <c r="F2549" s="189" t="n">
        <v>0.64</v>
      </c>
      <c r="G2549" s="189" t="n">
        <v>0</v>
      </c>
    </row>
    <row r="2550" customFormat="false" ht="15" hidden="false" customHeight="false" outlineLevel="0" collapsed="false">
      <c r="A2550" s="189" t="n">
        <v>37372</v>
      </c>
      <c r="B2550" s="190" t="s">
        <v>877</v>
      </c>
      <c r="C2550" s="191" t="s">
        <v>67</v>
      </c>
      <c r="D2550" s="191" t="s">
        <v>876</v>
      </c>
      <c r="E2550" s="189" t="n">
        <v>0.03</v>
      </c>
      <c r="F2550" s="189" t="n">
        <v>0.37</v>
      </c>
      <c r="G2550" s="189" t="n">
        <v>0</v>
      </c>
    </row>
    <row r="2551" customFormat="false" ht="15" hidden="false" customHeight="false" outlineLevel="0" collapsed="false">
      <c r="A2551" s="189" t="n">
        <v>37373</v>
      </c>
      <c r="B2551" s="190" t="s">
        <v>878</v>
      </c>
      <c r="C2551" s="191" t="s">
        <v>67</v>
      </c>
      <c r="D2551" s="191" t="s">
        <v>876</v>
      </c>
      <c r="E2551" s="189" t="n">
        <v>0.03</v>
      </c>
      <c r="F2551" s="189" t="n">
        <v>0.02</v>
      </c>
      <c r="G2551" s="189" t="n">
        <v>0</v>
      </c>
    </row>
    <row r="2552" customFormat="false" ht="15" hidden="false" customHeight="false" outlineLevel="0" collapsed="false">
      <c r="A2552" s="189" t="n">
        <v>38403</v>
      </c>
      <c r="B2552" s="190" t="s">
        <v>888</v>
      </c>
      <c r="C2552" s="191" t="s">
        <v>67</v>
      </c>
      <c r="D2552" s="191" t="s">
        <v>28</v>
      </c>
      <c r="E2552" s="189" t="n">
        <v>0.000109467</v>
      </c>
      <c r="F2552" s="189" t="n">
        <v>24.94</v>
      </c>
      <c r="G2552" s="189" t="n">
        <v>0</v>
      </c>
    </row>
    <row r="2553" customFormat="false" ht="15" hidden="false" customHeight="false" outlineLevel="0" collapsed="false">
      <c r="A2553" s="189" t="s">
        <v>1107</v>
      </c>
      <c r="B2553" s="190" t="s">
        <v>395</v>
      </c>
      <c r="C2553" s="191" t="s">
        <v>67</v>
      </c>
      <c r="D2553" s="191" t="s">
        <v>28</v>
      </c>
      <c r="E2553" s="189" t="n">
        <v>1</v>
      </c>
      <c r="F2553" s="189" t="n">
        <v>0.23</v>
      </c>
      <c r="G2553" s="189" t="n">
        <v>0</v>
      </c>
    </row>
    <row r="2554" customFormat="false" ht="15" hidden="false" customHeight="false" outlineLevel="0" collapsed="false">
      <c r="A2554" s="178"/>
      <c r="B2554" s="179"/>
      <c r="C2554" s="180"/>
      <c r="D2554" s="180"/>
      <c r="E2554" s="180"/>
      <c r="F2554" s="180"/>
      <c r="G2554" s="180"/>
    </row>
    <row r="2555" customFormat="false" ht="15" hidden="false" customHeight="false" outlineLevel="0" collapsed="false">
      <c r="A2555" s="184" t="s">
        <v>397</v>
      </c>
      <c r="B2555" s="185" t="s">
        <v>398</v>
      </c>
      <c r="C2555" s="186" t="s">
        <v>53</v>
      </c>
      <c r="D2555" s="186" t="s">
        <v>28</v>
      </c>
      <c r="E2555" s="187"/>
      <c r="F2555" s="187" t="n">
        <v>57.91882935272</v>
      </c>
      <c r="G2555" s="187" t="n">
        <v>40.00578768</v>
      </c>
    </row>
    <row r="2556" customFormat="false" ht="15" hidden="false" customHeight="false" outlineLevel="0" collapsed="false">
      <c r="A2556" s="189" t="n">
        <v>10</v>
      </c>
      <c r="B2556" s="190" t="s">
        <v>882</v>
      </c>
      <c r="C2556" s="191" t="s">
        <v>67</v>
      </c>
      <c r="D2556" s="191" t="s">
        <v>28</v>
      </c>
      <c r="E2556" s="189" t="n">
        <v>0.012698172</v>
      </c>
      <c r="F2556" s="189" t="n">
        <v>6.64</v>
      </c>
      <c r="G2556" s="189" t="n">
        <v>0</v>
      </c>
    </row>
    <row r="2557" customFormat="false" ht="15" hidden="false" customHeight="false" outlineLevel="0" collapsed="false">
      <c r="A2557" s="189" t="n">
        <v>12</v>
      </c>
      <c r="B2557" s="190" t="s">
        <v>883</v>
      </c>
      <c r="C2557" s="191" t="s">
        <v>67</v>
      </c>
      <c r="D2557" s="191" t="s">
        <v>28</v>
      </c>
      <c r="E2557" s="189" t="n">
        <v>0.012698172</v>
      </c>
      <c r="F2557" s="189" t="n">
        <v>6.5</v>
      </c>
      <c r="G2557" s="189" t="n">
        <v>0</v>
      </c>
    </row>
    <row r="2558" customFormat="false" ht="15" hidden="false" customHeight="false" outlineLevel="0" collapsed="false">
      <c r="A2558" s="189" t="n">
        <v>12892</v>
      </c>
      <c r="B2558" s="190" t="s">
        <v>859</v>
      </c>
      <c r="C2558" s="191" t="s">
        <v>67</v>
      </c>
      <c r="D2558" s="191" t="s">
        <v>333</v>
      </c>
      <c r="E2558" s="189" t="n">
        <v>0.02218674</v>
      </c>
      <c r="F2558" s="189" t="n">
        <v>9</v>
      </c>
      <c r="G2558" s="189" t="n">
        <v>0</v>
      </c>
    </row>
    <row r="2559" customFormat="false" ht="15" hidden="false" customHeight="false" outlineLevel="0" collapsed="false">
      <c r="A2559" s="189" t="n">
        <v>12893</v>
      </c>
      <c r="B2559" s="190" t="s">
        <v>860</v>
      </c>
      <c r="C2559" s="191" t="s">
        <v>67</v>
      </c>
      <c r="D2559" s="191" t="s">
        <v>333</v>
      </c>
      <c r="E2559" s="189" t="n">
        <v>0.02218674</v>
      </c>
      <c r="F2559" s="189" t="n">
        <v>48</v>
      </c>
      <c r="G2559" s="189" t="n">
        <v>0</v>
      </c>
    </row>
    <row r="2560" customFormat="false" ht="15" hidden="false" customHeight="false" outlineLevel="0" collapsed="false">
      <c r="A2560" s="189" t="n">
        <v>12894</v>
      </c>
      <c r="B2560" s="190" t="s">
        <v>861</v>
      </c>
      <c r="C2560" s="191" t="s">
        <v>67</v>
      </c>
      <c r="D2560" s="191" t="s">
        <v>28</v>
      </c>
      <c r="E2560" s="189" t="n">
        <v>0.02218674</v>
      </c>
      <c r="F2560" s="189" t="n">
        <v>13</v>
      </c>
      <c r="G2560" s="189" t="n">
        <v>0</v>
      </c>
    </row>
    <row r="2561" customFormat="false" ht="21" hidden="false" customHeight="false" outlineLevel="0" collapsed="false">
      <c r="A2561" s="189" t="n">
        <v>12895</v>
      </c>
      <c r="B2561" s="190" t="s">
        <v>862</v>
      </c>
      <c r="C2561" s="191" t="s">
        <v>67</v>
      </c>
      <c r="D2561" s="191" t="s">
        <v>28</v>
      </c>
      <c r="E2561" s="189" t="n">
        <v>0.02218674</v>
      </c>
      <c r="F2561" s="189" t="n">
        <v>10</v>
      </c>
      <c r="G2561" s="189" t="n">
        <v>0</v>
      </c>
    </row>
    <row r="2562" customFormat="false" ht="15" hidden="false" customHeight="false" outlineLevel="0" collapsed="false">
      <c r="A2562" s="189" t="n">
        <v>2436</v>
      </c>
      <c r="B2562" s="190" t="s">
        <v>913</v>
      </c>
      <c r="C2562" s="191" t="s">
        <v>867</v>
      </c>
      <c r="D2562" s="191" t="s">
        <v>876</v>
      </c>
      <c r="E2562" s="189" t="n">
        <v>1.792374</v>
      </c>
      <c r="F2562" s="189" t="n">
        <v>0</v>
      </c>
      <c r="G2562" s="189" t="n">
        <v>12.75</v>
      </c>
    </row>
    <row r="2563" customFormat="false" ht="15" hidden="false" customHeight="false" outlineLevel="0" collapsed="false">
      <c r="A2563" s="189" t="n">
        <v>247</v>
      </c>
      <c r="B2563" s="190" t="s">
        <v>915</v>
      </c>
      <c r="C2563" s="191" t="s">
        <v>867</v>
      </c>
      <c r="D2563" s="191" t="s">
        <v>876</v>
      </c>
      <c r="E2563" s="189" t="n">
        <v>1.792374</v>
      </c>
      <c r="F2563" s="189" t="n">
        <v>0</v>
      </c>
      <c r="G2563" s="189" t="n">
        <v>9.57</v>
      </c>
    </row>
    <row r="2564" customFormat="false" ht="15" hidden="false" customHeight="false" outlineLevel="0" collapsed="false">
      <c r="A2564" s="189" t="n">
        <v>2711</v>
      </c>
      <c r="B2564" s="190" t="s">
        <v>885</v>
      </c>
      <c r="C2564" s="191" t="s">
        <v>67</v>
      </c>
      <c r="D2564" s="191" t="s">
        <v>28</v>
      </c>
      <c r="E2564" s="189" t="n">
        <v>0.012698172</v>
      </c>
      <c r="F2564" s="189" t="n">
        <v>100.68</v>
      </c>
      <c r="G2564" s="189" t="n">
        <v>0</v>
      </c>
    </row>
    <row r="2565" customFormat="false" ht="21" hidden="false" customHeight="false" outlineLevel="0" collapsed="false">
      <c r="A2565" s="189" t="n">
        <v>36148</v>
      </c>
      <c r="B2565" s="190" t="s">
        <v>864</v>
      </c>
      <c r="C2565" s="191" t="s">
        <v>67</v>
      </c>
      <c r="D2565" s="191" t="s">
        <v>28</v>
      </c>
      <c r="E2565" s="189" t="n">
        <v>0.02218674</v>
      </c>
      <c r="F2565" s="189" t="n">
        <v>48</v>
      </c>
      <c r="G2565" s="189" t="n">
        <v>0</v>
      </c>
    </row>
    <row r="2566" customFormat="false" ht="21" hidden="false" customHeight="false" outlineLevel="0" collapsed="false">
      <c r="A2566" s="189" t="n">
        <v>36152</v>
      </c>
      <c r="B2566" s="190" t="s">
        <v>865</v>
      </c>
      <c r="C2566" s="191" t="s">
        <v>67</v>
      </c>
      <c r="D2566" s="191" t="s">
        <v>28</v>
      </c>
      <c r="E2566" s="189" t="n">
        <v>0.02218674</v>
      </c>
      <c r="F2566" s="189" t="n">
        <v>3.9</v>
      </c>
      <c r="G2566" s="189" t="n">
        <v>0</v>
      </c>
    </row>
    <row r="2567" customFormat="false" ht="15" hidden="false" customHeight="false" outlineLevel="0" collapsed="false">
      <c r="A2567" s="189" t="n">
        <v>37370</v>
      </c>
      <c r="B2567" s="190" t="s">
        <v>886</v>
      </c>
      <c r="C2567" s="191" t="s">
        <v>67</v>
      </c>
      <c r="D2567" s="191" t="s">
        <v>876</v>
      </c>
      <c r="E2567" s="189" t="n">
        <v>3.48</v>
      </c>
      <c r="F2567" s="189" t="n">
        <v>1.7</v>
      </c>
      <c r="G2567" s="189" t="n">
        <v>0</v>
      </c>
    </row>
    <row r="2568" customFormat="false" ht="15" hidden="false" customHeight="false" outlineLevel="0" collapsed="false">
      <c r="A2568" s="189" t="n">
        <v>37371</v>
      </c>
      <c r="B2568" s="190" t="s">
        <v>887</v>
      </c>
      <c r="C2568" s="191" t="s">
        <v>67</v>
      </c>
      <c r="D2568" s="191" t="s">
        <v>876</v>
      </c>
      <c r="E2568" s="189" t="n">
        <v>3.48</v>
      </c>
      <c r="F2568" s="189" t="n">
        <v>0.64</v>
      </c>
      <c r="G2568" s="189" t="n">
        <v>0</v>
      </c>
    </row>
    <row r="2569" customFormat="false" ht="15" hidden="false" customHeight="false" outlineLevel="0" collapsed="false">
      <c r="A2569" s="189" t="n">
        <v>37372</v>
      </c>
      <c r="B2569" s="190" t="s">
        <v>877</v>
      </c>
      <c r="C2569" s="191" t="s">
        <v>67</v>
      </c>
      <c r="D2569" s="191" t="s">
        <v>876</v>
      </c>
      <c r="E2569" s="189" t="n">
        <v>3.48</v>
      </c>
      <c r="F2569" s="189" t="n">
        <v>0.37</v>
      </c>
      <c r="G2569" s="189" t="n">
        <v>0</v>
      </c>
    </row>
    <row r="2570" customFormat="false" ht="15" hidden="false" customHeight="false" outlineLevel="0" collapsed="false">
      <c r="A2570" s="189" t="n">
        <v>37373</v>
      </c>
      <c r="B2570" s="190" t="s">
        <v>878</v>
      </c>
      <c r="C2570" s="191" t="s">
        <v>67</v>
      </c>
      <c r="D2570" s="191" t="s">
        <v>876</v>
      </c>
      <c r="E2570" s="189" t="n">
        <v>3.48</v>
      </c>
      <c r="F2570" s="189" t="n">
        <v>0.02</v>
      </c>
      <c r="G2570" s="189" t="n">
        <v>0</v>
      </c>
    </row>
    <row r="2571" customFormat="false" ht="15" hidden="false" customHeight="false" outlineLevel="0" collapsed="false">
      <c r="A2571" s="189" t="n">
        <v>38403</v>
      </c>
      <c r="B2571" s="190" t="s">
        <v>888</v>
      </c>
      <c r="C2571" s="191" t="s">
        <v>67</v>
      </c>
      <c r="D2571" s="191" t="s">
        <v>28</v>
      </c>
      <c r="E2571" s="189" t="n">
        <v>0.012698172</v>
      </c>
      <c r="F2571" s="189" t="n">
        <v>24.94</v>
      </c>
      <c r="G2571" s="189" t="n">
        <v>0</v>
      </c>
    </row>
    <row r="2572" customFormat="false" ht="15" hidden="false" customHeight="false" outlineLevel="0" collapsed="false">
      <c r="A2572" s="189" t="s">
        <v>1108</v>
      </c>
      <c r="B2572" s="190" t="s">
        <v>398</v>
      </c>
      <c r="C2572" s="191" t="s">
        <v>67</v>
      </c>
      <c r="D2572" s="191" t="s">
        <v>28</v>
      </c>
      <c r="E2572" s="189" t="n">
        <v>1</v>
      </c>
      <c r="F2572" s="189" t="n">
        <v>43.73</v>
      </c>
      <c r="G2572" s="189" t="n">
        <v>0</v>
      </c>
    </row>
    <row r="2573" customFormat="false" ht="15" hidden="false" customHeight="false" outlineLevel="0" collapsed="false">
      <c r="A2573" s="178"/>
      <c r="B2573" s="179"/>
      <c r="C2573" s="180"/>
      <c r="D2573" s="180"/>
      <c r="E2573" s="180"/>
      <c r="F2573" s="180"/>
      <c r="G2573" s="180"/>
    </row>
    <row r="2574" customFormat="false" ht="15" hidden="false" customHeight="false" outlineLevel="0" collapsed="false">
      <c r="A2574" s="184" t="s">
        <v>400</v>
      </c>
      <c r="B2574" s="185" t="s">
        <v>401</v>
      </c>
      <c r="C2574" s="186" t="s">
        <v>53</v>
      </c>
      <c r="D2574" s="186" t="s">
        <v>28</v>
      </c>
      <c r="E2574" s="187"/>
      <c r="F2574" s="187" t="n">
        <v>0.12381969056</v>
      </c>
      <c r="G2574" s="187" t="n">
        <v>0.1517460912</v>
      </c>
    </row>
    <row r="2575" customFormat="false" ht="15" hidden="false" customHeight="false" outlineLevel="0" collapsed="false">
      <c r="A2575" s="189" t="n">
        <v>10</v>
      </c>
      <c r="B2575" s="190" t="s">
        <v>882</v>
      </c>
      <c r="C2575" s="191" t="s">
        <v>67</v>
      </c>
      <c r="D2575" s="191" t="s">
        <v>28</v>
      </c>
      <c r="E2575" s="189" t="n">
        <v>4.8166E-005</v>
      </c>
      <c r="F2575" s="189" t="n">
        <v>6.64</v>
      </c>
      <c r="G2575" s="189" t="n">
        <v>0</v>
      </c>
    </row>
    <row r="2576" customFormat="false" ht="15" hidden="false" customHeight="false" outlineLevel="0" collapsed="false">
      <c r="A2576" s="189" t="n">
        <v>12</v>
      </c>
      <c r="B2576" s="190" t="s">
        <v>883</v>
      </c>
      <c r="C2576" s="191" t="s">
        <v>67</v>
      </c>
      <c r="D2576" s="191" t="s">
        <v>28</v>
      </c>
      <c r="E2576" s="189" t="n">
        <v>4.8166E-005</v>
      </c>
      <c r="F2576" s="189" t="n">
        <v>6.5</v>
      </c>
      <c r="G2576" s="189" t="n">
        <v>0</v>
      </c>
    </row>
    <row r="2577" customFormat="false" ht="15" hidden="false" customHeight="false" outlineLevel="0" collapsed="false">
      <c r="A2577" s="189" t="n">
        <v>12892</v>
      </c>
      <c r="B2577" s="190" t="s">
        <v>859</v>
      </c>
      <c r="C2577" s="191" t="s">
        <v>67</v>
      </c>
      <c r="D2577" s="191" t="s">
        <v>333</v>
      </c>
      <c r="E2577" s="189" t="n">
        <v>8.4156E-005</v>
      </c>
      <c r="F2577" s="189" t="n">
        <v>9</v>
      </c>
      <c r="G2577" s="189" t="n">
        <v>0</v>
      </c>
    </row>
    <row r="2578" customFormat="false" ht="15" hidden="false" customHeight="false" outlineLevel="0" collapsed="false">
      <c r="A2578" s="189" t="n">
        <v>12893</v>
      </c>
      <c r="B2578" s="190" t="s">
        <v>860</v>
      </c>
      <c r="C2578" s="191" t="s">
        <v>67</v>
      </c>
      <c r="D2578" s="191" t="s">
        <v>333</v>
      </c>
      <c r="E2578" s="189" t="n">
        <v>8.4156E-005</v>
      </c>
      <c r="F2578" s="189" t="n">
        <v>48</v>
      </c>
      <c r="G2578" s="189" t="n">
        <v>0</v>
      </c>
    </row>
    <row r="2579" customFormat="false" ht="15" hidden="false" customHeight="false" outlineLevel="0" collapsed="false">
      <c r="A2579" s="189" t="n">
        <v>12894</v>
      </c>
      <c r="B2579" s="190" t="s">
        <v>861</v>
      </c>
      <c r="C2579" s="191" t="s">
        <v>67</v>
      </c>
      <c r="D2579" s="191" t="s">
        <v>28</v>
      </c>
      <c r="E2579" s="189" t="n">
        <v>8.4156E-005</v>
      </c>
      <c r="F2579" s="189" t="n">
        <v>13</v>
      </c>
      <c r="G2579" s="189" t="n">
        <v>0</v>
      </c>
    </row>
    <row r="2580" customFormat="false" ht="21" hidden="false" customHeight="false" outlineLevel="0" collapsed="false">
      <c r="A2580" s="189" t="n">
        <v>12895</v>
      </c>
      <c r="B2580" s="190" t="s">
        <v>862</v>
      </c>
      <c r="C2580" s="191" t="s">
        <v>67</v>
      </c>
      <c r="D2580" s="191" t="s">
        <v>28</v>
      </c>
      <c r="E2580" s="189" t="n">
        <v>8.4156E-005</v>
      </c>
      <c r="F2580" s="189" t="n">
        <v>10</v>
      </c>
      <c r="G2580" s="189" t="n">
        <v>0</v>
      </c>
    </row>
    <row r="2581" customFormat="false" ht="15" hidden="false" customHeight="false" outlineLevel="0" collapsed="false">
      <c r="A2581" s="189" t="n">
        <v>2436</v>
      </c>
      <c r="B2581" s="190" t="s">
        <v>913</v>
      </c>
      <c r="C2581" s="191" t="s">
        <v>867</v>
      </c>
      <c r="D2581" s="191" t="s">
        <v>876</v>
      </c>
      <c r="E2581" s="189" t="n">
        <v>0.00679866</v>
      </c>
      <c r="F2581" s="189" t="n">
        <v>0</v>
      </c>
      <c r="G2581" s="189" t="n">
        <v>12.75</v>
      </c>
    </row>
    <row r="2582" customFormat="false" ht="15" hidden="false" customHeight="false" outlineLevel="0" collapsed="false">
      <c r="A2582" s="189" t="n">
        <v>247</v>
      </c>
      <c r="B2582" s="190" t="s">
        <v>915</v>
      </c>
      <c r="C2582" s="191" t="s">
        <v>867</v>
      </c>
      <c r="D2582" s="191" t="s">
        <v>876</v>
      </c>
      <c r="E2582" s="189" t="n">
        <v>0.00679866</v>
      </c>
      <c r="F2582" s="189" t="n">
        <v>0</v>
      </c>
      <c r="G2582" s="189" t="n">
        <v>9.57</v>
      </c>
    </row>
    <row r="2583" customFormat="false" ht="15" hidden="false" customHeight="false" outlineLevel="0" collapsed="false">
      <c r="A2583" s="189" t="n">
        <v>2711</v>
      </c>
      <c r="B2583" s="190" t="s">
        <v>885</v>
      </c>
      <c r="C2583" s="191" t="s">
        <v>67</v>
      </c>
      <c r="D2583" s="191" t="s">
        <v>28</v>
      </c>
      <c r="E2583" s="189" t="n">
        <v>4.8166E-005</v>
      </c>
      <c r="F2583" s="189" t="n">
        <v>100.68</v>
      </c>
      <c r="G2583" s="189" t="n">
        <v>0</v>
      </c>
    </row>
    <row r="2584" customFormat="false" ht="21" hidden="false" customHeight="false" outlineLevel="0" collapsed="false">
      <c r="A2584" s="189" t="n">
        <v>36148</v>
      </c>
      <c r="B2584" s="190" t="s">
        <v>864</v>
      </c>
      <c r="C2584" s="191" t="s">
        <v>67</v>
      </c>
      <c r="D2584" s="191" t="s">
        <v>28</v>
      </c>
      <c r="E2584" s="189" t="n">
        <v>8.4156E-005</v>
      </c>
      <c r="F2584" s="189" t="n">
        <v>48</v>
      </c>
      <c r="G2584" s="189" t="n">
        <v>0</v>
      </c>
    </row>
    <row r="2585" customFormat="false" ht="21" hidden="false" customHeight="false" outlineLevel="0" collapsed="false">
      <c r="A2585" s="189" t="n">
        <v>36152</v>
      </c>
      <c r="B2585" s="190" t="s">
        <v>865</v>
      </c>
      <c r="C2585" s="191" t="s">
        <v>67</v>
      </c>
      <c r="D2585" s="191" t="s">
        <v>28</v>
      </c>
      <c r="E2585" s="189" t="n">
        <v>8.4156E-005</v>
      </c>
      <c r="F2585" s="189" t="n">
        <v>3.9</v>
      </c>
      <c r="G2585" s="189" t="n">
        <v>0</v>
      </c>
    </row>
    <row r="2586" customFormat="false" ht="15" hidden="false" customHeight="false" outlineLevel="0" collapsed="false">
      <c r="A2586" s="189" t="n">
        <v>37370</v>
      </c>
      <c r="B2586" s="190" t="s">
        <v>886</v>
      </c>
      <c r="C2586" s="191" t="s">
        <v>67</v>
      </c>
      <c r="D2586" s="191" t="s">
        <v>876</v>
      </c>
      <c r="E2586" s="189" t="n">
        <v>0.0132</v>
      </c>
      <c r="F2586" s="189" t="n">
        <v>1.7</v>
      </c>
      <c r="G2586" s="189" t="n">
        <v>0</v>
      </c>
    </row>
    <row r="2587" customFormat="false" ht="15" hidden="false" customHeight="false" outlineLevel="0" collapsed="false">
      <c r="A2587" s="189" t="n">
        <v>37371</v>
      </c>
      <c r="B2587" s="190" t="s">
        <v>887</v>
      </c>
      <c r="C2587" s="191" t="s">
        <v>67</v>
      </c>
      <c r="D2587" s="191" t="s">
        <v>876</v>
      </c>
      <c r="E2587" s="189" t="n">
        <v>0.0132</v>
      </c>
      <c r="F2587" s="189" t="n">
        <v>0.64</v>
      </c>
      <c r="G2587" s="189" t="n">
        <v>0</v>
      </c>
    </row>
    <row r="2588" customFormat="false" ht="15" hidden="false" customHeight="false" outlineLevel="0" collapsed="false">
      <c r="A2588" s="189" t="n">
        <v>37372</v>
      </c>
      <c r="B2588" s="190" t="s">
        <v>877</v>
      </c>
      <c r="C2588" s="191" t="s">
        <v>67</v>
      </c>
      <c r="D2588" s="191" t="s">
        <v>876</v>
      </c>
      <c r="E2588" s="189" t="n">
        <v>0.0132</v>
      </c>
      <c r="F2588" s="189" t="n">
        <v>0.37</v>
      </c>
      <c r="G2588" s="189" t="n">
        <v>0</v>
      </c>
    </row>
    <row r="2589" customFormat="false" ht="15" hidden="false" customHeight="false" outlineLevel="0" collapsed="false">
      <c r="A2589" s="189" t="n">
        <v>37373</v>
      </c>
      <c r="B2589" s="190" t="s">
        <v>878</v>
      </c>
      <c r="C2589" s="191" t="s">
        <v>67</v>
      </c>
      <c r="D2589" s="191" t="s">
        <v>876</v>
      </c>
      <c r="E2589" s="189" t="n">
        <v>0.0132</v>
      </c>
      <c r="F2589" s="189" t="n">
        <v>0.02</v>
      </c>
      <c r="G2589" s="189" t="n">
        <v>0</v>
      </c>
    </row>
    <row r="2590" customFormat="false" ht="15" hidden="false" customHeight="false" outlineLevel="0" collapsed="false">
      <c r="A2590" s="189" t="n">
        <v>38403</v>
      </c>
      <c r="B2590" s="190" t="s">
        <v>888</v>
      </c>
      <c r="C2590" s="191" t="s">
        <v>67</v>
      </c>
      <c r="D2590" s="191" t="s">
        <v>28</v>
      </c>
      <c r="E2590" s="189" t="n">
        <v>4.8166E-005</v>
      </c>
      <c r="F2590" s="189" t="n">
        <v>24.94</v>
      </c>
      <c r="G2590" s="189" t="n">
        <v>0</v>
      </c>
    </row>
    <row r="2591" customFormat="false" ht="15" hidden="false" customHeight="false" outlineLevel="0" collapsed="false">
      <c r="A2591" s="189" t="s">
        <v>1109</v>
      </c>
      <c r="B2591" s="190" t="s">
        <v>1110</v>
      </c>
      <c r="C2591" s="191" t="s">
        <v>67</v>
      </c>
      <c r="D2591" s="191" t="s">
        <v>28</v>
      </c>
      <c r="E2591" s="189" t="n">
        <v>1</v>
      </c>
      <c r="F2591" s="189" t="n">
        <v>0.07</v>
      </c>
      <c r="G2591" s="189" t="n">
        <v>0</v>
      </c>
    </row>
    <row r="2592" customFormat="false" ht="15" hidden="false" customHeight="false" outlineLevel="0" collapsed="false">
      <c r="A2592" s="178"/>
      <c r="B2592" s="179"/>
      <c r="C2592" s="180"/>
      <c r="D2592" s="180"/>
      <c r="E2592" s="180"/>
      <c r="F2592" s="180"/>
      <c r="G2592" s="180"/>
    </row>
    <row r="2593" customFormat="false" ht="15" hidden="false" customHeight="false" outlineLevel="0" collapsed="false">
      <c r="A2593" s="184" t="s">
        <v>403</v>
      </c>
      <c r="B2593" s="185" t="s">
        <v>404</v>
      </c>
      <c r="C2593" s="186" t="s">
        <v>53</v>
      </c>
      <c r="D2593" s="186" t="s">
        <v>28</v>
      </c>
      <c r="E2593" s="187"/>
      <c r="F2593" s="187" t="n">
        <v>3.21398991816</v>
      </c>
      <c r="G2593" s="187" t="n">
        <v>5.05820304</v>
      </c>
    </row>
    <row r="2594" customFormat="false" ht="15" hidden="false" customHeight="false" outlineLevel="0" collapsed="false">
      <c r="A2594" s="189" t="n">
        <v>10</v>
      </c>
      <c r="B2594" s="190" t="s">
        <v>882</v>
      </c>
      <c r="C2594" s="191" t="s">
        <v>67</v>
      </c>
      <c r="D2594" s="191" t="s">
        <v>28</v>
      </c>
      <c r="E2594" s="189" t="n">
        <v>0.001605516</v>
      </c>
      <c r="F2594" s="189" t="n">
        <v>6.64</v>
      </c>
      <c r="G2594" s="189" t="n">
        <v>0</v>
      </c>
    </row>
    <row r="2595" customFormat="false" ht="15" hidden="false" customHeight="false" outlineLevel="0" collapsed="false">
      <c r="A2595" s="189" t="n">
        <v>12</v>
      </c>
      <c r="B2595" s="190" t="s">
        <v>883</v>
      </c>
      <c r="C2595" s="191" t="s">
        <v>67</v>
      </c>
      <c r="D2595" s="191" t="s">
        <v>28</v>
      </c>
      <c r="E2595" s="189" t="n">
        <v>0.001605516</v>
      </c>
      <c r="F2595" s="189" t="n">
        <v>6.5</v>
      </c>
      <c r="G2595" s="189" t="n">
        <v>0</v>
      </c>
    </row>
    <row r="2596" customFormat="false" ht="15" hidden="false" customHeight="false" outlineLevel="0" collapsed="false">
      <c r="A2596" s="189" t="n">
        <v>12892</v>
      </c>
      <c r="B2596" s="190" t="s">
        <v>859</v>
      </c>
      <c r="C2596" s="191" t="s">
        <v>67</v>
      </c>
      <c r="D2596" s="191" t="s">
        <v>333</v>
      </c>
      <c r="E2596" s="189" t="n">
        <v>0.00280522</v>
      </c>
      <c r="F2596" s="189" t="n">
        <v>9</v>
      </c>
      <c r="G2596" s="189" t="n">
        <v>0</v>
      </c>
    </row>
    <row r="2597" customFormat="false" ht="15" hidden="false" customHeight="false" outlineLevel="0" collapsed="false">
      <c r="A2597" s="189" t="n">
        <v>12893</v>
      </c>
      <c r="B2597" s="190" t="s">
        <v>860</v>
      </c>
      <c r="C2597" s="191" t="s">
        <v>67</v>
      </c>
      <c r="D2597" s="191" t="s">
        <v>333</v>
      </c>
      <c r="E2597" s="189" t="n">
        <v>0.00280522</v>
      </c>
      <c r="F2597" s="189" t="n">
        <v>48</v>
      </c>
      <c r="G2597" s="189" t="n">
        <v>0</v>
      </c>
    </row>
    <row r="2598" customFormat="false" ht="15" hidden="false" customHeight="false" outlineLevel="0" collapsed="false">
      <c r="A2598" s="189" t="n">
        <v>12894</v>
      </c>
      <c r="B2598" s="190" t="s">
        <v>861</v>
      </c>
      <c r="C2598" s="191" t="s">
        <v>67</v>
      </c>
      <c r="D2598" s="191" t="s">
        <v>28</v>
      </c>
      <c r="E2598" s="189" t="n">
        <v>0.00280522</v>
      </c>
      <c r="F2598" s="189" t="n">
        <v>13</v>
      </c>
      <c r="G2598" s="189" t="n">
        <v>0</v>
      </c>
    </row>
    <row r="2599" customFormat="false" ht="21" hidden="false" customHeight="false" outlineLevel="0" collapsed="false">
      <c r="A2599" s="189" t="n">
        <v>12895</v>
      </c>
      <c r="B2599" s="190" t="s">
        <v>862</v>
      </c>
      <c r="C2599" s="191" t="s">
        <v>67</v>
      </c>
      <c r="D2599" s="191" t="s">
        <v>28</v>
      </c>
      <c r="E2599" s="189" t="n">
        <v>0.00280522</v>
      </c>
      <c r="F2599" s="189" t="n">
        <v>10</v>
      </c>
      <c r="G2599" s="189" t="n">
        <v>0</v>
      </c>
    </row>
    <row r="2600" customFormat="false" ht="15" hidden="false" customHeight="false" outlineLevel="0" collapsed="false">
      <c r="A2600" s="189" t="n">
        <v>2436</v>
      </c>
      <c r="B2600" s="190" t="s">
        <v>913</v>
      </c>
      <c r="C2600" s="191" t="s">
        <v>867</v>
      </c>
      <c r="D2600" s="191" t="s">
        <v>876</v>
      </c>
      <c r="E2600" s="189" t="n">
        <v>0.226622</v>
      </c>
      <c r="F2600" s="189" t="n">
        <v>0</v>
      </c>
      <c r="G2600" s="189" t="n">
        <v>12.75</v>
      </c>
    </row>
    <row r="2601" customFormat="false" ht="15" hidden="false" customHeight="false" outlineLevel="0" collapsed="false">
      <c r="A2601" s="189" t="n">
        <v>247</v>
      </c>
      <c r="B2601" s="190" t="s">
        <v>915</v>
      </c>
      <c r="C2601" s="191" t="s">
        <v>867</v>
      </c>
      <c r="D2601" s="191" t="s">
        <v>876</v>
      </c>
      <c r="E2601" s="189" t="n">
        <v>0.226622</v>
      </c>
      <c r="F2601" s="189" t="n">
        <v>0</v>
      </c>
      <c r="G2601" s="189" t="n">
        <v>9.57</v>
      </c>
    </row>
    <row r="2602" customFormat="false" ht="15" hidden="false" customHeight="false" outlineLevel="0" collapsed="false">
      <c r="A2602" s="189" t="n">
        <v>2711</v>
      </c>
      <c r="B2602" s="190" t="s">
        <v>885</v>
      </c>
      <c r="C2602" s="191" t="s">
        <v>67</v>
      </c>
      <c r="D2602" s="191" t="s">
        <v>28</v>
      </c>
      <c r="E2602" s="189" t="n">
        <v>0.001605516</v>
      </c>
      <c r="F2602" s="189" t="n">
        <v>100.68</v>
      </c>
      <c r="G2602" s="189" t="n">
        <v>0</v>
      </c>
    </row>
    <row r="2603" customFormat="false" ht="21" hidden="false" customHeight="false" outlineLevel="0" collapsed="false">
      <c r="A2603" s="189" t="n">
        <v>36148</v>
      </c>
      <c r="B2603" s="190" t="s">
        <v>864</v>
      </c>
      <c r="C2603" s="191" t="s">
        <v>67</v>
      </c>
      <c r="D2603" s="191" t="s">
        <v>28</v>
      </c>
      <c r="E2603" s="189" t="n">
        <v>0.00280522</v>
      </c>
      <c r="F2603" s="189" t="n">
        <v>48</v>
      </c>
      <c r="G2603" s="189" t="n">
        <v>0</v>
      </c>
    </row>
    <row r="2604" customFormat="false" ht="21" hidden="false" customHeight="false" outlineLevel="0" collapsed="false">
      <c r="A2604" s="189" t="n">
        <v>36152</v>
      </c>
      <c r="B2604" s="190" t="s">
        <v>865</v>
      </c>
      <c r="C2604" s="191" t="s">
        <v>67</v>
      </c>
      <c r="D2604" s="191" t="s">
        <v>28</v>
      </c>
      <c r="E2604" s="189" t="n">
        <v>0.00280522</v>
      </c>
      <c r="F2604" s="189" t="n">
        <v>3.9</v>
      </c>
      <c r="G2604" s="189" t="n">
        <v>0</v>
      </c>
    </row>
    <row r="2605" customFormat="false" ht="15" hidden="false" customHeight="false" outlineLevel="0" collapsed="false">
      <c r="A2605" s="189" t="n">
        <v>37370</v>
      </c>
      <c r="B2605" s="190" t="s">
        <v>886</v>
      </c>
      <c r="C2605" s="191" t="s">
        <v>67</v>
      </c>
      <c r="D2605" s="191" t="s">
        <v>876</v>
      </c>
      <c r="E2605" s="189" t="n">
        <v>0.44</v>
      </c>
      <c r="F2605" s="189" t="n">
        <v>1.7</v>
      </c>
      <c r="G2605" s="189" t="n">
        <v>0</v>
      </c>
    </row>
    <row r="2606" customFormat="false" ht="15" hidden="false" customHeight="false" outlineLevel="0" collapsed="false">
      <c r="A2606" s="189" t="n">
        <v>37371</v>
      </c>
      <c r="B2606" s="190" t="s">
        <v>887</v>
      </c>
      <c r="C2606" s="191" t="s">
        <v>67</v>
      </c>
      <c r="D2606" s="191" t="s">
        <v>876</v>
      </c>
      <c r="E2606" s="189" t="n">
        <v>0.44</v>
      </c>
      <c r="F2606" s="189" t="n">
        <v>0.64</v>
      </c>
      <c r="G2606" s="189" t="n">
        <v>0</v>
      </c>
    </row>
    <row r="2607" customFormat="false" ht="15" hidden="false" customHeight="false" outlineLevel="0" collapsed="false">
      <c r="A2607" s="189" t="n">
        <v>37372</v>
      </c>
      <c r="B2607" s="190" t="s">
        <v>877</v>
      </c>
      <c r="C2607" s="191" t="s">
        <v>67</v>
      </c>
      <c r="D2607" s="191" t="s">
        <v>876</v>
      </c>
      <c r="E2607" s="189" t="n">
        <v>0.44</v>
      </c>
      <c r="F2607" s="189" t="n">
        <v>0.37</v>
      </c>
      <c r="G2607" s="189" t="n">
        <v>0</v>
      </c>
    </row>
    <row r="2608" customFormat="false" ht="15" hidden="false" customHeight="false" outlineLevel="0" collapsed="false">
      <c r="A2608" s="189" t="n">
        <v>37373</v>
      </c>
      <c r="B2608" s="190" t="s">
        <v>878</v>
      </c>
      <c r="C2608" s="191" t="s">
        <v>67</v>
      </c>
      <c r="D2608" s="191" t="s">
        <v>876</v>
      </c>
      <c r="E2608" s="189" t="n">
        <v>0.44</v>
      </c>
      <c r="F2608" s="189" t="n">
        <v>0.02</v>
      </c>
      <c r="G2608" s="189" t="n">
        <v>0</v>
      </c>
    </row>
    <row r="2609" customFormat="false" ht="15" hidden="false" customHeight="false" outlineLevel="0" collapsed="false">
      <c r="A2609" s="189" t="n">
        <v>38403</v>
      </c>
      <c r="B2609" s="190" t="s">
        <v>888</v>
      </c>
      <c r="C2609" s="191" t="s">
        <v>67</v>
      </c>
      <c r="D2609" s="191" t="s">
        <v>28</v>
      </c>
      <c r="E2609" s="189" t="n">
        <v>0.001605516</v>
      </c>
      <c r="F2609" s="189" t="n">
        <v>24.94</v>
      </c>
      <c r="G2609" s="189" t="n">
        <v>0</v>
      </c>
    </row>
    <row r="2610" customFormat="false" ht="15" hidden="false" customHeight="false" outlineLevel="0" collapsed="false">
      <c r="A2610" s="189" t="s">
        <v>1111</v>
      </c>
      <c r="B2610" s="190" t="s">
        <v>404</v>
      </c>
      <c r="C2610" s="191" t="s">
        <v>67</v>
      </c>
      <c r="D2610" s="191" t="s">
        <v>28</v>
      </c>
      <c r="E2610" s="189" t="n">
        <v>1</v>
      </c>
      <c r="F2610" s="189" t="n">
        <v>1.42</v>
      </c>
      <c r="G2610" s="189" t="n">
        <v>0</v>
      </c>
    </row>
    <row r="2611" customFormat="false" ht="15" hidden="false" customHeight="false" outlineLevel="0" collapsed="false">
      <c r="A2611" s="178"/>
      <c r="B2611" s="179"/>
      <c r="C2611" s="180"/>
      <c r="D2611" s="180"/>
      <c r="E2611" s="180"/>
      <c r="F2611" s="180"/>
      <c r="G2611" s="180"/>
    </row>
    <row r="2612" customFormat="false" ht="15" hidden="false" customHeight="false" outlineLevel="0" collapsed="false">
      <c r="A2612" s="184" t="s">
        <v>406</v>
      </c>
      <c r="B2612" s="185" t="s">
        <v>407</v>
      </c>
      <c r="C2612" s="186" t="s">
        <v>53</v>
      </c>
      <c r="D2612" s="186" t="s">
        <v>28</v>
      </c>
      <c r="E2612" s="187"/>
      <c r="F2612" s="187" t="n">
        <v>3.348624907</v>
      </c>
      <c r="G2612" s="187" t="n">
        <v>5.747958</v>
      </c>
    </row>
    <row r="2613" customFormat="false" ht="15" hidden="false" customHeight="false" outlineLevel="0" collapsed="false">
      <c r="A2613" s="189" t="n">
        <v>10</v>
      </c>
      <c r="B2613" s="190" t="s">
        <v>882</v>
      </c>
      <c r="C2613" s="191" t="s">
        <v>67</v>
      </c>
      <c r="D2613" s="191" t="s">
        <v>28</v>
      </c>
      <c r="E2613" s="189" t="n">
        <v>0.00182445</v>
      </c>
      <c r="F2613" s="189" t="n">
        <v>6.64</v>
      </c>
      <c r="G2613" s="189" t="n">
        <v>0</v>
      </c>
    </row>
    <row r="2614" customFormat="false" ht="15" hidden="false" customHeight="false" outlineLevel="0" collapsed="false">
      <c r="A2614" s="189" t="n">
        <v>12</v>
      </c>
      <c r="B2614" s="190" t="s">
        <v>883</v>
      </c>
      <c r="C2614" s="191" t="s">
        <v>67</v>
      </c>
      <c r="D2614" s="191" t="s">
        <v>28</v>
      </c>
      <c r="E2614" s="189" t="n">
        <v>0.00182445</v>
      </c>
      <c r="F2614" s="189" t="n">
        <v>6.5</v>
      </c>
      <c r="G2614" s="189" t="n">
        <v>0</v>
      </c>
    </row>
    <row r="2615" customFormat="false" ht="15" hidden="false" customHeight="false" outlineLevel="0" collapsed="false">
      <c r="A2615" s="189" t="n">
        <v>12892</v>
      </c>
      <c r="B2615" s="190" t="s">
        <v>859</v>
      </c>
      <c r="C2615" s="191" t="s">
        <v>67</v>
      </c>
      <c r="D2615" s="191" t="s">
        <v>333</v>
      </c>
      <c r="E2615" s="189" t="n">
        <v>0.00318775</v>
      </c>
      <c r="F2615" s="189" t="n">
        <v>9</v>
      </c>
      <c r="G2615" s="189" t="n">
        <v>0</v>
      </c>
    </row>
    <row r="2616" customFormat="false" ht="15" hidden="false" customHeight="false" outlineLevel="0" collapsed="false">
      <c r="A2616" s="189" t="n">
        <v>12893</v>
      </c>
      <c r="B2616" s="190" t="s">
        <v>860</v>
      </c>
      <c r="C2616" s="191" t="s">
        <v>67</v>
      </c>
      <c r="D2616" s="191" t="s">
        <v>333</v>
      </c>
      <c r="E2616" s="189" t="n">
        <v>0.00318775</v>
      </c>
      <c r="F2616" s="189" t="n">
        <v>48</v>
      </c>
      <c r="G2616" s="189" t="n">
        <v>0</v>
      </c>
    </row>
    <row r="2617" customFormat="false" ht="15" hidden="false" customHeight="false" outlineLevel="0" collapsed="false">
      <c r="A2617" s="189" t="n">
        <v>12894</v>
      </c>
      <c r="B2617" s="190" t="s">
        <v>861</v>
      </c>
      <c r="C2617" s="191" t="s">
        <v>67</v>
      </c>
      <c r="D2617" s="191" t="s">
        <v>28</v>
      </c>
      <c r="E2617" s="189" t="n">
        <v>0.00318775</v>
      </c>
      <c r="F2617" s="189" t="n">
        <v>13</v>
      </c>
      <c r="G2617" s="189" t="n">
        <v>0</v>
      </c>
    </row>
    <row r="2618" customFormat="false" ht="21" hidden="false" customHeight="false" outlineLevel="0" collapsed="false">
      <c r="A2618" s="189" t="n">
        <v>12895</v>
      </c>
      <c r="B2618" s="190" t="s">
        <v>862</v>
      </c>
      <c r="C2618" s="191" t="s">
        <v>67</v>
      </c>
      <c r="D2618" s="191" t="s">
        <v>28</v>
      </c>
      <c r="E2618" s="189" t="n">
        <v>0.00318775</v>
      </c>
      <c r="F2618" s="189" t="n">
        <v>10</v>
      </c>
      <c r="G2618" s="189" t="n">
        <v>0</v>
      </c>
    </row>
    <row r="2619" customFormat="false" ht="15" hidden="false" customHeight="false" outlineLevel="0" collapsed="false">
      <c r="A2619" s="189" t="n">
        <v>2436</v>
      </c>
      <c r="B2619" s="190" t="s">
        <v>913</v>
      </c>
      <c r="C2619" s="191" t="s">
        <v>867</v>
      </c>
      <c r="D2619" s="191" t="s">
        <v>876</v>
      </c>
      <c r="E2619" s="189" t="n">
        <v>0.257525</v>
      </c>
      <c r="F2619" s="189" t="n">
        <v>0</v>
      </c>
      <c r="G2619" s="189" t="n">
        <v>12.75</v>
      </c>
    </row>
    <row r="2620" customFormat="false" ht="15" hidden="false" customHeight="false" outlineLevel="0" collapsed="false">
      <c r="A2620" s="189" t="n">
        <v>247</v>
      </c>
      <c r="B2620" s="190" t="s">
        <v>915</v>
      </c>
      <c r="C2620" s="191" t="s">
        <v>867</v>
      </c>
      <c r="D2620" s="191" t="s">
        <v>876</v>
      </c>
      <c r="E2620" s="189" t="n">
        <v>0.257525</v>
      </c>
      <c r="F2620" s="189" t="n">
        <v>0</v>
      </c>
      <c r="G2620" s="189" t="n">
        <v>9.57</v>
      </c>
    </row>
    <row r="2621" customFormat="false" ht="15" hidden="false" customHeight="false" outlineLevel="0" collapsed="false">
      <c r="A2621" s="189" t="n">
        <v>2711</v>
      </c>
      <c r="B2621" s="190" t="s">
        <v>885</v>
      </c>
      <c r="C2621" s="191" t="s">
        <v>67</v>
      </c>
      <c r="D2621" s="191" t="s">
        <v>28</v>
      </c>
      <c r="E2621" s="189" t="n">
        <v>0.00182445</v>
      </c>
      <c r="F2621" s="189" t="n">
        <v>100.68</v>
      </c>
      <c r="G2621" s="189" t="n">
        <v>0</v>
      </c>
    </row>
    <row r="2622" customFormat="false" ht="21" hidden="false" customHeight="false" outlineLevel="0" collapsed="false">
      <c r="A2622" s="189" t="n">
        <v>36148</v>
      </c>
      <c r="B2622" s="190" t="s">
        <v>864</v>
      </c>
      <c r="C2622" s="191" t="s">
        <v>67</v>
      </c>
      <c r="D2622" s="191" t="s">
        <v>28</v>
      </c>
      <c r="E2622" s="189" t="n">
        <v>0.00318775</v>
      </c>
      <c r="F2622" s="189" t="n">
        <v>48</v>
      </c>
      <c r="G2622" s="189" t="n">
        <v>0</v>
      </c>
    </row>
    <row r="2623" customFormat="false" ht="21" hidden="false" customHeight="false" outlineLevel="0" collapsed="false">
      <c r="A2623" s="189" t="n">
        <v>36152</v>
      </c>
      <c r="B2623" s="190" t="s">
        <v>865</v>
      </c>
      <c r="C2623" s="191" t="s">
        <v>67</v>
      </c>
      <c r="D2623" s="191" t="s">
        <v>28</v>
      </c>
      <c r="E2623" s="189" t="n">
        <v>0.00318775</v>
      </c>
      <c r="F2623" s="189" t="n">
        <v>3.9</v>
      </c>
      <c r="G2623" s="189" t="n">
        <v>0</v>
      </c>
    </row>
    <row r="2624" customFormat="false" ht="15" hidden="false" customHeight="false" outlineLevel="0" collapsed="false">
      <c r="A2624" s="189" t="n">
        <v>37370</v>
      </c>
      <c r="B2624" s="190" t="s">
        <v>886</v>
      </c>
      <c r="C2624" s="191" t="s">
        <v>67</v>
      </c>
      <c r="D2624" s="191" t="s">
        <v>876</v>
      </c>
      <c r="E2624" s="189" t="n">
        <v>0.5</v>
      </c>
      <c r="F2624" s="189" t="n">
        <v>1.7</v>
      </c>
      <c r="G2624" s="189" t="n">
        <v>0</v>
      </c>
    </row>
    <row r="2625" customFormat="false" ht="15" hidden="false" customHeight="false" outlineLevel="0" collapsed="false">
      <c r="A2625" s="189" t="n">
        <v>37371</v>
      </c>
      <c r="B2625" s="190" t="s">
        <v>887</v>
      </c>
      <c r="C2625" s="191" t="s">
        <v>67</v>
      </c>
      <c r="D2625" s="191" t="s">
        <v>876</v>
      </c>
      <c r="E2625" s="189" t="n">
        <v>0.5</v>
      </c>
      <c r="F2625" s="189" t="n">
        <v>0.64</v>
      </c>
      <c r="G2625" s="189" t="n">
        <v>0</v>
      </c>
    </row>
    <row r="2626" customFormat="false" ht="15" hidden="false" customHeight="false" outlineLevel="0" collapsed="false">
      <c r="A2626" s="189" t="n">
        <v>37372</v>
      </c>
      <c r="B2626" s="190" t="s">
        <v>877</v>
      </c>
      <c r="C2626" s="191" t="s">
        <v>67</v>
      </c>
      <c r="D2626" s="191" t="s">
        <v>876</v>
      </c>
      <c r="E2626" s="189" t="n">
        <v>0.5</v>
      </c>
      <c r="F2626" s="189" t="n">
        <v>0.37</v>
      </c>
      <c r="G2626" s="189" t="n">
        <v>0</v>
      </c>
    </row>
    <row r="2627" customFormat="false" ht="15" hidden="false" customHeight="false" outlineLevel="0" collapsed="false">
      <c r="A2627" s="189" t="n">
        <v>37373</v>
      </c>
      <c r="B2627" s="190" t="s">
        <v>878</v>
      </c>
      <c r="C2627" s="191" t="s">
        <v>67</v>
      </c>
      <c r="D2627" s="191" t="s">
        <v>876</v>
      </c>
      <c r="E2627" s="189" t="n">
        <v>0.5</v>
      </c>
      <c r="F2627" s="189" t="n">
        <v>0.02</v>
      </c>
      <c r="G2627" s="189" t="n">
        <v>0</v>
      </c>
    </row>
    <row r="2628" customFormat="false" ht="15" hidden="false" customHeight="false" outlineLevel="0" collapsed="false">
      <c r="A2628" s="189" t="n">
        <v>38403</v>
      </c>
      <c r="B2628" s="190" t="s">
        <v>888</v>
      </c>
      <c r="C2628" s="191" t="s">
        <v>67</v>
      </c>
      <c r="D2628" s="191" t="s">
        <v>28</v>
      </c>
      <c r="E2628" s="189" t="n">
        <v>0.00182445</v>
      </c>
      <c r="F2628" s="189" t="n">
        <v>24.94</v>
      </c>
      <c r="G2628" s="189" t="n">
        <v>0</v>
      </c>
    </row>
    <row r="2629" customFormat="false" ht="15" hidden="false" customHeight="false" outlineLevel="0" collapsed="false">
      <c r="A2629" s="189" t="s">
        <v>1112</v>
      </c>
      <c r="B2629" s="190" t="s">
        <v>407</v>
      </c>
      <c r="C2629" s="191" t="s">
        <v>67</v>
      </c>
      <c r="D2629" s="191" t="s">
        <v>28</v>
      </c>
      <c r="E2629" s="189" t="n">
        <v>1</v>
      </c>
      <c r="F2629" s="189" t="n">
        <v>1.31</v>
      </c>
      <c r="G2629" s="189" t="n">
        <v>0</v>
      </c>
    </row>
    <row r="2630" customFormat="false" ht="15" hidden="false" customHeight="false" outlineLevel="0" collapsed="false">
      <c r="A2630" s="178"/>
      <c r="B2630" s="179"/>
      <c r="C2630" s="180"/>
      <c r="D2630" s="180"/>
      <c r="E2630" s="180"/>
      <c r="F2630" s="180"/>
      <c r="G2630" s="180"/>
    </row>
    <row r="2631" customFormat="false" ht="15" hidden="false" customHeight="false" outlineLevel="0" collapsed="false">
      <c r="A2631" s="184" t="s">
        <v>409</v>
      </c>
      <c r="B2631" s="185" t="s">
        <v>410</v>
      </c>
      <c r="C2631" s="186" t="s">
        <v>53</v>
      </c>
      <c r="D2631" s="186" t="s">
        <v>28</v>
      </c>
      <c r="E2631" s="187"/>
      <c r="F2631" s="187" t="n">
        <v>24.01016990328</v>
      </c>
      <c r="G2631" s="187" t="n">
        <v>5.97787632</v>
      </c>
    </row>
    <row r="2632" customFormat="false" ht="15" hidden="false" customHeight="false" outlineLevel="0" collapsed="false">
      <c r="A2632" s="189" t="n">
        <v>10</v>
      </c>
      <c r="B2632" s="190" t="s">
        <v>882</v>
      </c>
      <c r="C2632" s="191" t="s">
        <v>67</v>
      </c>
      <c r="D2632" s="191" t="s">
        <v>28</v>
      </c>
      <c r="E2632" s="189" t="n">
        <v>0.001897428</v>
      </c>
      <c r="F2632" s="189" t="n">
        <v>6.64</v>
      </c>
      <c r="G2632" s="189" t="n">
        <v>0</v>
      </c>
    </row>
    <row r="2633" customFormat="false" ht="15" hidden="false" customHeight="false" outlineLevel="0" collapsed="false">
      <c r="A2633" s="189" t="n">
        <v>12</v>
      </c>
      <c r="B2633" s="190" t="s">
        <v>883</v>
      </c>
      <c r="C2633" s="191" t="s">
        <v>67</v>
      </c>
      <c r="D2633" s="191" t="s">
        <v>28</v>
      </c>
      <c r="E2633" s="189" t="n">
        <v>0.001897428</v>
      </c>
      <c r="F2633" s="189" t="n">
        <v>6.5</v>
      </c>
      <c r="G2633" s="189" t="n">
        <v>0</v>
      </c>
    </row>
    <row r="2634" customFormat="false" ht="15" hidden="false" customHeight="false" outlineLevel="0" collapsed="false">
      <c r="A2634" s="189" t="n">
        <v>12892</v>
      </c>
      <c r="B2634" s="190" t="s">
        <v>859</v>
      </c>
      <c r="C2634" s="191" t="s">
        <v>67</v>
      </c>
      <c r="D2634" s="191" t="s">
        <v>333</v>
      </c>
      <c r="E2634" s="189" t="n">
        <v>0.00331526</v>
      </c>
      <c r="F2634" s="189" t="n">
        <v>9</v>
      </c>
      <c r="G2634" s="189" t="n">
        <v>0</v>
      </c>
    </row>
    <row r="2635" customFormat="false" ht="15" hidden="false" customHeight="false" outlineLevel="0" collapsed="false">
      <c r="A2635" s="189" t="n">
        <v>12893</v>
      </c>
      <c r="B2635" s="190" t="s">
        <v>860</v>
      </c>
      <c r="C2635" s="191" t="s">
        <v>67</v>
      </c>
      <c r="D2635" s="191" t="s">
        <v>333</v>
      </c>
      <c r="E2635" s="189" t="n">
        <v>0.00331526</v>
      </c>
      <c r="F2635" s="189" t="n">
        <v>48</v>
      </c>
      <c r="G2635" s="189" t="n">
        <v>0</v>
      </c>
    </row>
    <row r="2636" customFormat="false" ht="15" hidden="false" customHeight="false" outlineLevel="0" collapsed="false">
      <c r="A2636" s="189" t="n">
        <v>12894</v>
      </c>
      <c r="B2636" s="190" t="s">
        <v>861</v>
      </c>
      <c r="C2636" s="191" t="s">
        <v>67</v>
      </c>
      <c r="D2636" s="191" t="s">
        <v>28</v>
      </c>
      <c r="E2636" s="189" t="n">
        <v>0.00331526</v>
      </c>
      <c r="F2636" s="189" t="n">
        <v>13</v>
      </c>
      <c r="G2636" s="189" t="n">
        <v>0</v>
      </c>
    </row>
    <row r="2637" customFormat="false" ht="21" hidden="false" customHeight="false" outlineLevel="0" collapsed="false">
      <c r="A2637" s="189" t="n">
        <v>12895</v>
      </c>
      <c r="B2637" s="190" t="s">
        <v>862</v>
      </c>
      <c r="C2637" s="191" t="s">
        <v>67</v>
      </c>
      <c r="D2637" s="191" t="s">
        <v>28</v>
      </c>
      <c r="E2637" s="189" t="n">
        <v>0.00331526</v>
      </c>
      <c r="F2637" s="189" t="n">
        <v>10</v>
      </c>
      <c r="G2637" s="189" t="n">
        <v>0</v>
      </c>
    </row>
    <row r="2638" customFormat="false" ht="15" hidden="false" customHeight="false" outlineLevel="0" collapsed="false">
      <c r="A2638" s="189" t="n">
        <v>2436</v>
      </c>
      <c r="B2638" s="190" t="s">
        <v>913</v>
      </c>
      <c r="C2638" s="191" t="s">
        <v>867</v>
      </c>
      <c r="D2638" s="191" t="s">
        <v>876</v>
      </c>
      <c r="E2638" s="189" t="n">
        <v>0.267826</v>
      </c>
      <c r="F2638" s="189" t="n">
        <v>0</v>
      </c>
      <c r="G2638" s="189" t="n">
        <v>12.75</v>
      </c>
    </row>
    <row r="2639" customFormat="false" ht="15" hidden="false" customHeight="false" outlineLevel="0" collapsed="false">
      <c r="A2639" s="189" t="n">
        <v>247</v>
      </c>
      <c r="B2639" s="190" t="s">
        <v>915</v>
      </c>
      <c r="C2639" s="191" t="s">
        <v>867</v>
      </c>
      <c r="D2639" s="191" t="s">
        <v>876</v>
      </c>
      <c r="E2639" s="189" t="n">
        <v>0.267826</v>
      </c>
      <c r="F2639" s="189" t="n">
        <v>0</v>
      </c>
      <c r="G2639" s="189" t="n">
        <v>9.57</v>
      </c>
    </row>
    <row r="2640" customFormat="false" ht="15" hidden="false" customHeight="false" outlineLevel="0" collapsed="false">
      <c r="A2640" s="189" t="n">
        <v>2711</v>
      </c>
      <c r="B2640" s="190" t="s">
        <v>885</v>
      </c>
      <c r="C2640" s="191" t="s">
        <v>67</v>
      </c>
      <c r="D2640" s="191" t="s">
        <v>28</v>
      </c>
      <c r="E2640" s="189" t="n">
        <v>0.001897428</v>
      </c>
      <c r="F2640" s="189" t="n">
        <v>100.68</v>
      </c>
      <c r="G2640" s="189" t="n">
        <v>0</v>
      </c>
    </row>
    <row r="2641" customFormat="false" ht="21" hidden="false" customHeight="false" outlineLevel="0" collapsed="false">
      <c r="A2641" s="189" t="n">
        <v>36148</v>
      </c>
      <c r="B2641" s="190" t="s">
        <v>864</v>
      </c>
      <c r="C2641" s="191" t="s">
        <v>67</v>
      </c>
      <c r="D2641" s="191" t="s">
        <v>28</v>
      </c>
      <c r="E2641" s="189" t="n">
        <v>0.00331526</v>
      </c>
      <c r="F2641" s="189" t="n">
        <v>48</v>
      </c>
      <c r="G2641" s="189" t="n">
        <v>0</v>
      </c>
    </row>
    <row r="2642" customFormat="false" ht="21" hidden="false" customHeight="false" outlineLevel="0" collapsed="false">
      <c r="A2642" s="189" t="n">
        <v>36152</v>
      </c>
      <c r="B2642" s="190" t="s">
        <v>865</v>
      </c>
      <c r="C2642" s="191" t="s">
        <v>67</v>
      </c>
      <c r="D2642" s="191" t="s">
        <v>28</v>
      </c>
      <c r="E2642" s="189" t="n">
        <v>0.00331526</v>
      </c>
      <c r="F2642" s="189" t="n">
        <v>3.9</v>
      </c>
      <c r="G2642" s="189" t="n">
        <v>0</v>
      </c>
    </row>
    <row r="2643" customFormat="false" ht="15" hidden="false" customHeight="false" outlineLevel="0" collapsed="false">
      <c r="A2643" s="189" t="n">
        <v>37370</v>
      </c>
      <c r="B2643" s="190" t="s">
        <v>886</v>
      </c>
      <c r="C2643" s="191" t="s">
        <v>67</v>
      </c>
      <c r="D2643" s="191" t="s">
        <v>876</v>
      </c>
      <c r="E2643" s="189" t="n">
        <v>0.52</v>
      </c>
      <c r="F2643" s="189" t="n">
        <v>1.7</v>
      </c>
      <c r="G2643" s="189" t="n">
        <v>0</v>
      </c>
    </row>
    <row r="2644" customFormat="false" ht="15" hidden="false" customHeight="false" outlineLevel="0" collapsed="false">
      <c r="A2644" s="189" t="n">
        <v>37371</v>
      </c>
      <c r="B2644" s="190" t="s">
        <v>887</v>
      </c>
      <c r="C2644" s="191" t="s">
        <v>67</v>
      </c>
      <c r="D2644" s="191" t="s">
        <v>876</v>
      </c>
      <c r="E2644" s="189" t="n">
        <v>0.52</v>
      </c>
      <c r="F2644" s="189" t="n">
        <v>0.64</v>
      </c>
      <c r="G2644" s="189" t="n">
        <v>0</v>
      </c>
    </row>
    <row r="2645" customFormat="false" ht="15" hidden="false" customHeight="false" outlineLevel="0" collapsed="false">
      <c r="A2645" s="189" t="n">
        <v>37372</v>
      </c>
      <c r="B2645" s="190" t="s">
        <v>877</v>
      </c>
      <c r="C2645" s="191" t="s">
        <v>67</v>
      </c>
      <c r="D2645" s="191" t="s">
        <v>876</v>
      </c>
      <c r="E2645" s="189" t="n">
        <v>0.52</v>
      </c>
      <c r="F2645" s="189" t="n">
        <v>0.37</v>
      </c>
      <c r="G2645" s="189" t="n">
        <v>0</v>
      </c>
    </row>
    <row r="2646" customFormat="false" ht="15" hidden="false" customHeight="false" outlineLevel="0" collapsed="false">
      <c r="A2646" s="189" t="n">
        <v>37373</v>
      </c>
      <c r="B2646" s="190" t="s">
        <v>878</v>
      </c>
      <c r="C2646" s="191" t="s">
        <v>67</v>
      </c>
      <c r="D2646" s="191" t="s">
        <v>876</v>
      </c>
      <c r="E2646" s="189" t="n">
        <v>0.52</v>
      </c>
      <c r="F2646" s="189" t="n">
        <v>0.02</v>
      </c>
      <c r="G2646" s="189" t="n">
        <v>0</v>
      </c>
    </row>
    <row r="2647" customFormat="false" ht="15" hidden="false" customHeight="false" outlineLevel="0" collapsed="false">
      <c r="A2647" s="189" t="n">
        <v>38403</v>
      </c>
      <c r="B2647" s="190" t="s">
        <v>888</v>
      </c>
      <c r="C2647" s="191" t="s">
        <v>67</v>
      </c>
      <c r="D2647" s="191" t="s">
        <v>28</v>
      </c>
      <c r="E2647" s="189" t="n">
        <v>0.001897428</v>
      </c>
      <c r="F2647" s="189" t="n">
        <v>24.94</v>
      </c>
      <c r="G2647" s="189" t="n">
        <v>0</v>
      </c>
    </row>
    <row r="2648" customFormat="false" ht="15" hidden="false" customHeight="false" outlineLevel="0" collapsed="false">
      <c r="A2648" s="189" t="s">
        <v>1113</v>
      </c>
      <c r="B2648" s="190" t="s">
        <v>410</v>
      </c>
      <c r="C2648" s="191" t="s">
        <v>67</v>
      </c>
      <c r="D2648" s="191" t="s">
        <v>28</v>
      </c>
      <c r="E2648" s="189" t="n">
        <v>1</v>
      </c>
      <c r="F2648" s="189" t="n">
        <v>21.89</v>
      </c>
      <c r="G2648" s="189" t="n">
        <v>0</v>
      </c>
    </row>
    <row r="2649" customFormat="false" ht="15" hidden="false" customHeight="false" outlineLevel="0" collapsed="false">
      <c r="A2649" s="178"/>
      <c r="B2649" s="179"/>
      <c r="C2649" s="180"/>
      <c r="D2649" s="180"/>
      <c r="E2649" s="180"/>
      <c r="F2649" s="180"/>
      <c r="G2649" s="180"/>
    </row>
    <row r="2650" customFormat="false" ht="15" hidden="false" customHeight="false" outlineLevel="0" collapsed="false">
      <c r="A2650" s="184" t="s">
        <v>412</v>
      </c>
      <c r="B2650" s="185" t="s">
        <v>413</v>
      </c>
      <c r="C2650" s="186" t="s">
        <v>53</v>
      </c>
      <c r="D2650" s="186" t="s">
        <v>131</v>
      </c>
      <c r="E2650" s="187"/>
      <c r="F2650" s="187" t="n">
        <v>4.78707991072</v>
      </c>
      <c r="G2650" s="187" t="n">
        <v>5.51803968</v>
      </c>
    </row>
    <row r="2651" customFormat="false" ht="15" hidden="false" customHeight="false" outlineLevel="0" collapsed="false">
      <c r="A2651" s="189" t="n">
        <v>10</v>
      </c>
      <c r="B2651" s="190" t="s">
        <v>882</v>
      </c>
      <c r="C2651" s="191" t="s">
        <v>67</v>
      </c>
      <c r="D2651" s="191" t="s">
        <v>28</v>
      </c>
      <c r="E2651" s="189" t="n">
        <v>0.001751472</v>
      </c>
      <c r="F2651" s="189" t="n">
        <v>6.64</v>
      </c>
      <c r="G2651" s="189" t="n">
        <v>0</v>
      </c>
    </row>
    <row r="2652" customFormat="false" ht="15" hidden="false" customHeight="false" outlineLevel="0" collapsed="false">
      <c r="A2652" s="189" t="n">
        <v>12</v>
      </c>
      <c r="B2652" s="190" t="s">
        <v>883</v>
      </c>
      <c r="C2652" s="191" t="s">
        <v>67</v>
      </c>
      <c r="D2652" s="191" t="s">
        <v>28</v>
      </c>
      <c r="E2652" s="189" t="n">
        <v>0.001751472</v>
      </c>
      <c r="F2652" s="189" t="n">
        <v>6.5</v>
      </c>
      <c r="G2652" s="189" t="n">
        <v>0</v>
      </c>
    </row>
    <row r="2653" customFormat="false" ht="15" hidden="false" customHeight="false" outlineLevel="0" collapsed="false">
      <c r="A2653" s="189" t="n">
        <v>12892</v>
      </c>
      <c r="B2653" s="190" t="s">
        <v>859</v>
      </c>
      <c r="C2653" s="191" t="s">
        <v>67</v>
      </c>
      <c r="D2653" s="191" t="s">
        <v>333</v>
      </c>
      <c r="E2653" s="189" t="n">
        <v>0.00306024</v>
      </c>
      <c r="F2653" s="189" t="n">
        <v>9</v>
      </c>
      <c r="G2653" s="189" t="n">
        <v>0</v>
      </c>
    </row>
    <row r="2654" customFormat="false" ht="15" hidden="false" customHeight="false" outlineLevel="0" collapsed="false">
      <c r="A2654" s="189" t="n">
        <v>12893</v>
      </c>
      <c r="B2654" s="190" t="s">
        <v>860</v>
      </c>
      <c r="C2654" s="191" t="s">
        <v>67</v>
      </c>
      <c r="D2654" s="191" t="s">
        <v>333</v>
      </c>
      <c r="E2654" s="189" t="n">
        <v>0.00306024</v>
      </c>
      <c r="F2654" s="189" t="n">
        <v>48</v>
      </c>
      <c r="G2654" s="189" t="n">
        <v>0</v>
      </c>
    </row>
    <row r="2655" customFormat="false" ht="15" hidden="false" customHeight="false" outlineLevel="0" collapsed="false">
      <c r="A2655" s="189" t="n">
        <v>12894</v>
      </c>
      <c r="B2655" s="190" t="s">
        <v>861</v>
      </c>
      <c r="C2655" s="191" t="s">
        <v>67</v>
      </c>
      <c r="D2655" s="191" t="s">
        <v>28</v>
      </c>
      <c r="E2655" s="189" t="n">
        <v>0.00306024</v>
      </c>
      <c r="F2655" s="189" t="n">
        <v>13</v>
      </c>
      <c r="G2655" s="189" t="n">
        <v>0</v>
      </c>
    </row>
    <row r="2656" customFormat="false" ht="21" hidden="false" customHeight="false" outlineLevel="0" collapsed="false">
      <c r="A2656" s="189" t="n">
        <v>12895</v>
      </c>
      <c r="B2656" s="190" t="s">
        <v>862</v>
      </c>
      <c r="C2656" s="191" t="s">
        <v>67</v>
      </c>
      <c r="D2656" s="191" t="s">
        <v>28</v>
      </c>
      <c r="E2656" s="189" t="n">
        <v>0.00306024</v>
      </c>
      <c r="F2656" s="189" t="n">
        <v>10</v>
      </c>
      <c r="G2656" s="189" t="n">
        <v>0</v>
      </c>
    </row>
    <row r="2657" customFormat="false" ht="15" hidden="false" customHeight="false" outlineLevel="0" collapsed="false">
      <c r="A2657" s="189" t="n">
        <v>2436</v>
      </c>
      <c r="B2657" s="190" t="s">
        <v>913</v>
      </c>
      <c r="C2657" s="191" t="s">
        <v>867</v>
      </c>
      <c r="D2657" s="191" t="s">
        <v>876</v>
      </c>
      <c r="E2657" s="189" t="n">
        <v>0.247224</v>
      </c>
      <c r="F2657" s="189" t="n">
        <v>0</v>
      </c>
      <c r="G2657" s="189" t="n">
        <v>12.75</v>
      </c>
    </row>
    <row r="2658" customFormat="false" ht="15" hidden="false" customHeight="false" outlineLevel="0" collapsed="false">
      <c r="A2658" s="189" t="n">
        <v>247</v>
      </c>
      <c r="B2658" s="190" t="s">
        <v>915</v>
      </c>
      <c r="C2658" s="191" t="s">
        <v>867</v>
      </c>
      <c r="D2658" s="191" t="s">
        <v>876</v>
      </c>
      <c r="E2658" s="189" t="n">
        <v>0.247224</v>
      </c>
      <c r="F2658" s="189" t="n">
        <v>0</v>
      </c>
      <c r="G2658" s="189" t="n">
        <v>9.57</v>
      </c>
    </row>
    <row r="2659" customFormat="false" ht="15" hidden="false" customHeight="false" outlineLevel="0" collapsed="false">
      <c r="A2659" s="189" t="n">
        <v>2711</v>
      </c>
      <c r="B2659" s="190" t="s">
        <v>885</v>
      </c>
      <c r="C2659" s="191" t="s">
        <v>67</v>
      </c>
      <c r="D2659" s="191" t="s">
        <v>28</v>
      </c>
      <c r="E2659" s="189" t="n">
        <v>0.001751472</v>
      </c>
      <c r="F2659" s="189" t="n">
        <v>100.68</v>
      </c>
      <c r="G2659" s="189" t="n">
        <v>0</v>
      </c>
    </row>
    <row r="2660" customFormat="false" ht="21" hidden="false" customHeight="false" outlineLevel="0" collapsed="false">
      <c r="A2660" s="189" t="n">
        <v>36148</v>
      </c>
      <c r="B2660" s="190" t="s">
        <v>864</v>
      </c>
      <c r="C2660" s="191" t="s">
        <v>67</v>
      </c>
      <c r="D2660" s="191" t="s">
        <v>28</v>
      </c>
      <c r="E2660" s="189" t="n">
        <v>0.00306024</v>
      </c>
      <c r="F2660" s="189" t="n">
        <v>48</v>
      </c>
      <c r="G2660" s="189" t="n">
        <v>0</v>
      </c>
    </row>
    <row r="2661" customFormat="false" ht="21" hidden="false" customHeight="false" outlineLevel="0" collapsed="false">
      <c r="A2661" s="189" t="n">
        <v>36152</v>
      </c>
      <c r="B2661" s="190" t="s">
        <v>865</v>
      </c>
      <c r="C2661" s="191" t="s">
        <v>67</v>
      </c>
      <c r="D2661" s="191" t="s">
        <v>28</v>
      </c>
      <c r="E2661" s="189" t="n">
        <v>0.00306024</v>
      </c>
      <c r="F2661" s="189" t="n">
        <v>3.9</v>
      </c>
      <c r="G2661" s="189" t="n">
        <v>0</v>
      </c>
    </row>
    <row r="2662" customFormat="false" ht="15" hidden="false" customHeight="false" outlineLevel="0" collapsed="false">
      <c r="A2662" s="189" t="n">
        <v>37370</v>
      </c>
      <c r="B2662" s="190" t="s">
        <v>886</v>
      </c>
      <c r="C2662" s="191" t="s">
        <v>67</v>
      </c>
      <c r="D2662" s="191" t="s">
        <v>876</v>
      </c>
      <c r="E2662" s="189" t="n">
        <v>0.48</v>
      </c>
      <c r="F2662" s="189" t="n">
        <v>1.7</v>
      </c>
      <c r="G2662" s="189" t="n">
        <v>0</v>
      </c>
    </row>
    <row r="2663" customFormat="false" ht="15" hidden="false" customHeight="false" outlineLevel="0" collapsed="false">
      <c r="A2663" s="189" t="n">
        <v>37371</v>
      </c>
      <c r="B2663" s="190" t="s">
        <v>887</v>
      </c>
      <c r="C2663" s="191" t="s">
        <v>67</v>
      </c>
      <c r="D2663" s="191" t="s">
        <v>876</v>
      </c>
      <c r="E2663" s="189" t="n">
        <v>0.48</v>
      </c>
      <c r="F2663" s="189" t="n">
        <v>0.64</v>
      </c>
      <c r="G2663" s="189" t="n">
        <v>0</v>
      </c>
    </row>
    <row r="2664" customFormat="false" ht="15" hidden="false" customHeight="false" outlineLevel="0" collapsed="false">
      <c r="A2664" s="189" t="n">
        <v>37372</v>
      </c>
      <c r="B2664" s="190" t="s">
        <v>877</v>
      </c>
      <c r="C2664" s="191" t="s">
        <v>67</v>
      </c>
      <c r="D2664" s="191" t="s">
        <v>876</v>
      </c>
      <c r="E2664" s="189" t="n">
        <v>0.48</v>
      </c>
      <c r="F2664" s="189" t="n">
        <v>0.37</v>
      </c>
      <c r="G2664" s="189" t="n">
        <v>0</v>
      </c>
    </row>
    <row r="2665" customFormat="false" ht="15" hidden="false" customHeight="false" outlineLevel="0" collapsed="false">
      <c r="A2665" s="189" t="n">
        <v>37373</v>
      </c>
      <c r="B2665" s="190" t="s">
        <v>878</v>
      </c>
      <c r="C2665" s="191" t="s">
        <v>67</v>
      </c>
      <c r="D2665" s="191" t="s">
        <v>876</v>
      </c>
      <c r="E2665" s="189" t="n">
        <v>0.48</v>
      </c>
      <c r="F2665" s="189" t="n">
        <v>0.02</v>
      </c>
      <c r="G2665" s="189" t="n">
        <v>0</v>
      </c>
    </row>
    <row r="2666" customFormat="false" ht="15" hidden="false" customHeight="false" outlineLevel="0" collapsed="false">
      <c r="A2666" s="189" t="n">
        <v>38403</v>
      </c>
      <c r="B2666" s="190" t="s">
        <v>888</v>
      </c>
      <c r="C2666" s="191" t="s">
        <v>67</v>
      </c>
      <c r="D2666" s="191" t="s">
        <v>28</v>
      </c>
      <c r="E2666" s="189" t="n">
        <v>0.001751472</v>
      </c>
      <c r="F2666" s="189" t="n">
        <v>24.94</v>
      </c>
      <c r="G2666" s="189" t="n">
        <v>0</v>
      </c>
    </row>
    <row r="2667" customFormat="false" ht="15" hidden="false" customHeight="false" outlineLevel="0" collapsed="false">
      <c r="A2667" s="189" t="s">
        <v>1114</v>
      </c>
      <c r="B2667" s="190" t="s">
        <v>413</v>
      </c>
      <c r="C2667" s="191" t="s">
        <v>67</v>
      </c>
      <c r="D2667" s="191" t="s">
        <v>131</v>
      </c>
      <c r="E2667" s="189" t="n">
        <v>1</v>
      </c>
      <c r="F2667" s="189" t="n">
        <v>2.83</v>
      </c>
      <c r="G2667" s="189" t="n">
        <v>0</v>
      </c>
    </row>
    <row r="2668" customFormat="false" ht="15" hidden="false" customHeight="false" outlineLevel="0" collapsed="false">
      <c r="A2668" s="178"/>
      <c r="B2668" s="179"/>
      <c r="C2668" s="180"/>
      <c r="D2668" s="180"/>
      <c r="E2668" s="180"/>
      <c r="F2668" s="180"/>
      <c r="G2668" s="180"/>
    </row>
    <row r="2669" customFormat="false" ht="15" hidden="false" customHeight="false" outlineLevel="0" collapsed="false">
      <c r="A2669" s="181" t="s">
        <v>1116</v>
      </c>
      <c r="B2669" s="182" t="s">
        <v>431</v>
      </c>
      <c r="C2669" s="183"/>
      <c r="D2669" s="183"/>
      <c r="E2669" s="183"/>
      <c r="F2669" s="183"/>
      <c r="G2669" s="183"/>
    </row>
    <row r="2670" customFormat="false" ht="15" hidden="false" customHeight="false" outlineLevel="0" collapsed="false">
      <c r="A2670" s="178"/>
      <c r="B2670" s="179"/>
      <c r="C2670" s="180"/>
      <c r="D2670" s="180"/>
      <c r="E2670" s="180"/>
      <c r="F2670" s="180"/>
      <c r="G2670" s="180"/>
    </row>
    <row r="2671" customFormat="false" ht="21" hidden="false" customHeight="false" outlineLevel="0" collapsed="false">
      <c r="A2671" s="184" t="s">
        <v>433</v>
      </c>
      <c r="B2671" s="185" t="s">
        <v>434</v>
      </c>
      <c r="C2671" s="186" t="s">
        <v>53</v>
      </c>
      <c r="D2671" s="186" t="s">
        <v>131</v>
      </c>
      <c r="E2671" s="187"/>
      <c r="F2671" s="187" t="n">
        <v>2.69291776134</v>
      </c>
      <c r="G2671" s="187" t="n">
        <v>2.599022265</v>
      </c>
    </row>
    <row r="2672" customFormat="false" ht="15" hidden="false" customHeight="false" outlineLevel="0" collapsed="false">
      <c r="A2672" s="189" t="n">
        <v>10</v>
      </c>
      <c r="B2672" s="190" t="s">
        <v>882</v>
      </c>
      <c r="C2672" s="191" t="s">
        <v>67</v>
      </c>
      <c r="D2672" s="191" t="s">
        <v>28</v>
      </c>
      <c r="E2672" s="189" t="n">
        <v>0.000799109</v>
      </c>
      <c r="F2672" s="189" t="n">
        <v>6.64</v>
      </c>
      <c r="G2672" s="189" t="n">
        <v>0</v>
      </c>
    </row>
    <row r="2673" customFormat="false" ht="15" hidden="false" customHeight="false" outlineLevel="0" collapsed="false">
      <c r="A2673" s="189" t="n">
        <v>12</v>
      </c>
      <c r="B2673" s="190" t="s">
        <v>883</v>
      </c>
      <c r="C2673" s="191" t="s">
        <v>67</v>
      </c>
      <c r="D2673" s="191" t="s">
        <v>28</v>
      </c>
      <c r="E2673" s="189" t="n">
        <v>0.000799109</v>
      </c>
      <c r="F2673" s="189" t="n">
        <v>6.5</v>
      </c>
      <c r="G2673" s="189" t="n">
        <v>0</v>
      </c>
    </row>
    <row r="2674" customFormat="false" ht="15" hidden="false" customHeight="false" outlineLevel="0" collapsed="false">
      <c r="A2674" s="189" t="n">
        <v>12892</v>
      </c>
      <c r="B2674" s="190" t="s">
        <v>859</v>
      </c>
      <c r="C2674" s="191" t="s">
        <v>67</v>
      </c>
      <c r="D2674" s="191" t="s">
        <v>333</v>
      </c>
      <c r="E2674" s="189" t="n">
        <v>0.001396235</v>
      </c>
      <c r="F2674" s="189" t="n">
        <v>9</v>
      </c>
      <c r="G2674" s="189" t="n">
        <v>0</v>
      </c>
    </row>
    <row r="2675" customFormat="false" ht="15" hidden="false" customHeight="false" outlineLevel="0" collapsed="false">
      <c r="A2675" s="189" t="n">
        <v>12893</v>
      </c>
      <c r="B2675" s="190" t="s">
        <v>860</v>
      </c>
      <c r="C2675" s="191" t="s">
        <v>67</v>
      </c>
      <c r="D2675" s="191" t="s">
        <v>333</v>
      </c>
      <c r="E2675" s="189" t="n">
        <v>0.001396235</v>
      </c>
      <c r="F2675" s="189" t="n">
        <v>48</v>
      </c>
      <c r="G2675" s="189" t="n">
        <v>0</v>
      </c>
    </row>
    <row r="2676" customFormat="false" ht="15" hidden="false" customHeight="false" outlineLevel="0" collapsed="false">
      <c r="A2676" s="189" t="n">
        <v>12894</v>
      </c>
      <c r="B2676" s="190" t="s">
        <v>861</v>
      </c>
      <c r="C2676" s="191" t="s">
        <v>67</v>
      </c>
      <c r="D2676" s="191" t="s">
        <v>28</v>
      </c>
      <c r="E2676" s="189" t="n">
        <v>0.001396235</v>
      </c>
      <c r="F2676" s="189" t="n">
        <v>13</v>
      </c>
      <c r="G2676" s="189" t="n">
        <v>0</v>
      </c>
    </row>
    <row r="2677" customFormat="false" ht="21" hidden="false" customHeight="false" outlineLevel="0" collapsed="false">
      <c r="A2677" s="189" t="n">
        <v>12895</v>
      </c>
      <c r="B2677" s="190" t="s">
        <v>862</v>
      </c>
      <c r="C2677" s="191" t="s">
        <v>67</v>
      </c>
      <c r="D2677" s="191" t="s">
        <v>28</v>
      </c>
      <c r="E2677" s="189" t="n">
        <v>0.001396235</v>
      </c>
      <c r="F2677" s="189" t="n">
        <v>10</v>
      </c>
      <c r="G2677" s="189" t="n">
        <v>0</v>
      </c>
    </row>
    <row r="2678" customFormat="false" ht="15" hidden="false" customHeight="false" outlineLevel="0" collapsed="false">
      <c r="A2678" s="189" t="n">
        <v>2436</v>
      </c>
      <c r="B2678" s="190" t="s">
        <v>913</v>
      </c>
      <c r="C2678" s="191" t="s">
        <v>867</v>
      </c>
      <c r="D2678" s="191" t="s">
        <v>876</v>
      </c>
      <c r="E2678" s="189" t="n">
        <v>0.072107</v>
      </c>
      <c r="F2678" s="189" t="n">
        <v>0</v>
      </c>
      <c r="G2678" s="189" t="n">
        <v>12.75</v>
      </c>
    </row>
    <row r="2679" customFormat="false" ht="15" hidden="false" customHeight="false" outlineLevel="0" collapsed="false">
      <c r="A2679" s="189" t="n">
        <v>246</v>
      </c>
      <c r="B2679" s="190" t="s">
        <v>914</v>
      </c>
      <c r="C2679" s="191" t="s">
        <v>867</v>
      </c>
      <c r="D2679" s="191" t="s">
        <v>876</v>
      </c>
      <c r="E2679" s="189" t="n">
        <v>0.010145</v>
      </c>
      <c r="F2679" s="189" t="n">
        <v>0</v>
      </c>
      <c r="G2679" s="189" t="n">
        <v>9.57</v>
      </c>
    </row>
    <row r="2680" customFormat="false" ht="15" hidden="false" customHeight="false" outlineLevel="0" collapsed="false">
      <c r="A2680" s="189" t="n">
        <v>247</v>
      </c>
      <c r="B2680" s="190" t="s">
        <v>915</v>
      </c>
      <c r="C2680" s="191" t="s">
        <v>867</v>
      </c>
      <c r="D2680" s="191" t="s">
        <v>876</v>
      </c>
      <c r="E2680" s="189" t="n">
        <v>0.072107</v>
      </c>
      <c r="F2680" s="189" t="n">
        <v>0</v>
      </c>
      <c r="G2680" s="189" t="n">
        <v>9.57</v>
      </c>
    </row>
    <row r="2681" customFormat="false" ht="15" hidden="false" customHeight="false" outlineLevel="0" collapsed="false">
      <c r="A2681" s="189" t="n">
        <v>2688</v>
      </c>
      <c r="B2681" s="190" t="s">
        <v>1117</v>
      </c>
      <c r="C2681" s="191" t="s">
        <v>67</v>
      </c>
      <c r="D2681" s="191" t="s">
        <v>131</v>
      </c>
      <c r="E2681" s="189" t="n">
        <v>1.1</v>
      </c>
      <c r="F2681" s="189" t="n">
        <v>1.27</v>
      </c>
      <c r="G2681" s="189" t="n">
        <v>0</v>
      </c>
    </row>
    <row r="2682" customFormat="false" ht="15" hidden="false" customHeight="false" outlineLevel="0" collapsed="false">
      <c r="A2682" s="189" t="n">
        <v>2696</v>
      </c>
      <c r="B2682" s="190" t="s">
        <v>919</v>
      </c>
      <c r="C2682" s="191" t="s">
        <v>867</v>
      </c>
      <c r="D2682" s="191" t="s">
        <v>876</v>
      </c>
      <c r="E2682" s="189" t="n">
        <v>0.0700005</v>
      </c>
      <c r="F2682" s="189" t="n">
        <v>0</v>
      </c>
      <c r="G2682" s="189" t="n">
        <v>12.75</v>
      </c>
    </row>
    <row r="2683" customFormat="false" ht="15" hidden="false" customHeight="false" outlineLevel="0" collapsed="false">
      <c r="A2683" s="189" t="n">
        <v>2711</v>
      </c>
      <c r="B2683" s="190" t="s">
        <v>885</v>
      </c>
      <c r="C2683" s="191" t="s">
        <v>67</v>
      </c>
      <c r="D2683" s="191" t="s">
        <v>28</v>
      </c>
      <c r="E2683" s="189" t="n">
        <v>0.000799109</v>
      </c>
      <c r="F2683" s="189" t="n">
        <v>100.68</v>
      </c>
      <c r="G2683" s="189" t="n">
        <v>0</v>
      </c>
    </row>
    <row r="2684" customFormat="false" ht="21" hidden="false" customHeight="false" outlineLevel="0" collapsed="false">
      <c r="A2684" s="189" t="n">
        <v>36148</v>
      </c>
      <c r="B2684" s="190" t="s">
        <v>864</v>
      </c>
      <c r="C2684" s="191" t="s">
        <v>67</v>
      </c>
      <c r="D2684" s="191" t="s">
        <v>28</v>
      </c>
      <c r="E2684" s="189" t="n">
        <v>0.001396235</v>
      </c>
      <c r="F2684" s="189" t="n">
        <v>48</v>
      </c>
      <c r="G2684" s="189" t="n">
        <v>0</v>
      </c>
    </row>
    <row r="2685" customFormat="false" ht="21" hidden="false" customHeight="false" outlineLevel="0" collapsed="false">
      <c r="A2685" s="189" t="n">
        <v>36152</v>
      </c>
      <c r="B2685" s="190" t="s">
        <v>865</v>
      </c>
      <c r="C2685" s="191" t="s">
        <v>67</v>
      </c>
      <c r="D2685" s="191" t="s">
        <v>28</v>
      </c>
      <c r="E2685" s="189" t="n">
        <v>0.001396235</v>
      </c>
      <c r="F2685" s="189" t="n">
        <v>3.9</v>
      </c>
      <c r="G2685" s="189" t="n">
        <v>0</v>
      </c>
    </row>
    <row r="2686" customFormat="false" ht="15" hidden="false" customHeight="false" outlineLevel="0" collapsed="false">
      <c r="A2686" s="189" t="n">
        <v>37370</v>
      </c>
      <c r="B2686" s="190" t="s">
        <v>886</v>
      </c>
      <c r="C2686" s="191" t="s">
        <v>67</v>
      </c>
      <c r="D2686" s="191" t="s">
        <v>876</v>
      </c>
      <c r="E2686" s="189" t="n">
        <v>0.219</v>
      </c>
      <c r="F2686" s="189" t="n">
        <v>1.7</v>
      </c>
      <c r="G2686" s="189" t="n">
        <v>0</v>
      </c>
    </row>
    <row r="2687" customFormat="false" ht="15" hidden="false" customHeight="false" outlineLevel="0" collapsed="false">
      <c r="A2687" s="189" t="n">
        <v>37371</v>
      </c>
      <c r="B2687" s="190" t="s">
        <v>887</v>
      </c>
      <c r="C2687" s="191" t="s">
        <v>67</v>
      </c>
      <c r="D2687" s="191" t="s">
        <v>876</v>
      </c>
      <c r="E2687" s="189" t="n">
        <v>0.219</v>
      </c>
      <c r="F2687" s="189" t="n">
        <v>0.64</v>
      </c>
      <c r="G2687" s="189" t="n">
        <v>0</v>
      </c>
    </row>
    <row r="2688" customFormat="false" ht="15" hidden="false" customHeight="false" outlineLevel="0" collapsed="false">
      <c r="A2688" s="189" t="n">
        <v>37372</v>
      </c>
      <c r="B2688" s="190" t="s">
        <v>877</v>
      </c>
      <c r="C2688" s="191" t="s">
        <v>67</v>
      </c>
      <c r="D2688" s="191" t="s">
        <v>876</v>
      </c>
      <c r="E2688" s="189" t="n">
        <v>0.219</v>
      </c>
      <c r="F2688" s="189" t="n">
        <v>0.37</v>
      </c>
      <c r="G2688" s="189" t="n">
        <v>0</v>
      </c>
    </row>
    <row r="2689" customFormat="false" ht="15" hidden="false" customHeight="false" outlineLevel="0" collapsed="false">
      <c r="A2689" s="189" t="n">
        <v>37373</v>
      </c>
      <c r="B2689" s="190" t="s">
        <v>878</v>
      </c>
      <c r="C2689" s="191" t="s">
        <v>67</v>
      </c>
      <c r="D2689" s="191" t="s">
        <v>876</v>
      </c>
      <c r="E2689" s="189" t="n">
        <v>0.219</v>
      </c>
      <c r="F2689" s="189" t="n">
        <v>0.02</v>
      </c>
      <c r="G2689" s="189" t="n">
        <v>0</v>
      </c>
    </row>
    <row r="2690" customFormat="false" ht="15" hidden="false" customHeight="false" outlineLevel="0" collapsed="false">
      <c r="A2690" s="189" t="n">
        <v>38403</v>
      </c>
      <c r="B2690" s="190" t="s">
        <v>888</v>
      </c>
      <c r="C2690" s="191" t="s">
        <v>67</v>
      </c>
      <c r="D2690" s="191" t="s">
        <v>28</v>
      </c>
      <c r="E2690" s="189" t="n">
        <v>0.000799109</v>
      </c>
      <c r="F2690" s="189" t="n">
        <v>24.94</v>
      </c>
      <c r="G2690" s="189" t="n">
        <v>0</v>
      </c>
    </row>
    <row r="2691" customFormat="false" ht="21" hidden="false" customHeight="false" outlineLevel="0" collapsed="false">
      <c r="A2691" s="189" t="n">
        <v>392</v>
      </c>
      <c r="B2691" s="190" t="s">
        <v>927</v>
      </c>
      <c r="C2691" s="191" t="s">
        <v>67</v>
      </c>
      <c r="D2691" s="191" t="s">
        <v>28</v>
      </c>
      <c r="E2691" s="189" t="n">
        <v>0.65</v>
      </c>
      <c r="F2691" s="189" t="n">
        <v>0.62</v>
      </c>
      <c r="G2691" s="189" t="n">
        <v>0</v>
      </c>
    </row>
    <row r="2692" customFormat="false" ht="15" hidden="false" customHeight="false" outlineLevel="0" collapsed="false">
      <c r="A2692" s="178"/>
      <c r="B2692" s="179"/>
      <c r="C2692" s="180"/>
      <c r="D2692" s="180"/>
      <c r="E2692" s="180"/>
      <c r="F2692" s="180"/>
      <c r="G2692" s="180"/>
    </row>
    <row r="2693" customFormat="false" ht="21" hidden="false" customHeight="false" outlineLevel="0" collapsed="false">
      <c r="A2693" s="184" t="s">
        <v>370</v>
      </c>
      <c r="B2693" s="185" t="s">
        <v>371</v>
      </c>
      <c r="C2693" s="186" t="s">
        <v>53</v>
      </c>
      <c r="D2693" s="186" t="s">
        <v>131</v>
      </c>
      <c r="E2693" s="187"/>
      <c r="F2693" s="187" t="n">
        <v>3.55439805</v>
      </c>
      <c r="G2693" s="187" t="n">
        <v>3.770660448</v>
      </c>
    </row>
    <row r="2694" customFormat="false" ht="15" hidden="false" customHeight="false" outlineLevel="0" collapsed="false">
      <c r="A2694" s="189" t="n">
        <v>10</v>
      </c>
      <c r="B2694" s="190" t="s">
        <v>882</v>
      </c>
      <c r="C2694" s="191" t="s">
        <v>67</v>
      </c>
      <c r="D2694" s="191" t="s">
        <v>28</v>
      </c>
      <c r="E2694" s="189" t="n">
        <v>0.00119684</v>
      </c>
      <c r="F2694" s="189" t="n">
        <v>6.64</v>
      </c>
      <c r="G2694" s="189" t="n">
        <v>0</v>
      </c>
    </row>
    <row r="2695" customFormat="false" ht="15" hidden="false" customHeight="false" outlineLevel="0" collapsed="false">
      <c r="A2695" s="189" t="n">
        <v>12</v>
      </c>
      <c r="B2695" s="190" t="s">
        <v>883</v>
      </c>
      <c r="C2695" s="191" t="s">
        <v>67</v>
      </c>
      <c r="D2695" s="191" t="s">
        <v>28</v>
      </c>
      <c r="E2695" s="189" t="n">
        <v>0.00119684</v>
      </c>
      <c r="F2695" s="189" t="n">
        <v>6.5</v>
      </c>
      <c r="G2695" s="189" t="n">
        <v>0</v>
      </c>
    </row>
    <row r="2696" customFormat="false" ht="15" hidden="false" customHeight="false" outlineLevel="0" collapsed="false">
      <c r="A2696" s="189" t="n">
        <v>12892</v>
      </c>
      <c r="B2696" s="190" t="s">
        <v>859</v>
      </c>
      <c r="C2696" s="191" t="s">
        <v>67</v>
      </c>
      <c r="D2696" s="191" t="s">
        <v>333</v>
      </c>
      <c r="E2696" s="189" t="n">
        <v>0.002091164</v>
      </c>
      <c r="F2696" s="189" t="n">
        <v>9</v>
      </c>
      <c r="G2696" s="189" t="n">
        <v>0</v>
      </c>
    </row>
    <row r="2697" customFormat="false" ht="15" hidden="false" customHeight="false" outlineLevel="0" collapsed="false">
      <c r="A2697" s="189" t="n">
        <v>12893</v>
      </c>
      <c r="B2697" s="190" t="s">
        <v>860</v>
      </c>
      <c r="C2697" s="191" t="s">
        <v>67</v>
      </c>
      <c r="D2697" s="191" t="s">
        <v>333</v>
      </c>
      <c r="E2697" s="189" t="n">
        <v>0.002091164</v>
      </c>
      <c r="F2697" s="189" t="n">
        <v>48</v>
      </c>
      <c r="G2697" s="189" t="n">
        <v>0</v>
      </c>
    </row>
    <row r="2698" customFormat="false" ht="15" hidden="false" customHeight="false" outlineLevel="0" collapsed="false">
      <c r="A2698" s="189" t="n">
        <v>12894</v>
      </c>
      <c r="B2698" s="190" t="s">
        <v>861</v>
      </c>
      <c r="C2698" s="191" t="s">
        <v>67</v>
      </c>
      <c r="D2698" s="191" t="s">
        <v>28</v>
      </c>
      <c r="E2698" s="189" t="n">
        <v>0.002091164</v>
      </c>
      <c r="F2698" s="189" t="n">
        <v>13</v>
      </c>
      <c r="G2698" s="189" t="n">
        <v>0</v>
      </c>
    </row>
    <row r="2699" customFormat="false" ht="21" hidden="false" customHeight="false" outlineLevel="0" collapsed="false">
      <c r="A2699" s="189" t="n">
        <v>12895</v>
      </c>
      <c r="B2699" s="190" t="s">
        <v>862</v>
      </c>
      <c r="C2699" s="191" t="s">
        <v>67</v>
      </c>
      <c r="D2699" s="191" t="s">
        <v>28</v>
      </c>
      <c r="E2699" s="189" t="n">
        <v>0.002091164</v>
      </c>
      <c r="F2699" s="189" t="n">
        <v>10</v>
      </c>
      <c r="G2699" s="189" t="n">
        <v>0</v>
      </c>
    </row>
    <row r="2700" customFormat="false" ht="15" hidden="false" customHeight="false" outlineLevel="0" collapsed="false">
      <c r="A2700" s="189" t="n">
        <v>2436</v>
      </c>
      <c r="B2700" s="190" t="s">
        <v>913</v>
      </c>
      <c r="C2700" s="191" t="s">
        <v>867</v>
      </c>
      <c r="D2700" s="191" t="s">
        <v>876</v>
      </c>
      <c r="E2700" s="189" t="n">
        <v>0.1689364</v>
      </c>
      <c r="F2700" s="189" t="n">
        <v>0</v>
      </c>
      <c r="G2700" s="189" t="n">
        <v>12.75</v>
      </c>
    </row>
    <row r="2701" customFormat="false" ht="15" hidden="false" customHeight="false" outlineLevel="0" collapsed="false">
      <c r="A2701" s="189" t="n">
        <v>247</v>
      </c>
      <c r="B2701" s="190" t="s">
        <v>915</v>
      </c>
      <c r="C2701" s="191" t="s">
        <v>867</v>
      </c>
      <c r="D2701" s="191" t="s">
        <v>876</v>
      </c>
      <c r="E2701" s="189" t="n">
        <v>0.1689364</v>
      </c>
      <c r="F2701" s="189" t="n">
        <v>0</v>
      </c>
      <c r="G2701" s="189" t="n">
        <v>9.57</v>
      </c>
    </row>
    <row r="2702" customFormat="false" ht="15" hidden="false" customHeight="false" outlineLevel="0" collapsed="false">
      <c r="A2702" s="189" t="n">
        <v>2690</v>
      </c>
      <c r="B2702" s="190" t="s">
        <v>1100</v>
      </c>
      <c r="C2702" s="191" t="s">
        <v>67</v>
      </c>
      <c r="D2702" s="191" t="s">
        <v>131</v>
      </c>
      <c r="E2702" s="189" t="n">
        <v>1.017</v>
      </c>
      <c r="F2702" s="189" t="n">
        <v>2.18</v>
      </c>
      <c r="G2702" s="189" t="n">
        <v>0</v>
      </c>
    </row>
    <row r="2703" customFormat="false" ht="15" hidden="false" customHeight="false" outlineLevel="0" collapsed="false">
      <c r="A2703" s="189" t="n">
        <v>2711</v>
      </c>
      <c r="B2703" s="190" t="s">
        <v>885</v>
      </c>
      <c r="C2703" s="191" t="s">
        <v>67</v>
      </c>
      <c r="D2703" s="191" t="s">
        <v>28</v>
      </c>
      <c r="E2703" s="189" t="n">
        <v>0.00119684</v>
      </c>
      <c r="F2703" s="189" t="n">
        <v>100.68</v>
      </c>
      <c r="G2703" s="189" t="n">
        <v>0</v>
      </c>
    </row>
    <row r="2704" customFormat="false" ht="21" hidden="false" customHeight="false" outlineLevel="0" collapsed="false">
      <c r="A2704" s="189" t="n">
        <v>36148</v>
      </c>
      <c r="B2704" s="190" t="s">
        <v>864</v>
      </c>
      <c r="C2704" s="191" t="s">
        <v>67</v>
      </c>
      <c r="D2704" s="191" t="s">
        <v>28</v>
      </c>
      <c r="E2704" s="189" t="n">
        <v>0.002091164</v>
      </c>
      <c r="F2704" s="189" t="n">
        <v>48</v>
      </c>
      <c r="G2704" s="189" t="n">
        <v>0</v>
      </c>
    </row>
    <row r="2705" customFormat="false" ht="21" hidden="false" customHeight="false" outlineLevel="0" collapsed="false">
      <c r="A2705" s="189" t="n">
        <v>36152</v>
      </c>
      <c r="B2705" s="190" t="s">
        <v>865</v>
      </c>
      <c r="C2705" s="191" t="s">
        <v>67</v>
      </c>
      <c r="D2705" s="191" t="s">
        <v>28</v>
      </c>
      <c r="E2705" s="189" t="n">
        <v>0.002091164</v>
      </c>
      <c r="F2705" s="189" t="n">
        <v>3.9</v>
      </c>
      <c r="G2705" s="189" t="n">
        <v>0</v>
      </c>
    </row>
    <row r="2706" customFormat="false" ht="15" hidden="false" customHeight="false" outlineLevel="0" collapsed="false">
      <c r="A2706" s="189" t="n">
        <v>37370</v>
      </c>
      <c r="B2706" s="190" t="s">
        <v>886</v>
      </c>
      <c r="C2706" s="191" t="s">
        <v>67</v>
      </c>
      <c r="D2706" s="191" t="s">
        <v>876</v>
      </c>
      <c r="E2706" s="189" t="n">
        <v>0.328</v>
      </c>
      <c r="F2706" s="189" t="n">
        <v>1.7</v>
      </c>
      <c r="G2706" s="189" t="n">
        <v>0</v>
      </c>
    </row>
    <row r="2707" customFormat="false" ht="15" hidden="false" customHeight="false" outlineLevel="0" collapsed="false">
      <c r="A2707" s="189" t="n">
        <v>37371</v>
      </c>
      <c r="B2707" s="190" t="s">
        <v>887</v>
      </c>
      <c r="C2707" s="191" t="s">
        <v>67</v>
      </c>
      <c r="D2707" s="191" t="s">
        <v>876</v>
      </c>
      <c r="E2707" s="189" t="n">
        <v>0.328</v>
      </c>
      <c r="F2707" s="189" t="n">
        <v>0.64</v>
      </c>
      <c r="G2707" s="189" t="n">
        <v>0</v>
      </c>
    </row>
    <row r="2708" customFormat="false" ht="15" hidden="false" customHeight="false" outlineLevel="0" collapsed="false">
      <c r="A2708" s="189" t="n">
        <v>37372</v>
      </c>
      <c r="B2708" s="190" t="s">
        <v>877</v>
      </c>
      <c r="C2708" s="191" t="s">
        <v>67</v>
      </c>
      <c r="D2708" s="191" t="s">
        <v>876</v>
      </c>
      <c r="E2708" s="189" t="n">
        <v>0.328</v>
      </c>
      <c r="F2708" s="189" t="n">
        <v>0.37</v>
      </c>
      <c r="G2708" s="189" t="n">
        <v>0</v>
      </c>
    </row>
    <row r="2709" customFormat="false" ht="15" hidden="false" customHeight="false" outlineLevel="0" collapsed="false">
      <c r="A2709" s="189" t="n">
        <v>37373</v>
      </c>
      <c r="B2709" s="190" t="s">
        <v>878</v>
      </c>
      <c r="C2709" s="191" t="s">
        <v>67</v>
      </c>
      <c r="D2709" s="191" t="s">
        <v>876</v>
      </c>
      <c r="E2709" s="189" t="n">
        <v>0.328</v>
      </c>
      <c r="F2709" s="189" t="n">
        <v>0.02</v>
      </c>
      <c r="G2709" s="189" t="n">
        <v>0</v>
      </c>
    </row>
    <row r="2710" customFormat="false" ht="15" hidden="false" customHeight="false" outlineLevel="0" collapsed="false">
      <c r="A2710" s="189" t="n">
        <v>38403</v>
      </c>
      <c r="B2710" s="190" t="s">
        <v>888</v>
      </c>
      <c r="C2710" s="191" t="s">
        <v>67</v>
      </c>
      <c r="D2710" s="191" t="s">
        <v>28</v>
      </c>
      <c r="E2710" s="189" t="n">
        <v>0.00119684</v>
      </c>
      <c r="F2710" s="189" t="n">
        <v>24.94</v>
      </c>
      <c r="G2710" s="189" t="n">
        <v>0</v>
      </c>
    </row>
    <row r="2711" customFormat="false" ht="15" hidden="false" customHeight="false" outlineLevel="0" collapsed="false">
      <c r="A2711" s="178"/>
      <c r="B2711" s="179"/>
      <c r="C2711" s="180"/>
      <c r="D2711" s="180"/>
      <c r="E2711" s="180"/>
      <c r="F2711" s="180"/>
      <c r="G2711" s="180"/>
    </row>
    <row r="2712" customFormat="false" ht="21" hidden="false" customHeight="false" outlineLevel="0" collapsed="false">
      <c r="A2712" s="184" t="s">
        <v>373</v>
      </c>
      <c r="B2712" s="185" t="s">
        <v>374</v>
      </c>
      <c r="C2712" s="186" t="s">
        <v>53</v>
      </c>
      <c r="D2712" s="186" t="s">
        <v>131</v>
      </c>
      <c r="E2712" s="187"/>
      <c r="F2712" s="187" t="n">
        <v>7.52655151196</v>
      </c>
      <c r="G2712" s="187" t="n">
        <v>4.715709768</v>
      </c>
    </row>
    <row r="2713" customFormat="false" ht="15" hidden="false" customHeight="false" outlineLevel="0" collapsed="false">
      <c r="A2713" s="189" t="n">
        <v>10</v>
      </c>
      <c r="B2713" s="190" t="s">
        <v>882</v>
      </c>
      <c r="C2713" s="191" t="s">
        <v>67</v>
      </c>
      <c r="D2713" s="191" t="s">
        <v>28</v>
      </c>
      <c r="E2713" s="189" t="n">
        <v>0.001470506</v>
      </c>
      <c r="F2713" s="189" t="n">
        <v>6.64</v>
      </c>
      <c r="G2713" s="189" t="n">
        <v>0</v>
      </c>
    </row>
    <row r="2714" customFormat="false" ht="15" hidden="false" customHeight="false" outlineLevel="0" collapsed="false">
      <c r="A2714" s="189" t="n">
        <v>12</v>
      </c>
      <c r="B2714" s="190" t="s">
        <v>883</v>
      </c>
      <c r="C2714" s="191" t="s">
        <v>67</v>
      </c>
      <c r="D2714" s="191" t="s">
        <v>28</v>
      </c>
      <c r="E2714" s="189" t="n">
        <v>0.001470506</v>
      </c>
      <c r="F2714" s="189" t="n">
        <v>6.5</v>
      </c>
      <c r="G2714" s="189" t="n">
        <v>0</v>
      </c>
    </row>
    <row r="2715" customFormat="false" ht="15" hidden="false" customHeight="false" outlineLevel="0" collapsed="false">
      <c r="A2715" s="189" t="n">
        <v>12892</v>
      </c>
      <c r="B2715" s="190" t="s">
        <v>859</v>
      </c>
      <c r="C2715" s="191" t="s">
        <v>67</v>
      </c>
      <c r="D2715" s="191" t="s">
        <v>333</v>
      </c>
      <c r="E2715" s="189" t="n">
        <v>0.002569326</v>
      </c>
      <c r="F2715" s="189" t="n">
        <v>9</v>
      </c>
      <c r="G2715" s="189" t="n">
        <v>0</v>
      </c>
    </row>
    <row r="2716" customFormat="false" ht="15" hidden="false" customHeight="false" outlineLevel="0" collapsed="false">
      <c r="A2716" s="189" t="n">
        <v>12893</v>
      </c>
      <c r="B2716" s="190" t="s">
        <v>860</v>
      </c>
      <c r="C2716" s="191" t="s">
        <v>67</v>
      </c>
      <c r="D2716" s="191" t="s">
        <v>333</v>
      </c>
      <c r="E2716" s="189" t="n">
        <v>0.002569326</v>
      </c>
      <c r="F2716" s="189" t="n">
        <v>48</v>
      </c>
      <c r="G2716" s="189" t="n">
        <v>0</v>
      </c>
    </row>
    <row r="2717" customFormat="false" ht="15" hidden="false" customHeight="false" outlineLevel="0" collapsed="false">
      <c r="A2717" s="189" t="n">
        <v>12894</v>
      </c>
      <c r="B2717" s="190" t="s">
        <v>861</v>
      </c>
      <c r="C2717" s="191" t="s">
        <v>67</v>
      </c>
      <c r="D2717" s="191" t="s">
        <v>28</v>
      </c>
      <c r="E2717" s="189" t="n">
        <v>0.002569326</v>
      </c>
      <c r="F2717" s="189" t="n">
        <v>13</v>
      </c>
      <c r="G2717" s="189" t="n">
        <v>0</v>
      </c>
    </row>
    <row r="2718" customFormat="false" ht="21" hidden="false" customHeight="false" outlineLevel="0" collapsed="false">
      <c r="A2718" s="189" t="n">
        <v>12895</v>
      </c>
      <c r="B2718" s="190" t="s">
        <v>862</v>
      </c>
      <c r="C2718" s="191" t="s">
        <v>67</v>
      </c>
      <c r="D2718" s="191" t="s">
        <v>28</v>
      </c>
      <c r="E2718" s="189" t="n">
        <v>0.002569326</v>
      </c>
      <c r="F2718" s="189" t="n">
        <v>10</v>
      </c>
      <c r="G2718" s="189" t="n">
        <v>0</v>
      </c>
    </row>
    <row r="2719" customFormat="false" ht="21" hidden="false" customHeight="false" outlineLevel="0" collapsed="false">
      <c r="A2719" s="189" t="n">
        <v>21128</v>
      </c>
      <c r="B2719" s="190" t="s">
        <v>1101</v>
      </c>
      <c r="C2719" s="191" t="s">
        <v>67</v>
      </c>
      <c r="D2719" s="191" t="s">
        <v>131</v>
      </c>
      <c r="E2719" s="189" t="n">
        <v>1.05</v>
      </c>
      <c r="F2719" s="189" t="n">
        <v>5.21</v>
      </c>
      <c r="G2719" s="189" t="n">
        <v>0</v>
      </c>
    </row>
    <row r="2720" customFormat="false" ht="15" hidden="false" customHeight="false" outlineLevel="0" collapsed="false">
      <c r="A2720" s="189" t="n">
        <v>2436</v>
      </c>
      <c r="B2720" s="190" t="s">
        <v>913</v>
      </c>
      <c r="C2720" s="191" t="s">
        <v>867</v>
      </c>
      <c r="D2720" s="191" t="s">
        <v>876</v>
      </c>
      <c r="E2720" s="189" t="n">
        <v>0.16636115</v>
      </c>
      <c r="F2720" s="189" t="n">
        <v>0</v>
      </c>
      <c r="G2720" s="189" t="n">
        <v>12.75</v>
      </c>
    </row>
    <row r="2721" customFormat="false" ht="15" hidden="false" customHeight="false" outlineLevel="0" collapsed="false">
      <c r="A2721" s="189" t="n">
        <v>246</v>
      </c>
      <c r="B2721" s="190" t="s">
        <v>914</v>
      </c>
      <c r="C2721" s="191" t="s">
        <v>867</v>
      </c>
      <c r="D2721" s="191" t="s">
        <v>876</v>
      </c>
      <c r="E2721" s="189" t="n">
        <v>0.010145</v>
      </c>
      <c r="F2721" s="189" t="n">
        <v>0</v>
      </c>
      <c r="G2721" s="189" t="n">
        <v>9.57</v>
      </c>
    </row>
    <row r="2722" customFormat="false" ht="15" hidden="false" customHeight="false" outlineLevel="0" collapsed="false">
      <c r="A2722" s="189" t="n">
        <v>247</v>
      </c>
      <c r="B2722" s="190" t="s">
        <v>915</v>
      </c>
      <c r="C2722" s="191" t="s">
        <v>867</v>
      </c>
      <c r="D2722" s="191" t="s">
        <v>876</v>
      </c>
      <c r="E2722" s="189" t="n">
        <v>0.16636115</v>
      </c>
      <c r="F2722" s="189" t="n">
        <v>0</v>
      </c>
      <c r="G2722" s="189" t="n">
        <v>9.57</v>
      </c>
    </row>
    <row r="2723" customFormat="false" ht="15" hidden="false" customHeight="false" outlineLevel="0" collapsed="false">
      <c r="A2723" s="189" t="n">
        <v>2696</v>
      </c>
      <c r="B2723" s="190" t="s">
        <v>919</v>
      </c>
      <c r="C2723" s="191" t="s">
        <v>867</v>
      </c>
      <c r="D2723" s="191" t="s">
        <v>876</v>
      </c>
      <c r="E2723" s="189" t="n">
        <v>0.071015</v>
      </c>
      <c r="F2723" s="189" t="n">
        <v>0</v>
      </c>
      <c r="G2723" s="189" t="n">
        <v>12.75</v>
      </c>
    </row>
    <row r="2724" customFormat="false" ht="15" hidden="false" customHeight="false" outlineLevel="0" collapsed="false">
      <c r="A2724" s="189" t="n">
        <v>2711</v>
      </c>
      <c r="B2724" s="190" t="s">
        <v>885</v>
      </c>
      <c r="C2724" s="191" t="s">
        <v>67</v>
      </c>
      <c r="D2724" s="191" t="s">
        <v>28</v>
      </c>
      <c r="E2724" s="189" t="n">
        <v>0.001470506</v>
      </c>
      <c r="F2724" s="189" t="n">
        <v>100.68</v>
      </c>
      <c r="G2724" s="189" t="n">
        <v>0</v>
      </c>
    </row>
    <row r="2725" customFormat="false" ht="21" hidden="false" customHeight="false" outlineLevel="0" collapsed="false">
      <c r="A2725" s="189" t="n">
        <v>36148</v>
      </c>
      <c r="B2725" s="190" t="s">
        <v>864</v>
      </c>
      <c r="C2725" s="191" t="s">
        <v>67</v>
      </c>
      <c r="D2725" s="191" t="s">
        <v>28</v>
      </c>
      <c r="E2725" s="189" t="n">
        <v>0.002569326</v>
      </c>
      <c r="F2725" s="189" t="n">
        <v>48</v>
      </c>
      <c r="G2725" s="189" t="n">
        <v>0</v>
      </c>
    </row>
    <row r="2726" customFormat="false" ht="21" hidden="false" customHeight="false" outlineLevel="0" collapsed="false">
      <c r="A2726" s="189" t="n">
        <v>36152</v>
      </c>
      <c r="B2726" s="190" t="s">
        <v>865</v>
      </c>
      <c r="C2726" s="191" t="s">
        <v>67</v>
      </c>
      <c r="D2726" s="191" t="s">
        <v>28</v>
      </c>
      <c r="E2726" s="189" t="n">
        <v>0.002569326</v>
      </c>
      <c r="F2726" s="189" t="n">
        <v>3.9</v>
      </c>
      <c r="G2726" s="189" t="n">
        <v>0</v>
      </c>
    </row>
    <row r="2727" customFormat="false" ht="15" hidden="false" customHeight="false" outlineLevel="0" collapsed="false">
      <c r="A2727" s="189" t="n">
        <v>37370</v>
      </c>
      <c r="B2727" s="190" t="s">
        <v>886</v>
      </c>
      <c r="C2727" s="191" t="s">
        <v>67</v>
      </c>
      <c r="D2727" s="191" t="s">
        <v>876</v>
      </c>
      <c r="E2727" s="189" t="n">
        <v>0.403</v>
      </c>
      <c r="F2727" s="189" t="n">
        <v>1.7</v>
      </c>
      <c r="G2727" s="189" t="n">
        <v>0</v>
      </c>
    </row>
    <row r="2728" customFormat="false" ht="15" hidden="false" customHeight="false" outlineLevel="0" collapsed="false">
      <c r="A2728" s="189" t="n">
        <v>37371</v>
      </c>
      <c r="B2728" s="190" t="s">
        <v>887</v>
      </c>
      <c r="C2728" s="191" t="s">
        <v>67</v>
      </c>
      <c r="D2728" s="191" t="s">
        <v>876</v>
      </c>
      <c r="E2728" s="189" t="n">
        <v>0.403</v>
      </c>
      <c r="F2728" s="189" t="n">
        <v>0.64</v>
      </c>
      <c r="G2728" s="189" t="n">
        <v>0</v>
      </c>
    </row>
    <row r="2729" customFormat="false" ht="15" hidden="false" customHeight="false" outlineLevel="0" collapsed="false">
      <c r="A2729" s="189" t="n">
        <v>37372</v>
      </c>
      <c r="B2729" s="190" t="s">
        <v>877</v>
      </c>
      <c r="C2729" s="191" t="s">
        <v>67</v>
      </c>
      <c r="D2729" s="191" t="s">
        <v>876</v>
      </c>
      <c r="E2729" s="189" t="n">
        <v>0.403</v>
      </c>
      <c r="F2729" s="189" t="n">
        <v>0.37</v>
      </c>
      <c r="G2729" s="189" t="n">
        <v>0</v>
      </c>
    </row>
    <row r="2730" customFormat="false" ht="15" hidden="false" customHeight="false" outlineLevel="0" collapsed="false">
      <c r="A2730" s="189" t="n">
        <v>37373</v>
      </c>
      <c r="B2730" s="190" t="s">
        <v>878</v>
      </c>
      <c r="C2730" s="191" t="s">
        <v>67</v>
      </c>
      <c r="D2730" s="191" t="s">
        <v>876</v>
      </c>
      <c r="E2730" s="189" t="n">
        <v>0.403</v>
      </c>
      <c r="F2730" s="189" t="n">
        <v>0.02</v>
      </c>
      <c r="G2730" s="189" t="n">
        <v>0</v>
      </c>
    </row>
    <row r="2731" customFormat="false" ht="15" hidden="false" customHeight="false" outlineLevel="0" collapsed="false">
      <c r="A2731" s="189" t="n">
        <v>38403</v>
      </c>
      <c r="B2731" s="190" t="s">
        <v>888</v>
      </c>
      <c r="C2731" s="191" t="s">
        <v>67</v>
      </c>
      <c r="D2731" s="191" t="s">
        <v>28</v>
      </c>
      <c r="E2731" s="189" t="n">
        <v>0.001470506</v>
      </c>
      <c r="F2731" s="189" t="n">
        <v>24.94</v>
      </c>
      <c r="G2731" s="189" t="n">
        <v>0</v>
      </c>
    </row>
    <row r="2732" customFormat="false" ht="21" hidden="false" customHeight="false" outlineLevel="0" collapsed="false">
      <c r="A2732" s="189" t="n">
        <v>392</v>
      </c>
      <c r="B2732" s="190" t="s">
        <v>927</v>
      </c>
      <c r="C2732" s="191" t="s">
        <v>67</v>
      </c>
      <c r="D2732" s="191" t="s">
        <v>28</v>
      </c>
      <c r="E2732" s="189" t="n">
        <v>0.666</v>
      </c>
      <c r="F2732" s="189" t="n">
        <v>0.62</v>
      </c>
      <c r="G2732" s="189" t="n">
        <v>0</v>
      </c>
    </row>
    <row r="2733" customFormat="false" ht="15" hidden="false" customHeight="false" outlineLevel="0" collapsed="false">
      <c r="A2733" s="178"/>
      <c r="B2733" s="179"/>
      <c r="C2733" s="180"/>
      <c r="D2733" s="180"/>
      <c r="E2733" s="180"/>
      <c r="F2733" s="180"/>
      <c r="G2733" s="180"/>
    </row>
    <row r="2734" customFormat="false" ht="21" hidden="false" customHeight="false" outlineLevel="0" collapsed="false">
      <c r="A2734" s="184" t="s">
        <v>376</v>
      </c>
      <c r="B2734" s="185" t="s">
        <v>377</v>
      </c>
      <c r="C2734" s="186" t="s">
        <v>53</v>
      </c>
      <c r="D2734" s="186" t="s">
        <v>28</v>
      </c>
      <c r="E2734" s="187"/>
      <c r="F2734" s="187" t="n">
        <v>1.1077249814</v>
      </c>
      <c r="G2734" s="187" t="n">
        <v>1.1495916</v>
      </c>
    </row>
    <row r="2735" customFormat="false" ht="15" hidden="false" customHeight="false" outlineLevel="0" collapsed="false">
      <c r="A2735" s="189" t="n">
        <v>10</v>
      </c>
      <c r="B2735" s="190" t="s">
        <v>882</v>
      </c>
      <c r="C2735" s="191" t="s">
        <v>67</v>
      </c>
      <c r="D2735" s="191" t="s">
        <v>28</v>
      </c>
      <c r="E2735" s="189" t="n">
        <v>0.00036489</v>
      </c>
      <c r="F2735" s="189" t="n">
        <v>6.64</v>
      </c>
      <c r="G2735" s="189" t="n">
        <v>0</v>
      </c>
    </row>
    <row r="2736" customFormat="false" ht="15" hidden="false" customHeight="false" outlineLevel="0" collapsed="false">
      <c r="A2736" s="189" t="n">
        <v>12</v>
      </c>
      <c r="B2736" s="190" t="s">
        <v>883</v>
      </c>
      <c r="C2736" s="191" t="s">
        <v>67</v>
      </c>
      <c r="D2736" s="191" t="s">
        <v>28</v>
      </c>
      <c r="E2736" s="189" t="n">
        <v>0.00036489</v>
      </c>
      <c r="F2736" s="189" t="n">
        <v>6.5</v>
      </c>
      <c r="G2736" s="189" t="n">
        <v>0</v>
      </c>
    </row>
    <row r="2737" customFormat="false" ht="15" hidden="false" customHeight="false" outlineLevel="0" collapsed="false">
      <c r="A2737" s="189" t="n">
        <v>12892</v>
      </c>
      <c r="B2737" s="190" t="s">
        <v>859</v>
      </c>
      <c r="C2737" s="191" t="s">
        <v>67</v>
      </c>
      <c r="D2737" s="191" t="s">
        <v>333</v>
      </c>
      <c r="E2737" s="189" t="n">
        <v>0.00063755</v>
      </c>
      <c r="F2737" s="189" t="n">
        <v>9</v>
      </c>
      <c r="G2737" s="189" t="n">
        <v>0</v>
      </c>
    </row>
    <row r="2738" customFormat="false" ht="15" hidden="false" customHeight="false" outlineLevel="0" collapsed="false">
      <c r="A2738" s="189" t="n">
        <v>12893</v>
      </c>
      <c r="B2738" s="190" t="s">
        <v>860</v>
      </c>
      <c r="C2738" s="191" t="s">
        <v>67</v>
      </c>
      <c r="D2738" s="191" t="s">
        <v>333</v>
      </c>
      <c r="E2738" s="189" t="n">
        <v>0.00063755</v>
      </c>
      <c r="F2738" s="189" t="n">
        <v>48</v>
      </c>
      <c r="G2738" s="189" t="n">
        <v>0</v>
      </c>
    </row>
    <row r="2739" customFormat="false" ht="15" hidden="false" customHeight="false" outlineLevel="0" collapsed="false">
      <c r="A2739" s="189" t="n">
        <v>12894</v>
      </c>
      <c r="B2739" s="190" t="s">
        <v>861</v>
      </c>
      <c r="C2739" s="191" t="s">
        <v>67</v>
      </c>
      <c r="D2739" s="191" t="s">
        <v>28</v>
      </c>
      <c r="E2739" s="189" t="n">
        <v>0.00063755</v>
      </c>
      <c r="F2739" s="189" t="n">
        <v>13</v>
      </c>
      <c r="G2739" s="189" t="n">
        <v>0</v>
      </c>
    </row>
    <row r="2740" customFormat="false" ht="21" hidden="false" customHeight="false" outlineLevel="0" collapsed="false">
      <c r="A2740" s="189" t="n">
        <v>12895</v>
      </c>
      <c r="B2740" s="190" t="s">
        <v>862</v>
      </c>
      <c r="C2740" s="191" t="s">
        <v>67</v>
      </c>
      <c r="D2740" s="191" t="s">
        <v>28</v>
      </c>
      <c r="E2740" s="189" t="n">
        <v>0.00063755</v>
      </c>
      <c r="F2740" s="189" t="n">
        <v>10</v>
      </c>
      <c r="G2740" s="189" t="n">
        <v>0</v>
      </c>
    </row>
    <row r="2741" customFormat="false" ht="15" hidden="false" customHeight="false" outlineLevel="0" collapsed="false">
      <c r="A2741" s="189" t="n">
        <v>2436</v>
      </c>
      <c r="B2741" s="190" t="s">
        <v>913</v>
      </c>
      <c r="C2741" s="191" t="s">
        <v>867</v>
      </c>
      <c r="D2741" s="191" t="s">
        <v>876</v>
      </c>
      <c r="E2741" s="189" t="n">
        <v>0.051505</v>
      </c>
      <c r="F2741" s="189" t="n">
        <v>0</v>
      </c>
      <c r="G2741" s="189" t="n">
        <v>12.75</v>
      </c>
    </row>
    <row r="2742" customFormat="false" ht="15" hidden="false" customHeight="false" outlineLevel="0" collapsed="false">
      <c r="A2742" s="189" t="n">
        <v>247</v>
      </c>
      <c r="B2742" s="190" t="s">
        <v>915</v>
      </c>
      <c r="C2742" s="191" t="s">
        <v>867</v>
      </c>
      <c r="D2742" s="191" t="s">
        <v>876</v>
      </c>
      <c r="E2742" s="189" t="n">
        <v>0.051505</v>
      </c>
      <c r="F2742" s="189" t="n">
        <v>0</v>
      </c>
      <c r="G2742" s="189" t="n">
        <v>9.57</v>
      </c>
    </row>
    <row r="2743" customFormat="false" ht="15" hidden="false" customHeight="false" outlineLevel="0" collapsed="false">
      <c r="A2743" s="189" t="n">
        <v>2711</v>
      </c>
      <c r="B2743" s="190" t="s">
        <v>885</v>
      </c>
      <c r="C2743" s="191" t="s">
        <v>67</v>
      </c>
      <c r="D2743" s="191" t="s">
        <v>28</v>
      </c>
      <c r="E2743" s="189" t="n">
        <v>0.00036489</v>
      </c>
      <c r="F2743" s="189" t="n">
        <v>100.68</v>
      </c>
      <c r="G2743" s="189" t="n">
        <v>0</v>
      </c>
    </row>
    <row r="2744" customFormat="false" ht="21" hidden="false" customHeight="false" outlineLevel="0" collapsed="false">
      <c r="A2744" s="189" t="n">
        <v>36148</v>
      </c>
      <c r="B2744" s="190" t="s">
        <v>864</v>
      </c>
      <c r="C2744" s="191" t="s">
        <v>67</v>
      </c>
      <c r="D2744" s="191" t="s">
        <v>28</v>
      </c>
      <c r="E2744" s="189" t="n">
        <v>0.00063755</v>
      </c>
      <c r="F2744" s="189" t="n">
        <v>48</v>
      </c>
      <c r="G2744" s="189" t="n">
        <v>0</v>
      </c>
    </row>
    <row r="2745" customFormat="false" ht="21" hidden="false" customHeight="false" outlineLevel="0" collapsed="false">
      <c r="A2745" s="189" t="n">
        <v>36152</v>
      </c>
      <c r="B2745" s="190" t="s">
        <v>865</v>
      </c>
      <c r="C2745" s="191" t="s">
        <v>67</v>
      </c>
      <c r="D2745" s="191" t="s">
        <v>28</v>
      </c>
      <c r="E2745" s="189" t="n">
        <v>0.00063755</v>
      </c>
      <c r="F2745" s="189" t="n">
        <v>3.9</v>
      </c>
      <c r="G2745" s="189" t="n">
        <v>0</v>
      </c>
    </row>
    <row r="2746" customFormat="false" ht="15" hidden="false" customHeight="false" outlineLevel="0" collapsed="false">
      <c r="A2746" s="189" t="n">
        <v>37370</v>
      </c>
      <c r="B2746" s="190" t="s">
        <v>886</v>
      </c>
      <c r="C2746" s="191" t="s">
        <v>67</v>
      </c>
      <c r="D2746" s="191" t="s">
        <v>876</v>
      </c>
      <c r="E2746" s="189" t="n">
        <v>0.1</v>
      </c>
      <c r="F2746" s="189" t="n">
        <v>1.7</v>
      </c>
      <c r="G2746" s="189" t="n">
        <v>0</v>
      </c>
    </row>
    <row r="2747" customFormat="false" ht="15" hidden="false" customHeight="false" outlineLevel="0" collapsed="false">
      <c r="A2747" s="189" t="n">
        <v>37371</v>
      </c>
      <c r="B2747" s="190" t="s">
        <v>887</v>
      </c>
      <c r="C2747" s="191" t="s">
        <v>67</v>
      </c>
      <c r="D2747" s="191" t="s">
        <v>876</v>
      </c>
      <c r="E2747" s="189" t="n">
        <v>0.1</v>
      </c>
      <c r="F2747" s="189" t="n">
        <v>0.64</v>
      </c>
      <c r="G2747" s="189" t="n">
        <v>0</v>
      </c>
    </row>
    <row r="2748" customFormat="false" ht="15" hidden="false" customHeight="false" outlineLevel="0" collapsed="false">
      <c r="A2748" s="189" t="n">
        <v>37372</v>
      </c>
      <c r="B2748" s="190" t="s">
        <v>877</v>
      </c>
      <c r="C2748" s="191" t="s">
        <v>67</v>
      </c>
      <c r="D2748" s="191" t="s">
        <v>876</v>
      </c>
      <c r="E2748" s="189" t="n">
        <v>0.1</v>
      </c>
      <c r="F2748" s="189" t="n">
        <v>0.37</v>
      </c>
      <c r="G2748" s="189" t="n">
        <v>0</v>
      </c>
    </row>
    <row r="2749" customFormat="false" ht="15" hidden="false" customHeight="false" outlineLevel="0" collapsed="false">
      <c r="A2749" s="189" t="n">
        <v>37373</v>
      </c>
      <c r="B2749" s="190" t="s">
        <v>878</v>
      </c>
      <c r="C2749" s="191" t="s">
        <v>67</v>
      </c>
      <c r="D2749" s="191" t="s">
        <v>876</v>
      </c>
      <c r="E2749" s="189" t="n">
        <v>0.1</v>
      </c>
      <c r="F2749" s="189" t="n">
        <v>0.02</v>
      </c>
      <c r="G2749" s="189" t="n">
        <v>0</v>
      </c>
    </row>
    <row r="2750" customFormat="false" ht="15" hidden="false" customHeight="false" outlineLevel="0" collapsed="false">
      <c r="A2750" s="189" t="n">
        <v>38403</v>
      </c>
      <c r="B2750" s="190" t="s">
        <v>888</v>
      </c>
      <c r="C2750" s="191" t="s">
        <v>67</v>
      </c>
      <c r="D2750" s="191" t="s">
        <v>28</v>
      </c>
      <c r="E2750" s="189" t="n">
        <v>0.00036489</v>
      </c>
      <c r="F2750" s="189" t="n">
        <v>24.94</v>
      </c>
      <c r="G2750" s="189" t="n">
        <v>0</v>
      </c>
    </row>
    <row r="2751" customFormat="false" ht="21" hidden="false" customHeight="false" outlineLevel="0" collapsed="false">
      <c r="A2751" s="189" t="n">
        <v>39129</v>
      </c>
      <c r="B2751" s="190" t="s">
        <v>377</v>
      </c>
      <c r="C2751" s="191" t="s">
        <v>67</v>
      </c>
      <c r="D2751" s="191" t="s">
        <v>28</v>
      </c>
      <c r="E2751" s="189" t="n">
        <v>1</v>
      </c>
      <c r="F2751" s="189" t="n">
        <v>0.7</v>
      </c>
      <c r="G2751" s="189" t="n">
        <v>0</v>
      </c>
    </row>
    <row r="2752" customFormat="false" ht="15" hidden="false" customHeight="false" outlineLevel="0" collapsed="false">
      <c r="A2752" s="178"/>
      <c r="B2752" s="179"/>
      <c r="C2752" s="180"/>
      <c r="D2752" s="180"/>
      <c r="E2752" s="180"/>
      <c r="F2752" s="180"/>
      <c r="G2752" s="180"/>
    </row>
    <row r="2753" customFormat="false" ht="15" hidden="false" customHeight="false" outlineLevel="0" collapsed="false">
      <c r="A2753" s="184" t="s">
        <v>379</v>
      </c>
      <c r="B2753" s="185" t="s">
        <v>380</v>
      </c>
      <c r="C2753" s="186" t="s">
        <v>53</v>
      </c>
      <c r="D2753" s="186" t="s">
        <v>28</v>
      </c>
      <c r="E2753" s="187"/>
      <c r="F2753" s="187" t="n">
        <v>0.10892688676</v>
      </c>
      <c r="G2753" s="187" t="n">
        <v>0.137950992</v>
      </c>
    </row>
    <row r="2754" customFormat="false" ht="15" hidden="false" customHeight="false" outlineLevel="0" collapsed="false">
      <c r="A2754" s="189" t="n">
        <v>10</v>
      </c>
      <c r="B2754" s="190" t="s">
        <v>882</v>
      </c>
      <c r="C2754" s="191" t="s">
        <v>67</v>
      </c>
      <c r="D2754" s="191" t="s">
        <v>28</v>
      </c>
      <c r="E2754" s="189" t="n">
        <v>4.3786E-005</v>
      </c>
      <c r="F2754" s="189" t="n">
        <v>6.64</v>
      </c>
      <c r="G2754" s="189" t="n">
        <v>0</v>
      </c>
    </row>
    <row r="2755" customFormat="false" ht="15" hidden="false" customHeight="false" outlineLevel="0" collapsed="false">
      <c r="A2755" s="189" t="n">
        <v>12</v>
      </c>
      <c r="B2755" s="190" t="s">
        <v>883</v>
      </c>
      <c r="C2755" s="191" t="s">
        <v>67</v>
      </c>
      <c r="D2755" s="191" t="s">
        <v>28</v>
      </c>
      <c r="E2755" s="189" t="n">
        <v>4.3786E-005</v>
      </c>
      <c r="F2755" s="189" t="n">
        <v>6.5</v>
      </c>
      <c r="G2755" s="189" t="n">
        <v>0</v>
      </c>
    </row>
    <row r="2756" customFormat="false" ht="15" hidden="false" customHeight="false" outlineLevel="0" collapsed="false">
      <c r="A2756" s="189" t="n">
        <v>12892</v>
      </c>
      <c r="B2756" s="190" t="s">
        <v>859</v>
      </c>
      <c r="C2756" s="191" t="s">
        <v>67</v>
      </c>
      <c r="D2756" s="191" t="s">
        <v>333</v>
      </c>
      <c r="E2756" s="189" t="n">
        <v>7.6506E-005</v>
      </c>
      <c r="F2756" s="189" t="n">
        <v>9</v>
      </c>
      <c r="G2756" s="189" t="n">
        <v>0</v>
      </c>
    </row>
    <row r="2757" customFormat="false" ht="15" hidden="false" customHeight="false" outlineLevel="0" collapsed="false">
      <c r="A2757" s="189" t="n">
        <v>12893</v>
      </c>
      <c r="B2757" s="190" t="s">
        <v>860</v>
      </c>
      <c r="C2757" s="191" t="s">
        <v>67</v>
      </c>
      <c r="D2757" s="191" t="s">
        <v>333</v>
      </c>
      <c r="E2757" s="189" t="n">
        <v>7.6506E-005</v>
      </c>
      <c r="F2757" s="189" t="n">
        <v>48</v>
      </c>
      <c r="G2757" s="189" t="n">
        <v>0</v>
      </c>
    </row>
    <row r="2758" customFormat="false" ht="15" hidden="false" customHeight="false" outlineLevel="0" collapsed="false">
      <c r="A2758" s="189" t="n">
        <v>12894</v>
      </c>
      <c r="B2758" s="190" t="s">
        <v>861</v>
      </c>
      <c r="C2758" s="191" t="s">
        <v>67</v>
      </c>
      <c r="D2758" s="191" t="s">
        <v>28</v>
      </c>
      <c r="E2758" s="189" t="n">
        <v>7.6506E-005</v>
      </c>
      <c r="F2758" s="189" t="n">
        <v>13</v>
      </c>
      <c r="G2758" s="189" t="n">
        <v>0</v>
      </c>
    </row>
    <row r="2759" customFormat="false" ht="21" hidden="false" customHeight="false" outlineLevel="0" collapsed="false">
      <c r="A2759" s="189" t="n">
        <v>12895</v>
      </c>
      <c r="B2759" s="190" t="s">
        <v>862</v>
      </c>
      <c r="C2759" s="191" t="s">
        <v>67</v>
      </c>
      <c r="D2759" s="191" t="s">
        <v>28</v>
      </c>
      <c r="E2759" s="189" t="n">
        <v>7.6506E-005</v>
      </c>
      <c r="F2759" s="189" t="n">
        <v>10</v>
      </c>
      <c r="G2759" s="189" t="n">
        <v>0</v>
      </c>
    </row>
    <row r="2760" customFormat="false" ht="15" hidden="false" customHeight="false" outlineLevel="0" collapsed="false">
      <c r="A2760" s="189" t="n">
        <v>2436</v>
      </c>
      <c r="B2760" s="190" t="s">
        <v>913</v>
      </c>
      <c r="C2760" s="191" t="s">
        <v>867</v>
      </c>
      <c r="D2760" s="191" t="s">
        <v>876</v>
      </c>
      <c r="E2760" s="189" t="n">
        <v>0.0061806</v>
      </c>
      <c r="F2760" s="189" t="n">
        <v>0</v>
      </c>
      <c r="G2760" s="189" t="n">
        <v>12.75</v>
      </c>
    </row>
    <row r="2761" customFormat="false" ht="15" hidden="false" customHeight="false" outlineLevel="0" collapsed="false">
      <c r="A2761" s="189" t="n">
        <v>247</v>
      </c>
      <c r="B2761" s="190" t="s">
        <v>915</v>
      </c>
      <c r="C2761" s="191" t="s">
        <v>867</v>
      </c>
      <c r="D2761" s="191" t="s">
        <v>876</v>
      </c>
      <c r="E2761" s="189" t="n">
        <v>0.0061806</v>
      </c>
      <c r="F2761" s="189" t="n">
        <v>0</v>
      </c>
      <c r="G2761" s="189" t="n">
        <v>9.57</v>
      </c>
    </row>
    <row r="2762" customFormat="false" ht="15" hidden="false" customHeight="false" outlineLevel="0" collapsed="false">
      <c r="A2762" s="189" t="n">
        <v>2711</v>
      </c>
      <c r="B2762" s="190" t="s">
        <v>885</v>
      </c>
      <c r="C2762" s="191" t="s">
        <v>67</v>
      </c>
      <c r="D2762" s="191" t="s">
        <v>28</v>
      </c>
      <c r="E2762" s="189" t="n">
        <v>4.3786E-005</v>
      </c>
      <c r="F2762" s="189" t="n">
        <v>100.68</v>
      </c>
      <c r="G2762" s="189" t="n">
        <v>0</v>
      </c>
    </row>
    <row r="2763" customFormat="false" ht="21" hidden="false" customHeight="false" outlineLevel="0" collapsed="false">
      <c r="A2763" s="189" t="n">
        <v>36148</v>
      </c>
      <c r="B2763" s="190" t="s">
        <v>864</v>
      </c>
      <c r="C2763" s="191" t="s">
        <v>67</v>
      </c>
      <c r="D2763" s="191" t="s">
        <v>28</v>
      </c>
      <c r="E2763" s="189" t="n">
        <v>7.6506E-005</v>
      </c>
      <c r="F2763" s="189" t="n">
        <v>48</v>
      </c>
      <c r="G2763" s="189" t="n">
        <v>0</v>
      </c>
    </row>
    <row r="2764" customFormat="false" ht="21" hidden="false" customHeight="false" outlineLevel="0" collapsed="false">
      <c r="A2764" s="189" t="n">
        <v>36152</v>
      </c>
      <c r="B2764" s="190" t="s">
        <v>865</v>
      </c>
      <c r="C2764" s="191" t="s">
        <v>67</v>
      </c>
      <c r="D2764" s="191" t="s">
        <v>28</v>
      </c>
      <c r="E2764" s="189" t="n">
        <v>7.6506E-005</v>
      </c>
      <c r="F2764" s="189" t="n">
        <v>3.9</v>
      </c>
      <c r="G2764" s="189" t="n">
        <v>0</v>
      </c>
    </row>
    <row r="2765" customFormat="false" ht="15" hidden="false" customHeight="false" outlineLevel="0" collapsed="false">
      <c r="A2765" s="189" t="n">
        <v>37370</v>
      </c>
      <c r="B2765" s="190" t="s">
        <v>886</v>
      </c>
      <c r="C2765" s="191" t="s">
        <v>67</v>
      </c>
      <c r="D2765" s="191" t="s">
        <v>876</v>
      </c>
      <c r="E2765" s="189" t="n">
        <v>0.012</v>
      </c>
      <c r="F2765" s="189" t="n">
        <v>1.7</v>
      </c>
      <c r="G2765" s="189" t="n">
        <v>0</v>
      </c>
    </row>
    <row r="2766" customFormat="false" ht="15" hidden="false" customHeight="false" outlineLevel="0" collapsed="false">
      <c r="A2766" s="189" t="n">
        <v>37371</v>
      </c>
      <c r="B2766" s="190" t="s">
        <v>887</v>
      </c>
      <c r="C2766" s="191" t="s">
        <v>67</v>
      </c>
      <c r="D2766" s="191" t="s">
        <v>876</v>
      </c>
      <c r="E2766" s="189" t="n">
        <v>0.012</v>
      </c>
      <c r="F2766" s="189" t="n">
        <v>0.64</v>
      </c>
      <c r="G2766" s="189" t="n">
        <v>0</v>
      </c>
    </row>
    <row r="2767" customFormat="false" ht="15" hidden="false" customHeight="false" outlineLevel="0" collapsed="false">
      <c r="A2767" s="189" t="n">
        <v>37372</v>
      </c>
      <c r="B2767" s="190" t="s">
        <v>877</v>
      </c>
      <c r="C2767" s="191" t="s">
        <v>67</v>
      </c>
      <c r="D2767" s="191" t="s">
        <v>876</v>
      </c>
      <c r="E2767" s="189" t="n">
        <v>0.012</v>
      </c>
      <c r="F2767" s="189" t="n">
        <v>0.37</v>
      </c>
      <c r="G2767" s="189" t="n">
        <v>0</v>
      </c>
    </row>
    <row r="2768" customFormat="false" ht="15" hidden="false" customHeight="false" outlineLevel="0" collapsed="false">
      <c r="A2768" s="189" t="n">
        <v>37373</v>
      </c>
      <c r="B2768" s="190" t="s">
        <v>878</v>
      </c>
      <c r="C2768" s="191" t="s">
        <v>67</v>
      </c>
      <c r="D2768" s="191" t="s">
        <v>876</v>
      </c>
      <c r="E2768" s="189" t="n">
        <v>0.012</v>
      </c>
      <c r="F2768" s="189" t="n">
        <v>0.02</v>
      </c>
      <c r="G2768" s="189" t="n">
        <v>0</v>
      </c>
    </row>
    <row r="2769" customFormat="false" ht="15" hidden="false" customHeight="false" outlineLevel="0" collapsed="false">
      <c r="A2769" s="189" t="n">
        <v>38403</v>
      </c>
      <c r="B2769" s="190" t="s">
        <v>888</v>
      </c>
      <c r="C2769" s="191" t="s">
        <v>67</v>
      </c>
      <c r="D2769" s="191" t="s">
        <v>28</v>
      </c>
      <c r="E2769" s="189" t="n">
        <v>4.3786E-005</v>
      </c>
      <c r="F2769" s="189" t="n">
        <v>24.94</v>
      </c>
      <c r="G2769" s="189" t="n">
        <v>0</v>
      </c>
    </row>
    <row r="2770" customFormat="false" ht="15" hidden="false" customHeight="false" outlineLevel="0" collapsed="false">
      <c r="A2770" s="189" t="s">
        <v>1102</v>
      </c>
      <c r="B2770" s="190" t="s">
        <v>380</v>
      </c>
      <c r="C2770" s="191" t="s">
        <v>67</v>
      </c>
      <c r="D2770" s="191" t="s">
        <v>28</v>
      </c>
      <c r="E2770" s="189" t="n">
        <v>1</v>
      </c>
      <c r="F2770" s="189" t="n">
        <v>0.06</v>
      </c>
      <c r="G2770" s="189" t="n">
        <v>0</v>
      </c>
    </row>
    <row r="2771" customFormat="false" ht="15" hidden="false" customHeight="false" outlineLevel="0" collapsed="false">
      <c r="A2771" s="178"/>
      <c r="B2771" s="179"/>
      <c r="C2771" s="180"/>
      <c r="D2771" s="180"/>
      <c r="E2771" s="180"/>
      <c r="F2771" s="180"/>
      <c r="G2771" s="180"/>
    </row>
    <row r="2772" customFormat="false" ht="15" hidden="false" customHeight="false" outlineLevel="0" collapsed="false">
      <c r="A2772" s="184" t="s">
        <v>382</v>
      </c>
      <c r="B2772" s="185" t="s">
        <v>383</v>
      </c>
      <c r="C2772" s="186" t="s">
        <v>53</v>
      </c>
      <c r="D2772" s="186" t="s">
        <v>28</v>
      </c>
      <c r="E2772" s="187"/>
      <c r="F2772" s="187" t="n">
        <v>1.01231749442</v>
      </c>
      <c r="G2772" s="187" t="n">
        <v>0.39401325</v>
      </c>
    </row>
    <row r="2773" customFormat="false" ht="15" hidden="false" customHeight="false" outlineLevel="0" collapsed="false">
      <c r="A2773" s="189" t="n">
        <v>10</v>
      </c>
      <c r="B2773" s="190" t="s">
        <v>882</v>
      </c>
      <c r="C2773" s="191" t="s">
        <v>67</v>
      </c>
      <c r="D2773" s="191" t="s">
        <v>28</v>
      </c>
      <c r="E2773" s="189" t="n">
        <v>0.000109467</v>
      </c>
      <c r="F2773" s="189" t="n">
        <v>6.64</v>
      </c>
      <c r="G2773" s="189" t="n">
        <v>0</v>
      </c>
    </row>
    <row r="2774" customFormat="false" ht="15" hidden="false" customHeight="false" outlineLevel="0" collapsed="false">
      <c r="A2774" s="189" t="n">
        <v>12</v>
      </c>
      <c r="B2774" s="190" t="s">
        <v>883</v>
      </c>
      <c r="C2774" s="191" t="s">
        <v>67</v>
      </c>
      <c r="D2774" s="191" t="s">
        <v>28</v>
      </c>
      <c r="E2774" s="189" t="n">
        <v>0.000109467</v>
      </c>
      <c r="F2774" s="189" t="n">
        <v>6.5</v>
      </c>
      <c r="G2774" s="189" t="n">
        <v>0</v>
      </c>
    </row>
    <row r="2775" customFormat="false" ht="15" hidden="false" customHeight="false" outlineLevel="0" collapsed="false">
      <c r="A2775" s="189" t="n">
        <v>12892</v>
      </c>
      <c r="B2775" s="190" t="s">
        <v>859</v>
      </c>
      <c r="C2775" s="191" t="s">
        <v>67</v>
      </c>
      <c r="D2775" s="191" t="s">
        <v>333</v>
      </c>
      <c r="E2775" s="189" t="n">
        <v>0.000191265</v>
      </c>
      <c r="F2775" s="189" t="n">
        <v>9</v>
      </c>
      <c r="G2775" s="189" t="n">
        <v>0</v>
      </c>
    </row>
    <row r="2776" customFormat="false" ht="15" hidden="false" customHeight="false" outlineLevel="0" collapsed="false">
      <c r="A2776" s="189" t="n">
        <v>12893</v>
      </c>
      <c r="B2776" s="190" t="s">
        <v>860</v>
      </c>
      <c r="C2776" s="191" t="s">
        <v>67</v>
      </c>
      <c r="D2776" s="191" t="s">
        <v>333</v>
      </c>
      <c r="E2776" s="189" t="n">
        <v>0.000191265</v>
      </c>
      <c r="F2776" s="189" t="n">
        <v>48</v>
      </c>
      <c r="G2776" s="189" t="n">
        <v>0</v>
      </c>
    </row>
    <row r="2777" customFormat="false" ht="15" hidden="false" customHeight="false" outlineLevel="0" collapsed="false">
      <c r="A2777" s="189" t="n">
        <v>12894</v>
      </c>
      <c r="B2777" s="190" t="s">
        <v>861</v>
      </c>
      <c r="C2777" s="191" t="s">
        <v>67</v>
      </c>
      <c r="D2777" s="191" t="s">
        <v>28</v>
      </c>
      <c r="E2777" s="189" t="n">
        <v>0.000191265</v>
      </c>
      <c r="F2777" s="189" t="n">
        <v>13</v>
      </c>
      <c r="G2777" s="189" t="n">
        <v>0</v>
      </c>
    </row>
    <row r="2778" customFormat="false" ht="21" hidden="false" customHeight="false" outlineLevel="0" collapsed="false">
      <c r="A2778" s="189" t="n">
        <v>12895</v>
      </c>
      <c r="B2778" s="190" t="s">
        <v>862</v>
      </c>
      <c r="C2778" s="191" t="s">
        <v>67</v>
      </c>
      <c r="D2778" s="191" t="s">
        <v>28</v>
      </c>
      <c r="E2778" s="189" t="n">
        <v>0.000191265</v>
      </c>
      <c r="F2778" s="189" t="n">
        <v>10</v>
      </c>
      <c r="G2778" s="189" t="n">
        <v>0</v>
      </c>
    </row>
    <row r="2779" customFormat="false" ht="15" hidden="false" customHeight="false" outlineLevel="0" collapsed="false">
      <c r="A2779" s="189" t="n">
        <v>2436</v>
      </c>
      <c r="B2779" s="190" t="s">
        <v>913</v>
      </c>
      <c r="C2779" s="191" t="s">
        <v>867</v>
      </c>
      <c r="D2779" s="191" t="s">
        <v>876</v>
      </c>
      <c r="E2779" s="189" t="n">
        <v>0.030903</v>
      </c>
      <c r="F2779" s="189" t="n">
        <v>0</v>
      </c>
      <c r="G2779" s="189" t="n">
        <v>12.75</v>
      </c>
    </row>
    <row r="2780" customFormat="false" ht="15" hidden="false" customHeight="false" outlineLevel="0" collapsed="false">
      <c r="A2780" s="189" t="n">
        <v>2711</v>
      </c>
      <c r="B2780" s="190" t="s">
        <v>885</v>
      </c>
      <c r="C2780" s="191" t="s">
        <v>67</v>
      </c>
      <c r="D2780" s="191" t="s">
        <v>28</v>
      </c>
      <c r="E2780" s="189" t="n">
        <v>0.000109467</v>
      </c>
      <c r="F2780" s="189" t="n">
        <v>100.68</v>
      </c>
      <c r="G2780" s="189" t="n">
        <v>0</v>
      </c>
    </row>
    <row r="2781" customFormat="false" ht="21" hidden="false" customHeight="false" outlineLevel="0" collapsed="false">
      <c r="A2781" s="189" t="n">
        <v>36148</v>
      </c>
      <c r="B2781" s="190" t="s">
        <v>864</v>
      </c>
      <c r="C2781" s="191" t="s">
        <v>67</v>
      </c>
      <c r="D2781" s="191" t="s">
        <v>28</v>
      </c>
      <c r="E2781" s="189" t="n">
        <v>0.000191265</v>
      </c>
      <c r="F2781" s="189" t="n">
        <v>48</v>
      </c>
      <c r="G2781" s="189" t="n">
        <v>0</v>
      </c>
    </row>
    <row r="2782" customFormat="false" ht="21" hidden="false" customHeight="false" outlineLevel="0" collapsed="false">
      <c r="A2782" s="189" t="n">
        <v>36152</v>
      </c>
      <c r="B2782" s="190" t="s">
        <v>865</v>
      </c>
      <c r="C2782" s="191" t="s">
        <v>67</v>
      </c>
      <c r="D2782" s="191" t="s">
        <v>28</v>
      </c>
      <c r="E2782" s="189" t="n">
        <v>0.000191265</v>
      </c>
      <c r="F2782" s="189" t="n">
        <v>3.9</v>
      </c>
      <c r="G2782" s="189" t="n">
        <v>0</v>
      </c>
    </row>
    <row r="2783" customFormat="false" ht="15" hidden="false" customHeight="false" outlineLevel="0" collapsed="false">
      <c r="A2783" s="189" t="n">
        <v>37370</v>
      </c>
      <c r="B2783" s="190" t="s">
        <v>886</v>
      </c>
      <c r="C2783" s="191" t="s">
        <v>67</v>
      </c>
      <c r="D2783" s="191" t="s">
        <v>876</v>
      </c>
      <c r="E2783" s="189" t="n">
        <v>0.03</v>
      </c>
      <c r="F2783" s="189" t="n">
        <v>1.7</v>
      </c>
      <c r="G2783" s="189" t="n">
        <v>0</v>
      </c>
    </row>
    <row r="2784" customFormat="false" ht="15" hidden="false" customHeight="false" outlineLevel="0" collapsed="false">
      <c r="A2784" s="189" t="n">
        <v>37371</v>
      </c>
      <c r="B2784" s="190" t="s">
        <v>887</v>
      </c>
      <c r="C2784" s="191" t="s">
        <v>67</v>
      </c>
      <c r="D2784" s="191" t="s">
        <v>876</v>
      </c>
      <c r="E2784" s="189" t="n">
        <v>0.03</v>
      </c>
      <c r="F2784" s="189" t="n">
        <v>0.64</v>
      </c>
      <c r="G2784" s="189" t="n">
        <v>0</v>
      </c>
    </row>
    <row r="2785" customFormat="false" ht="15" hidden="false" customHeight="false" outlineLevel="0" collapsed="false">
      <c r="A2785" s="189" t="n">
        <v>37372</v>
      </c>
      <c r="B2785" s="190" t="s">
        <v>877</v>
      </c>
      <c r="C2785" s="191" t="s">
        <v>67</v>
      </c>
      <c r="D2785" s="191" t="s">
        <v>876</v>
      </c>
      <c r="E2785" s="189" t="n">
        <v>0.03</v>
      </c>
      <c r="F2785" s="189" t="n">
        <v>0.37</v>
      </c>
      <c r="G2785" s="189" t="n">
        <v>0</v>
      </c>
    </row>
    <row r="2786" customFormat="false" ht="15" hidden="false" customHeight="false" outlineLevel="0" collapsed="false">
      <c r="A2786" s="189" t="n">
        <v>37373</v>
      </c>
      <c r="B2786" s="190" t="s">
        <v>878</v>
      </c>
      <c r="C2786" s="191" t="s">
        <v>67</v>
      </c>
      <c r="D2786" s="191" t="s">
        <v>876</v>
      </c>
      <c r="E2786" s="189" t="n">
        <v>0.03</v>
      </c>
      <c r="F2786" s="189" t="n">
        <v>0.02</v>
      </c>
      <c r="G2786" s="189" t="n">
        <v>0</v>
      </c>
    </row>
    <row r="2787" customFormat="false" ht="15" hidden="false" customHeight="false" outlineLevel="0" collapsed="false">
      <c r="A2787" s="189" t="n">
        <v>38403</v>
      </c>
      <c r="B2787" s="190" t="s">
        <v>888</v>
      </c>
      <c r="C2787" s="191" t="s">
        <v>67</v>
      </c>
      <c r="D2787" s="191" t="s">
        <v>28</v>
      </c>
      <c r="E2787" s="189" t="n">
        <v>0.000109467</v>
      </c>
      <c r="F2787" s="189" t="n">
        <v>24.94</v>
      </c>
      <c r="G2787" s="189" t="n">
        <v>0</v>
      </c>
    </row>
    <row r="2788" customFormat="false" ht="15" hidden="false" customHeight="false" outlineLevel="0" collapsed="false">
      <c r="A2788" s="189" t="s">
        <v>1103</v>
      </c>
      <c r="B2788" s="190" t="s">
        <v>383</v>
      </c>
      <c r="C2788" s="191" t="s">
        <v>67</v>
      </c>
      <c r="D2788" s="191" t="s">
        <v>28</v>
      </c>
      <c r="E2788" s="189" t="n">
        <v>1</v>
      </c>
      <c r="F2788" s="189" t="n">
        <v>0.89</v>
      </c>
      <c r="G2788" s="189" t="n">
        <v>0</v>
      </c>
    </row>
    <row r="2789" customFormat="false" ht="15" hidden="false" customHeight="false" outlineLevel="0" collapsed="false">
      <c r="A2789" s="178"/>
      <c r="B2789" s="179"/>
      <c r="C2789" s="180"/>
      <c r="D2789" s="180"/>
      <c r="E2789" s="180"/>
      <c r="F2789" s="180"/>
      <c r="G2789" s="180"/>
    </row>
    <row r="2790" customFormat="false" ht="15" hidden="false" customHeight="false" outlineLevel="0" collapsed="false">
      <c r="A2790" s="184" t="s">
        <v>385</v>
      </c>
      <c r="B2790" s="185" t="s">
        <v>386</v>
      </c>
      <c r="C2790" s="186" t="s">
        <v>53</v>
      </c>
      <c r="D2790" s="186" t="s">
        <v>28</v>
      </c>
      <c r="E2790" s="187"/>
      <c r="F2790" s="187" t="n">
        <v>16.9963498884</v>
      </c>
      <c r="G2790" s="187" t="n">
        <v>6.8975496</v>
      </c>
    </row>
    <row r="2791" customFormat="false" ht="15" hidden="false" customHeight="false" outlineLevel="0" collapsed="false">
      <c r="A2791" s="189" t="n">
        <v>10</v>
      </c>
      <c r="B2791" s="190" t="s">
        <v>882</v>
      </c>
      <c r="C2791" s="191" t="s">
        <v>67</v>
      </c>
      <c r="D2791" s="191" t="s">
        <v>28</v>
      </c>
      <c r="E2791" s="189" t="n">
        <v>0.00218934</v>
      </c>
      <c r="F2791" s="189" t="n">
        <v>6.64</v>
      </c>
      <c r="G2791" s="189" t="n">
        <v>0</v>
      </c>
    </row>
    <row r="2792" customFormat="false" ht="15" hidden="false" customHeight="false" outlineLevel="0" collapsed="false">
      <c r="A2792" s="189" t="n">
        <v>12</v>
      </c>
      <c r="B2792" s="190" t="s">
        <v>883</v>
      </c>
      <c r="C2792" s="191" t="s">
        <v>67</v>
      </c>
      <c r="D2792" s="191" t="s">
        <v>28</v>
      </c>
      <c r="E2792" s="189" t="n">
        <v>0.00218934</v>
      </c>
      <c r="F2792" s="189" t="n">
        <v>6.5</v>
      </c>
      <c r="G2792" s="189" t="n">
        <v>0</v>
      </c>
    </row>
    <row r="2793" customFormat="false" ht="15" hidden="false" customHeight="false" outlineLevel="0" collapsed="false">
      <c r="A2793" s="189" t="n">
        <v>12892</v>
      </c>
      <c r="B2793" s="190" t="s">
        <v>859</v>
      </c>
      <c r="C2793" s="191" t="s">
        <v>67</v>
      </c>
      <c r="D2793" s="191" t="s">
        <v>333</v>
      </c>
      <c r="E2793" s="189" t="n">
        <v>0.0038253</v>
      </c>
      <c r="F2793" s="189" t="n">
        <v>9</v>
      </c>
      <c r="G2793" s="189" t="n">
        <v>0</v>
      </c>
    </row>
    <row r="2794" customFormat="false" ht="15" hidden="false" customHeight="false" outlineLevel="0" collapsed="false">
      <c r="A2794" s="189" t="n">
        <v>12893</v>
      </c>
      <c r="B2794" s="190" t="s">
        <v>860</v>
      </c>
      <c r="C2794" s="191" t="s">
        <v>67</v>
      </c>
      <c r="D2794" s="191" t="s">
        <v>333</v>
      </c>
      <c r="E2794" s="189" t="n">
        <v>0.0038253</v>
      </c>
      <c r="F2794" s="189" t="n">
        <v>48</v>
      </c>
      <c r="G2794" s="189" t="n">
        <v>0</v>
      </c>
    </row>
    <row r="2795" customFormat="false" ht="15" hidden="false" customHeight="false" outlineLevel="0" collapsed="false">
      <c r="A2795" s="189" t="n">
        <v>12894</v>
      </c>
      <c r="B2795" s="190" t="s">
        <v>861</v>
      </c>
      <c r="C2795" s="191" t="s">
        <v>67</v>
      </c>
      <c r="D2795" s="191" t="s">
        <v>28</v>
      </c>
      <c r="E2795" s="189" t="n">
        <v>0.0038253</v>
      </c>
      <c r="F2795" s="189" t="n">
        <v>13</v>
      </c>
      <c r="G2795" s="189" t="n">
        <v>0</v>
      </c>
    </row>
    <row r="2796" customFormat="false" ht="21" hidden="false" customHeight="false" outlineLevel="0" collapsed="false">
      <c r="A2796" s="189" t="n">
        <v>12895</v>
      </c>
      <c r="B2796" s="190" t="s">
        <v>862</v>
      </c>
      <c r="C2796" s="191" t="s">
        <v>67</v>
      </c>
      <c r="D2796" s="191" t="s">
        <v>28</v>
      </c>
      <c r="E2796" s="189" t="n">
        <v>0.0038253</v>
      </c>
      <c r="F2796" s="189" t="n">
        <v>10</v>
      </c>
      <c r="G2796" s="189" t="n">
        <v>0</v>
      </c>
    </row>
    <row r="2797" customFormat="false" ht="15" hidden="false" customHeight="false" outlineLevel="0" collapsed="false">
      <c r="A2797" s="189" t="n">
        <v>2436</v>
      </c>
      <c r="B2797" s="190" t="s">
        <v>913</v>
      </c>
      <c r="C2797" s="191" t="s">
        <v>867</v>
      </c>
      <c r="D2797" s="191" t="s">
        <v>876</v>
      </c>
      <c r="E2797" s="189" t="n">
        <v>0.30903</v>
      </c>
      <c r="F2797" s="189" t="n">
        <v>0</v>
      </c>
      <c r="G2797" s="189" t="n">
        <v>12.75</v>
      </c>
    </row>
    <row r="2798" customFormat="false" ht="15" hidden="false" customHeight="false" outlineLevel="0" collapsed="false">
      <c r="A2798" s="189" t="n">
        <v>247</v>
      </c>
      <c r="B2798" s="190" t="s">
        <v>915</v>
      </c>
      <c r="C2798" s="191" t="s">
        <v>867</v>
      </c>
      <c r="D2798" s="191" t="s">
        <v>876</v>
      </c>
      <c r="E2798" s="189" t="n">
        <v>0.30903</v>
      </c>
      <c r="F2798" s="189" t="n">
        <v>0</v>
      </c>
      <c r="G2798" s="189" t="n">
        <v>9.57</v>
      </c>
    </row>
    <row r="2799" customFormat="false" ht="15" hidden="false" customHeight="false" outlineLevel="0" collapsed="false">
      <c r="A2799" s="189" t="n">
        <v>2711</v>
      </c>
      <c r="B2799" s="190" t="s">
        <v>885</v>
      </c>
      <c r="C2799" s="191" t="s">
        <v>67</v>
      </c>
      <c r="D2799" s="191" t="s">
        <v>28</v>
      </c>
      <c r="E2799" s="189" t="n">
        <v>0.00218934</v>
      </c>
      <c r="F2799" s="189" t="n">
        <v>100.68</v>
      </c>
      <c r="G2799" s="189" t="n">
        <v>0</v>
      </c>
    </row>
    <row r="2800" customFormat="false" ht="21" hidden="false" customHeight="false" outlineLevel="0" collapsed="false">
      <c r="A2800" s="189" t="n">
        <v>36148</v>
      </c>
      <c r="B2800" s="190" t="s">
        <v>864</v>
      </c>
      <c r="C2800" s="191" t="s">
        <v>67</v>
      </c>
      <c r="D2800" s="191" t="s">
        <v>28</v>
      </c>
      <c r="E2800" s="189" t="n">
        <v>0.0038253</v>
      </c>
      <c r="F2800" s="189" t="n">
        <v>48</v>
      </c>
      <c r="G2800" s="189" t="n">
        <v>0</v>
      </c>
    </row>
    <row r="2801" customFormat="false" ht="21" hidden="false" customHeight="false" outlineLevel="0" collapsed="false">
      <c r="A2801" s="189" t="n">
        <v>36152</v>
      </c>
      <c r="B2801" s="190" t="s">
        <v>865</v>
      </c>
      <c r="C2801" s="191" t="s">
        <v>67</v>
      </c>
      <c r="D2801" s="191" t="s">
        <v>28</v>
      </c>
      <c r="E2801" s="189" t="n">
        <v>0.0038253</v>
      </c>
      <c r="F2801" s="189" t="n">
        <v>3.9</v>
      </c>
      <c r="G2801" s="189" t="n">
        <v>0</v>
      </c>
    </row>
    <row r="2802" customFormat="false" ht="15" hidden="false" customHeight="false" outlineLevel="0" collapsed="false">
      <c r="A2802" s="189" t="n">
        <v>37370</v>
      </c>
      <c r="B2802" s="190" t="s">
        <v>886</v>
      </c>
      <c r="C2802" s="191" t="s">
        <v>67</v>
      </c>
      <c r="D2802" s="191" t="s">
        <v>876</v>
      </c>
      <c r="E2802" s="189" t="n">
        <v>0.6</v>
      </c>
      <c r="F2802" s="189" t="n">
        <v>1.7</v>
      </c>
      <c r="G2802" s="189" t="n">
        <v>0</v>
      </c>
    </row>
    <row r="2803" customFormat="false" ht="15" hidden="false" customHeight="false" outlineLevel="0" collapsed="false">
      <c r="A2803" s="189" t="n">
        <v>37371</v>
      </c>
      <c r="B2803" s="190" t="s">
        <v>887</v>
      </c>
      <c r="C2803" s="191" t="s">
        <v>67</v>
      </c>
      <c r="D2803" s="191" t="s">
        <v>876</v>
      </c>
      <c r="E2803" s="189" t="n">
        <v>0.6</v>
      </c>
      <c r="F2803" s="189" t="n">
        <v>0.64</v>
      </c>
      <c r="G2803" s="189" t="n">
        <v>0</v>
      </c>
    </row>
    <row r="2804" customFormat="false" ht="15" hidden="false" customHeight="false" outlineLevel="0" collapsed="false">
      <c r="A2804" s="189" t="n">
        <v>37372</v>
      </c>
      <c r="B2804" s="190" t="s">
        <v>877</v>
      </c>
      <c r="C2804" s="191" t="s">
        <v>67</v>
      </c>
      <c r="D2804" s="191" t="s">
        <v>876</v>
      </c>
      <c r="E2804" s="189" t="n">
        <v>0.6</v>
      </c>
      <c r="F2804" s="189" t="n">
        <v>0.37</v>
      </c>
      <c r="G2804" s="189" t="n">
        <v>0</v>
      </c>
    </row>
    <row r="2805" customFormat="false" ht="15" hidden="false" customHeight="false" outlineLevel="0" collapsed="false">
      <c r="A2805" s="189" t="n">
        <v>37373</v>
      </c>
      <c r="B2805" s="190" t="s">
        <v>878</v>
      </c>
      <c r="C2805" s="191" t="s">
        <v>67</v>
      </c>
      <c r="D2805" s="191" t="s">
        <v>876</v>
      </c>
      <c r="E2805" s="189" t="n">
        <v>0.6</v>
      </c>
      <c r="F2805" s="189" t="n">
        <v>0.02</v>
      </c>
      <c r="G2805" s="189" t="n">
        <v>0</v>
      </c>
    </row>
    <row r="2806" customFormat="false" ht="15" hidden="false" customHeight="false" outlineLevel="0" collapsed="false">
      <c r="A2806" s="189" t="n">
        <v>38403</v>
      </c>
      <c r="B2806" s="190" t="s">
        <v>888</v>
      </c>
      <c r="C2806" s="191" t="s">
        <v>67</v>
      </c>
      <c r="D2806" s="191" t="s">
        <v>28</v>
      </c>
      <c r="E2806" s="189" t="n">
        <v>0.00218934</v>
      </c>
      <c r="F2806" s="189" t="n">
        <v>24.94</v>
      </c>
      <c r="G2806" s="189" t="n">
        <v>0</v>
      </c>
    </row>
    <row r="2807" customFormat="false" ht="15" hidden="false" customHeight="false" outlineLevel="0" collapsed="false">
      <c r="A2807" s="189" t="s">
        <v>1104</v>
      </c>
      <c r="B2807" s="190" t="s">
        <v>386</v>
      </c>
      <c r="C2807" s="191" t="s">
        <v>67</v>
      </c>
      <c r="D2807" s="191" t="s">
        <v>28</v>
      </c>
      <c r="E2807" s="189" t="n">
        <v>1</v>
      </c>
      <c r="F2807" s="189" t="n">
        <v>14.55</v>
      </c>
      <c r="G2807" s="189" t="n">
        <v>0</v>
      </c>
    </row>
    <row r="2808" customFormat="false" ht="15" hidden="false" customHeight="false" outlineLevel="0" collapsed="false">
      <c r="A2808" s="178"/>
      <c r="B2808" s="179"/>
      <c r="C2808" s="180"/>
      <c r="D2808" s="180"/>
      <c r="E2808" s="180"/>
      <c r="F2808" s="180"/>
      <c r="G2808" s="180"/>
    </row>
    <row r="2809" customFormat="false" ht="15" hidden="false" customHeight="false" outlineLevel="0" collapsed="false">
      <c r="A2809" s="184" t="s">
        <v>388</v>
      </c>
      <c r="B2809" s="185" t="s">
        <v>389</v>
      </c>
      <c r="C2809" s="186" t="s">
        <v>53</v>
      </c>
      <c r="D2809" s="186" t="s">
        <v>28</v>
      </c>
      <c r="E2809" s="187"/>
      <c r="F2809" s="187" t="n">
        <v>11.488624907</v>
      </c>
      <c r="G2809" s="187" t="n">
        <v>5.747958</v>
      </c>
    </row>
    <row r="2810" customFormat="false" ht="15" hidden="false" customHeight="false" outlineLevel="0" collapsed="false">
      <c r="A2810" s="189" t="n">
        <v>10</v>
      </c>
      <c r="B2810" s="190" t="s">
        <v>882</v>
      </c>
      <c r="C2810" s="191" t="s">
        <v>67</v>
      </c>
      <c r="D2810" s="191" t="s">
        <v>28</v>
      </c>
      <c r="E2810" s="189" t="n">
        <v>0.00182445</v>
      </c>
      <c r="F2810" s="189" t="n">
        <v>6.64</v>
      </c>
      <c r="G2810" s="189" t="n">
        <v>0</v>
      </c>
    </row>
    <row r="2811" customFormat="false" ht="15" hidden="false" customHeight="false" outlineLevel="0" collapsed="false">
      <c r="A2811" s="189" t="n">
        <v>12</v>
      </c>
      <c r="B2811" s="190" t="s">
        <v>883</v>
      </c>
      <c r="C2811" s="191" t="s">
        <v>67</v>
      </c>
      <c r="D2811" s="191" t="s">
        <v>28</v>
      </c>
      <c r="E2811" s="189" t="n">
        <v>0.00182445</v>
      </c>
      <c r="F2811" s="189" t="n">
        <v>6.5</v>
      </c>
      <c r="G2811" s="189" t="n">
        <v>0</v>
      </c>
    </row>
    <row r="2812" customFormat="false" ht="15" hidden="false" customHeight="false" outlineLevel="0" collapsed="false">
      <c r="A2812" s="189" t="n">
        <v>12892</v>
      </c>
      <c r="B2812" s="190" t="s">
        <v>859</v>
      </c>
      <c r="C2812" s="191" t="s">
        <v>67</v>
      </c>
      <c r="D2812" s="191" t="s">
        <v>333</v>
      </c>
      <c r="E2812" s="189" t="n">
        <v>0.00318775</v>
      </c>
      <c r="F2812" s="189" t="n">
        <v>9</v>
      </c>
      <c r="G2812" s="189" t="n">
        <v>0</v>
      </c>
    </row>
    <row r="2813" customFormat="false" ht="15" hidden="false" customHeight="false" outlineLevel="0" collapsed="false">
      <c r="A2813" s="189" t="n">
        <v>12893</v>
      </c>
      <c r="B2813" s="190" t="s">
        <v>860</v>
      </c>
      <c r="C2813" s="191" t="s">
        <v>67</v>
      </c>
      <c r="D2813" s="191" t="s">
        <v>333</v>
      </c>
      <c r="E2813" s="189" t="n">
        <v>0.00318775</v>
      </c>
      <c r="F2813" s="189" t="n">
        <v>48</v>
      </c>
      <c r="G2813" s="189" t="n">
        <v>0</v>
      </c>
    </row>
    <row r="2814" customFormat="false" ht="15" hidden="false" customHeight="false" outlineLevel="0" collapsed="false">
      <c r="A2814" s="189" t="n">
        <v>12894</v>
      </c>
      <c r="B2814" s="190" t="s">
        <v>861</v>
      </c>
      <c r="C2814" s="191" t="s">
        <v>67</v>
      </c>
      <c r="D2814" s="191" t="s">
        <v>28</v>
      </c>
      <c r="E2814" s="189" t="n">
        <v>0.00318775</v>
      </c>
      <c r="F2814" s="189" t="n">
        <v>13</v>
      </c>
      <c r="G2814" s="189" t="n">
        <v>0</v>
      </c>
    </row>
    <row r="2815" customFormat="false" ht="21" hidden="false" customHeight="false" outlineLevel="0" collapsed="false">
      <c r="A2815" s="189" t="n">
        <v>12895</v>
      </c>
      <c r="B2815" s="190" t="s">
        <v>862</v>
      </c>
      <c r="C2815" s="191" t="s">
        <v>67</v>
      </c>
      <c r="D2815" s="191" t="s">
        <v>28</v>
      </c>
      <c r="E2815" s="189" t="n">
        <v>0.00318775</v>
      </c>
      <c r="F2815" s="189" t="n">
        <v>10</v>
      </c>
      <c r="G2815" s="189" t="n">
        <v>0</v>
      </c>
    </row>
    <row r="2816" customFormat="false" ht="15" hidden="false" customHeight="false" outlineLevel="0" collapsed="false">
      <c r="A2816" s="189" t="n">
        <v>2436</v>
      </c>
      <c r="B2816" s="190" t="s">
        <v>913</v>
      </c>
      <c r="C2816" s="191" t="s">
        <v>867</v>
      </c>
      <c r="D2816" s="191" t="s">
        <v>876</v>
      </c>
      <c r="E2816" s="189" t="n">
        <v>0.257525</v>
      </c>
      <c r="F2816" s="189" t="n">
        <v>0</v>
      </c>
      <c r="G2816" s="189" t="n">
        <v>12.75</v>
      </c>
    </row>
    <row r="2817" customFormat="false" ht="15" hidden="false" customHeight="false" outlineLevel="0" collapsed="false">
      <c r="A2817" s="189" t="n">
        <v>247</v>
      </c>
      <c r="B2817" s="190" t="s">
        <v>915</v>
      </c>
      <c r="C2817" s="191" t="s">
        <v>867</v>
      </c>
      <c r="D2817" s="191" t="s">
        <v>876</v>
      </c>
      <c r="E2817" s="189" t="n">
        <v>0.257525</v>
      </c>
      <c r="F2817" s="189" t="n">
        <v>0</v>
      </c>
      <c r="G2817" s="189" t="n">
        <v>9.57</v>
      </c>
    </row>
    <row r="2818" customFormat="false" ht="15" hidden="false" customHeight="false" outlineLevel="0" collapsed="false">
      <c r="A2818" s="189" t="n">
        <v>2711</v>
      </c>
      <c r="B2818" s="190" t="s">
        <v>885</v>
      </c>
      <c r="C2818" s="191" t="s">
        <v>67</v>
      </c>
      <c r="D2818" s="191" t="s">
        <v>28</v>
      </c>
      <c r="E2818" s="189" t="n">
        <v>0.00182445</v>
      </c>
      <c r="F2818" s="189" t="n">
        <v>100.68</v>
      </c>
      <c r="G2818" s="189" t="n">
        <v>0</v>
      </c>
    </row>
    <row r="2819" customFormat="false" ht="21" hidden="false" customHeight="false" outlineLevel="0" collapsed="false">
      <c r="A2819" s="189" t="n">
        <v>36148</v>
      </c>
      <c r="B2819" s="190" t="s">
        <v>864</v>
      </c>
      <c r="C2819" s="191" t="s">
        <v>67</v>
      </c>
      <c r="D2819" s="191" t="s">
        <v>28</v>
      </c>
      <c r="E2819" s="189" t="n">
        <v>0.00318775</v>
      </c>
      <c r="F2819" s="189" t="n">
        <v>48</v>
      </c>
      <c r="G2819" s="189" t="n">
        <v>0</v>
      </c>
    </row>
    <row r="2820" customFormat="false" ht="21" hidden="false" customHeight="false" outlineLevel="0" collapsed="false">
      <c r="A2820" s="189" t="n">
        <v>36152</v>
      </c>
      <c r="B2820" s="190" t="s">
        <v>865</v>
      </c>
      <c r="C2820" s="191" t="s">
        <v>67</v>
      </c>
      <c r="D2820" s="191" t="s">
        <v>28</v>
      </c>
      <c r="E2820" s="189" t="n">
        <v>0.00318775</v>
      </c>
      <c r="F2820" s="189" t="n">
        <v>3.9</v>
      </c>
      <c r="G2820" s="189" t="n">
        <v>0</v>
      </c>
    </row>
    <row r="2821" customFormat="false" ht="15" hidden="false" customHeight="false" outlineLevel="0" collapsed="false">
      <c r="A2821" s="189" t="n">
        <v>37370</v>
      </c>
      <c r="B2821" s="190" t="s">
        <v>886</v>
      </c>
      <c r="C2821" s="191" t="s">
        <v>67</v>
      </c>
      <c r="D2821" s="191" t="s">
        <v>876</v>
      </c>
      <c r="E2821" s="189" t="n">
        <v>0.5</v>
      </c>
      <c r="F2821" s="189" t="n">
        <v>1.7</v>
      </c>
      <c r="G2821" s="189" t="n">
        <v>0</v>
      </c>
    </row>
    <row r="2822" customFormat="false" ht="15" hidden="false" customHeight="false" outlineLevel="0" collapsed="false">
      <c r="A2822" s="189" t="n">
        <v>37371</v>
      </c>
      <c r="B2822" s="190" t="s">
        <v>887</v>
      </c>
      <c r="C2822" s="191" t="s">
        <v>67</v>
      </c>
      <c r="D2822" s="191" t="s">
        <v>876</v>
      </c>
      <c r="E2822" s="189" t="n">
        <v>0.5</v>
      </c>
      <c r="F2822" s="189" t="n">
        <v>0.64</v>
      </c>
      <c r="G2822" s="189" t="n">
        <v>0</v>
      </c>
    </row>
    <row r="2823" customFormat="false" ht="15" hidden="false" customHeight="false" outlineLevel="0" collapsed="false">
      <c r="A2823" s="189" t="n">
        <v>37372</v>
      </c>
      <c r="B2823" s="190" t="s">
        <v>877</v>
      </c>
      <c r="C2823" s="191" t="s">
        <v>67</v>
      </c>
      <c r="D2823" s="191" t="s">
        <v>876</v>
      </c>
      <c r="E2823" s="189" t="n">
        <v>0.5</v>
      </c>
      <c r="F2823" s="189" t="n">
        <v>0.37</v>
      </c>
      <c r="G2823" s="189" t="n">
        <v>0</v>
      </c>
    </row>
    <row r="2824" customFormat="false" ht="15" hidden="false" customHeight="false" outlineLevel="0" collapsed="false">
      <c r="A2824" s="189" t="n">
        <v>37373</v>
      </c>
      <c r="B2824" s="190" t="s">
        <v>878</v>
      </c>
      <c r="C2824" s="191" t="s">
        <v>67</v>
      </c>
      <c r="D2824" s="191" t="s">
        <v>876</v>
      </c>
      <c r="E2824" s="189" t="n">
        <v>0.5</v>
      </c>
      <c r="F2824" s="189" t="n">
        <v>0.02</v>
      </c>
      <c r="G2824" s="189" t="n">
        <v>0</v>
      </c>
    </row>
    <row r="2825" customFormat="false" ht="15" hidden="false" customHeight="false" outlineLevel="0" collapsed="false">
      <c r="A2825" s="189" t="n">
        <v>38403</v>
      </c>
      <c r="B2825" s="190" t="s">
        <v>888</v>
      </c>
      <c r="C2825" s="191" t="s">
        <v>67</v>
      </c>
      <c r="D2825" s="191" t="s">
        <v>28</v>
      </c>
      <c r="E2825" s="189" t="n">
        <v>0.00182445</v>
      </c>
      <c r="F2825" s="189" t="n">
        <v>24.94</v>
      </c>
      <c r="G2825" s="189" t="n">
        <v>0</v>
      </c>
    </row>
    <row r="2826" customFormat="false" ht="15" hidden="false" customHeight="false" outlineLevel="0" collapsed="false">
      <c r="A2826" s="189" t="s">
        <v>1105</v>
      </c>
      <c r="B2826" s="190" t="s">
        <v>389</v>
      </c>
      <c r="C2826" s="191" t="s">
        <v>67</v>
      </c>
      <c r="D2826" s="191" t="s">
        <v>28</v>
      </c>
      <c r="E2826" s="189" t="n">
        <v>1</v>
      </c>
      <c r="F2826" s="189" t="n">
        <v>9.45</v>
      </c>
      <c r="G2826" s="189" t="n">
        <v>0</v>
      </c>
    </row>
    <row r="2827" customFormat="false" ht="15" hidden="false" customHeight="false" outlineLevel="0" collapsed="false">
      <c r="A2827" s="178"/>
      <c r="B2827" s="179"/>
      <c r="C2827" s="180"/>
      <c r="D2827" s="180"/>
      <c r="E2827" s="180"/>
      <c r="F2827" s="180"/>
      <c r="G2827" s="180"/>
    </row>
    <row r="2828" customFormat="false" ht="15" hidden="false" customHeight="false" outlineLevel="0" collapsed="false">
      <c r="A2828" s="184" t="s">
        <v>391</v>
      </c>
      <c r="B2828" s="185" t="s">
        <v>392</v>
      </c>
      <c r="C2828" s="186" t="s">
        <v>53</v>
      </c>
      <c r="D2828" s="186" t="s">
        <v>28</v>
      </c>
      <c r="E2828" s="187"/>
      <c r="F2828" s="187" t="n">
        <v>62.61831964288</v>
      </c>
      <c r="G2828" s="187" t="n">
        <v>22.07215872</v>
      </c>
    </row>
    <row r="2829" customFormat="false" ht="15" hidden="false" customHeight="false" outlineLevel="0" collapsed="false">
      <c r="A2829" s="189" t="n">
        <v>10</v>
      </c>
      <c r="B2829" s="190" t="s">
        <v>882</v>
      </c>
      <c r="C2829" s="191" t="s">
        <v>67</v>
      </c>
      <c r="D2829" s="191" t="s">
        <v>28</v>
      </c>
      <c r="E2829" s="189" t="n">
        <v>0.007005888</v>
      </c>
      <c r="F2829" s="189" t="n">
        <v>6.64</v>
      </c>
      <c r="G2829" s="189" t="n">
        <v>0</v>
      </c>
    </row>
    <row r="2830" customFormat="false" ht="15" hidden="false" customHeight="false" outlineLevel="0" collapsed="false">
      <c r="A2830" s="189" t="n">
        <v>12</v>
      </c>
      <c r="B2830" s="190" t="s">
        <v>883</v>
      </c>
      <c r="C2830" s="191" t="s">
        <v>67</v>
      </c>
      <c r="D2830" s="191" t="s">
        <v>28</v>
      </c>
      <c r="E2830" s="189" t="n">
        <v>0.007005888</v>
      </c>
      <c r="F2830" s="189" t="n">
        <v>6.5</v>
      </c>
      <c r="G2830" s="189" t="n">
        <v>0</v>
      </c>
    </row>
    <row r="2831" customFormat="false" ht="15" hidden="false" customHeight="false" outlineLevel="0" collapsed="false">
      <c r="A2831" s="189" t="n">
        <v>12892</v>
      </c>
      <c r="B2831" s="190" t="s">
        <v>859</v>
      </c>
      <c r="C2831" s="191" t="s">
        <v>67</v>
      </c>
      <c r="D2831" s="191" t="s">
        <v>333</v>
      </c>
      <c r="E2831" s="189" t="n">
        <v>0.01224096</v>
      </c>
      <c r="F2831" s="189" t="n">
        <v>9</v>
      </c>
      <c r="G2831" s="189" t="n">
        <v>0</v>
      </c>
    </row>
    <row r="2832" customFormat="false" ht="15" hidden="false" customHeight="false" outlineLevel="0" collapsed="false">
      <c r="A2832" s="189" t="n">
        <v>12893</v>
      </c>
      <c r="B2832" s="190" t="s">
        <v>860</v>
      </c>
      <c r="C2832" s="191" t="s">
        <v>67</v>
      </c>
      <c r="D2832" s="191" t="s">
        <v>333</v>
      </c>
      <c r="E2832" s="189" t="n">
        <v>0.01224096</v>
      </c>
      <c r="F2832" s="189" t="n">
        <v>48</v>
      </c>
      <c r="G2832" s="189" t="n">
        <v>0</v>
      </c>
    </row>
    <row r="2833" customFormat="false" ht="15" hidden="false" customHeight="false" outlineLevel="0" collapsed="false">
      <c r="A2833" s="189" t="n">
        <v>12894</v>
      </c>
      <c r="B2833" s="190" t="s">
        <v>861</v>
      </c>
      <c r="C2833" s="191" t="s">
        <v>67</v>
      </c>
      <c r="D2833" s="191" t="s">
        <v>28</v>
      </c>
      <c r="E2833" s="189" t="n">
        <v>0.01224096</v>
      </c>
      <c r="F2833" s="189" t="n">
        <v>13</v>
      </c>
      <c r="G2833" s="189" t="n">
        <v>0</v>
      </c>
    </row>
    <row r="2834" customFormat="false" ht="21" hidden="false" customHeight="false" outlineLevel="0" collapsed="false">
      <c r="A2834" s="189" t="n">
        <v>12895</v>
      </c>
      <c r="B2834" s="190" t="s">
        <v>862</v>
      </c>
      <c r="C2834" s="191" t="s">
        <v>67</v>
      </c>
      <c r="D2834" s="191" t="s">
        <v>28</v>
      </c>
      <c r="E2834" s="189" t="n">
        <v>0.01224096</v>
      </c>
      <c r="F2834" s="189" t="n">
        <v>10</v>
      </c>
      <c r="G2834" s="189" t="n">
        <v>0</v>
      </c>
    </row>
    <row r="2835" customFormat="false" ht="15" hidden="false" customHeight="false" outlineLevel="0" collapsed="false">
      <c r="A2835" s="189" t="n">
        <v>2436</v>
      </c>
      <c r="B2835" s="190" t="s">
        <v>913</v>
      </c>
      <c r="C2835" s="191" t="s">
        <v>867</v>
      </c>
      <c r="D2835" s="191" t="s">
        <v>876</v>
      </c>
      <c r="E2835" s="189" t="n">
        <v>0.988896</v>
      </c>
      <c r="F2835" s="189" t="n">
        <v>0</v>
      </c>
      <c r="G2835" s="189" t="n">
        <v>12.75</v>
      </c>
    </row>
    <row r="2836" customFormat="false" ht="15" hidden="false" customHeight="false" outlineLevel="0" collapsed="false">
      <c r="A2836" s="189" t="n">
        <v>247</v>
      </c>
      <c r="B2836" s="190" t="s">
        <v>915</v>
      </c>
      <c r="C2836" s="191" t="s">
        <v>867</v>
      </c>
      <c r="D2836" s="191" t="s">
        <v>876</v>
      </c>
      <c r="E2836" s="189" t="n">
        <v>0.988896</v>
      </c>
      <c r="F2836" s="189" t="n">
        <v>0</v>
      </c>
      <c r="G2836" s="189" t="n">
        <v>9.57</v>
      </c>
    </row>
    <row r="2837" customFormat="false" ht="15" hidden="false" customHeight="false" outlineLevel="0" collapsed="false">
      <c r="A2837" s="189" t="n">
        <v>2711</v>
      </c>
      <c r="B2837" s="190" t="s">
        <v>885</v>
      </c>
      <c r="C2837" s="191" t="s">
        <v>67</v>
      </c>
      <c r="D2837" s="191" t="s">
        <v>28</v>
      </c>
      <c r="E2837" s="189" t="n">
        <v>0.007005888</v>
      </c>
      <c r="F2837" s="189" t="n">
        <v>100.68</v>
      </c>
      <c r="G2837" s="189" t="n">
        <v>0</v>
      </c>
    </row>
    <row r="2838" customFormat="false" ht="21" hidden="false" customHeight="false" outlineLevel="0" collapsed="false">
      <c r="A2838" s="189" t="n">
        <v>36148</v>
      </c>
      <c r="B2838" s="190" t="s">
        <v>864</v>
      </c>
      <c r="C2838" s="191" t="s">
        <v>67</v>
      </c>
      <c r="D2838" s="191" t="s">
        <v>28</v>
      </c>
      <c r="E2838" s="189" t="n">
        <v>0.01224096</v>
      </c>
      <c r="F2838" s="189" t="n">
        <v>48</v>
      </c>
      <c r="G2838" s="189" t="n">
        <v>0</v>
      </c>
    </row>
    <row r="2839" customFormat="false" ht="21" hidden="false" customHeight="false" outlineLevel="0" collapsed="false">
      <c r="A2839" s="189" t="n">
        <v>36152</v>
      </c>
      <c r="B2839" s="190" t="s">
        <v>865</v>
      </c>
      <c r="C2839" s="191" t="s">
        <v>67</v>
      </c>
      <c r="D2839" s="191" t="s">
        <v>28</v>
      </c>
      <c r="E2839" s="189" t="n">
        <v>0.01224096</v>
      </c>
      <c r="F2839" s="189" t="n">
        <v>3.9</v>
      </c>
      <c r="G2839" s="189" t="n">
        <v>0</v>
      </c>
    </row>
    <row r="2840" customFormat="false" ht="15" hidden="false" customHeight="false" outlineLevel="0" collapsed="false">
      <c r="A2840" s="189" t="n">
        <v>37370</v>
      </c>
      <c r="B2840" s="190" t="s">
        <v>886</v>
      </c>
      <c r="C2840" s="191" t="s">
        <v>67</v>
      </c>
      <c r="D2840" s="191" t="s">
        <v>876</v>
      </c>
      <c r="E2840" s="189" t="n">
        <v>1.92</v>
      </c>
      <c r="F2840" s="189" t="n">
        <v>1.7</v>
      </c>
      <c r="G2840" s="189" t="n">
        <v>0</v>
      </c>
    </row>
    <row r="2841" customFormat="false" ht="15" hidden="false" customHeight="false" outlineLevel="0" collapsed="false">
      <c r="A2841" s="189" t="n">
        <v>37371</v>
      </c>
      <c r="B2841" s="190" t="s">
        <v>887</v>
      </c>
      <c r="C2841" s="191" t="s">
        <v>67</v>
      </c>
      <c r="D2841" s="191" t="s">
        <v>876</v>
      </c>
      <c r="E2841" s="189" t="n">
        <v>1.92</v>
      </c>
      <c r="F2841" s="189" t="n">
        <v>0.64</v>
      </c>
      <c r="G2841" s="189" t="n">
        <v>0</v>
      </c>
    </row>
    <row r="2842" customFormat="false" ht="15" hidden="false" customHeight="false" outlineLevel="0" collapsed="false">
      <c r="A2842" s="189" t="n">
        <v>37372</v>
      </c>
      <c r="B2842" s="190" t="s">
        <v>877</v>
      </c>
      <c r="C2842" s="191" t="s">
        <v>67</v>
      </c>
      <c r="D2842" s="191" t="s">
        <v>876</v>
      </c>
      <c r="E2842" s="189" t="n">
        <v>1.92</v>
      </c>
      <c r="F2842" s="189" t="n">
        <v>0.37</v>
      </c>
      <c r="G2842" s="189" t="n">
        <v>0</v>
      </c>
    </row>
    <row r="2843" customFormat="false" ht="15" hidden="false" customHeight="false" outlineLevel="0" collapsed="false">
      <c r="A2843" s="189" t="n">
        <v>37373</v>
      </c>
      <c r="B2843" s="190" t="s">
        <v>878</v>
      </c>
      <c r="C2843" s="191" t="s">
        <v>67</v>
      </c>
      <c r="D2843" s="191" t="s">
        <v>876</v>
      </c>
      <c r="E2843" s="189" t="n">
        <v>1.92</v>
      </c>
      <c r="F2843" s="189" t="n">
        <v>0.02</v>
      </c>
      <c r="G2843" s="189" t="n">
        <v>0</v>
      </c>
    </row>
    <row r="2844" customFormat="false" ht="15" hidden="false" customHeight="false" outlineLevel="0" collapsed="false">
      <c r="A2844" s="189" t="n">
        <v>38403</v>
      </c>
      <c r="B2844" s="190" t="s">
        <v>888</v>
      </c>
      <c r="C2844" s="191" t="s">
        <v>67</v>
      </c>
      <c r="D2844" s="191" t="s">
        <v>28</v>
      </c>
      <c r="E2844" s="189" t="n">
        <v>0.007005888</v>
      </c>
      <c r="F2844" s="189" t="n">
        <v>24.94</v>
      </c>
      <c r="G2844" s="189" t="n">
        <v>0</v>
      </c>
    </row>
    <row r="2845" customFormat="false" ht="15" hidden="false" customHeight="false" outlineLevel="0" collapsed="false">
      <c r="A2845" s="189" t="s">
        <v>1106</v>
      </c>
      <c r="B2845" s="190" t="s">
        <v>392</v>
      </c>
      <c r="C2845" s="191" t="s">
        <v>67</v>
      </c>
      <c r="D2845" s="191" t="s">
        <v>28</v>
      </c>
      <c r="E2845" s="189" t="n">
        <v>1</v>
      </c>
      <c r="F2845" s="189" t="n">
        <v>54.79</v>
      </c>
      <c r="G2845" s="189" t="n">
        <v>0</v>
      </c>
    </row>
    <row r="2846" customFormat="false" ht="15" hidden="false" customHeight="false" outlineLevel="0" collapsed="false">
      <c r="A2846" s="178"/>
      <c r="B2846" s="179"/>
      <c r="C2846" s="180"/>
      <c r="D2846" s="180"/>
      <c r="E2846" s="180"/>
      <c r="F2846" s="180"/>
      <c r="G2846" s="180"/>
    </row>
    <row r="2847" customFormat="false" ht="15" hidden="false" customHeight="false" outlineLevel="0" collapsed="false">
      <c r="A2847" s="184" t="s">
        <v>394</v>
      </c>
      <c r="B2847" s="185" t="s">
        <v>395</v>
      </c>
      <c r="C2847" s="186" t="s">
        <v>53</v>
      </c>
      <c r="D2847" s="186" t="s">
        <v>28</v>
      </c>
      <c r="E2847" s="187"/>
      <c r="F2847" s="187" t="n">
        <v>0.35231749442</v>
      </c>
      <c r="G2847" s="187" t="n">
        <v>0.39401325</v>
      </c>
    </row>
    <row r="2848" customFormat="false" ht="15" hidden="false" customHeight="false" outlineLevel="0" collapsed="false">
      <c r="A2848" s="189" t="n">
        <v>10</v>
      </c>
      <c r="B2848" s="190" t="s">
        <v>882</v>
      </c>
      <c r="C2848" s="191" t="s">
        <v>67</v>
      </c>
      <c r="D2848" s="191" t="s">
        <v>28</v>
      </c>
      <c r="E2848" s="189" t="n">
        <v>0.000109467</v>
      </c>
      <c r="F2848" s="189" t="n">
        <v>6.64</v>
      </c>
      <c r="G2848" s="189" t="n">
        <v>0</v>
      </c>
    </row>
    <row r="2849" customFormat="false" ht="15" hidden="false" customHeight="false" outlineLevel="0" collapsed="false">
      <c r="A2849" s="189" t="n">
        <v>12</v>
      </c>
      <c r="B2849" s="190" t="s">
        <v>883</v>
      </c>
      <c r="C2849" s="191" t="s">
        <v>67</v>
      </c>
      <c r="D2849" s="191" t="s">
        <v>28</v>
      </c>
      <c r="E2849" s="189" t="n">
        <v>0.000109467</v>
      </c>
      <c r="F2849" s="189" t="n">
        <v>6.5</v>
      </c>
      <c r="G2849" s="189" t="n">
        <v>0</v>
      </c>
    </row>
    <row r="2850" customFormat="false" ht="15" hidden="false" customHeight="false" outlineLevel="0" collapsed="false">
      <c r="A2850" s="189" t="n">
        <v>12892</v>
      </c>
      <c r="B2850" s="190" t="s">
        <v>859</v>
      </c>
      <c r="C2850" s="191" t="s">
        <v>67</v>
      </c>
      <c r="D2850" s="191" t="s">
        <v>333</v>
      </c>
      <c r="E2850" s="189" t="n">
        <v>0.000191265</v>
      </c>
      <c r="F2850" s="189" t="n">
        <v>9</v>
      </c>
      <c r="G2850" s="189" t="n">
        <v>0</v>
      </c>
    </row>
    <row r="2851" customFormat="false" ht="15" hidden="false" customHeight="false" outlineLevel="0" collapsed="false">
      <c r="A2851" s="189" t="n">
        <v>12893</v>
      </c>
      <c r="B2851" s="190" t="s">
        <v>860</v>
      </c>
      <c r="C2851" s="191" t="s">
        <v>67</v>
      </c>
      <c r="D2851" s="191" t="s">
        <v>333</v>
      </c>
      <c r="E2851" s="189" t="n">
        <v>0.000191265</v>
      </c>
      <c r="F2851" s="189" t="n">
        <v>48</v>
      </c>
      <c r="G2851" s="189" t="n">
        <v>0</v>
      </c>
    </row>
    <row r="2852" customFormat="false" ht="15" hidden="false" customHeight="false" outlineLevel="0" collapsed="false">
      <c r="A2852" s="189" t="n">
        <v>12894</v>
      </c>
      <c r="B2852" s="190" t="s">
        <v>861</v>
      </c>
      <c r="C2852" s="191" t="s">
        <v>67</v>
      </c>
      <c r="D2852" s="191" t="s">
        <v>28</v>
      </c>
      <c r="E2852" s="189" t="n">
        <v>0.000191265</v>
      </c>
      <c r="F2852" s="189" t="n">
        <v>13</v>
      </c>
      <c r="G2852" s="189" t="n">
        <v>0</v>
      </c>
    </row>
    <row r="2853" customFormat="false" ht="21" hidden="false" customHeight="false" outlineLevel="0" collapsed="false">
      <c r="A2853" s="189" t="n">
        <v>12895</v>
      </c>
      <c r="B2853" s="190" t="s">
        <v>862</v>
      </c>
      <c r="C2853" s="191" t="s">
        <v>67</v>
      </c>
      <c r="D2853" s="191" t="s">
        <v>28</v>
      </c>
      <c r="E2853" s="189" t="n">
        <v>0.000191265</v>
      </c>
      <c r="F2853" s="189" t="n">
        <v>10</v>
      </c>
      <c r="G2853" s="189" t="n">
        <v>0</v>
      </c>
    </row>
    <row r="2854" customFormat="false" ht="15" hidden="false" customHeight="false" outlineLevel="0" collapsed="false">
      <c r="A2854" s="189" t="n">
        <v>2436</v>
      </c>
      <c r="B2854" s="190" t="s">
        <v>913</v>
      </c>
      <c r="C2854" s="191" t="s">
        <v>867</v>
      </c>
      <c r="D2854" s="191" t="s">
        <v>876</v>
      </c>
      <c r="E2854" s="189" t="n">
        <v>0.030903</v>
      </c>
      <c r="F2854" s="189" t="n">
        <v>0</v>
      </c>
      <c r="G2854" s="189" t="n">
        <v>12.75</v>
      </c>
    </row>
    <row r="2855" customFormat="false" ht="15" hidden="false" customHeight="false" outlineLevel="0" collapsed="false">
      <c r="A2855" s="189" t="n">
        <v>2711</v>
      </c>
      <c r="B2855" s="190" t="s">
        <v>885</v>
      </c>
      <c r="C2855" s="191" t="s">
        <v>67</v>
      </c>
      <c r="D2855" s="191" t="s">
        <v>28</v>
      </c>
      <c r="E2855" s="189" t="n">
        <v>0.000109467</v>
      </c>
      <c r="F2855" s="189" t="n">
        <v>100.68</v>
      </c>
      <c r="G2855" s="189" t="n">
        <v>0</v>
      </c>
    </row>
    <row r="2856" customFormat="false" ht="21" hidden="false" customHeight="false" outlineLevel="0" collapsed="false">
      <c r="A2856" s="189" t="n">
        <v>36148</v>
      </c>
      <c r="B2856" s="190" t="s">
        <v>864</v>
      </c>
      <c r="C2856" s="191" t="s">
        <v>67</v>
      </c>
      <c r="D2856" s="191" t="s">
        <v>28</v>
      </c>
      <c r="E2856" s="189" t="n">
        <v>0.000191265</v>
      </c>
      <c r="F2856" s="189" t="n">
        <v>48</v>
      </c>
      <c r="G2856" s="189" t="n">
        <v>0</v>
      </c>
    </row>
    <row r="2857" customFormat="false" ht="21" hidden="false" customHeight="false" outlineLevel="0" collapsed="false">
      <c r="A2857" s="189" t="n">
        <v>36152</v>
      </c>
      <c r="B2857" s="190" t="s">
        <v>865</v>
      </c>
      <c r="C2857" s="191" t="s">
        <v>67</v>
      </c>
      <c r="D2857" s="191" t="s">
        <v>28</v>
      </c>
      <c r="E2857" s="189" t="n">
        <v>0.000191265</v>
      </c>
      <c r="F2857" s="189" t="n">
        <v>3.9</v>
      </c>
      <c r="G2857" s="189" t="n">
        <v>0</v>
      </c>
    </row>
    <row r="2858" customFormat="false" ht="15" hidden="false" customHeight="false" outlineLevel="0" collapsed="false">
      <c r="A2858" s="189" t="n">
        <v>37370</v>
      </c>
      <c r="B2858" s="190" t="s">
        <v>886</v>
      </c>
      <c r="C2858" s="191" t="s">
        <v>67</v>
      </c>
      <c r="D2858" s="191" t="s">
        <v>876</v>
      </c>
      <c r="E2858" s="189" t="n">
        <v>0.03</v>
      </c>
      <c r="F2858" s="189" t="n">
        <v>1.7</v>
      </c>
      <c r="G2858" s="189" t="n">
        <v>0</v>
      </c>
    </row>
    <row r="2859" customFormat="false" ht="15" hidden="false" customHeight="false" outlineLevel="0" collapsed="false">
      <c r="A2859" s="189" t="n">
        <v>37371</v>
      </c>
      <c r="B2859" s="190" t="s">
        <v>887</v>
      </c>
      <c r="C2859" s="191" t="s">
        <v>67</v>
      </c>
      <c r="D2859" s="191" t="s">
        <v>876</v>
      </c>
      <c r="E2859" s="189" t="n">
        <v>0.03</v>
      </c>
      <c r="F2859" s="189" t="n">
        <v>0.64</v>
      </c>
      <c r="G2859" s="189" t="n">
        <v>0</v>
      </c>
    </row>
    <row r="2860" customFormat="false" ht="15" hidden="false" customHeight="false" outlineLevel="0" collapsed="false">
      <c r="A2860" s="189" t="n">
        <v>37372</v>
      </c>
      <c r="B2860" s="190" t="s">
        <v>877</v>
      </c>
      <c r="C2860" s="191" t="s">
        <v>67</v>
      </c>
      <c r="D2860" s="191" t="s">
        <v>876</v>
      </c>
      <c r="E2860" s="189" t="n">
        <v>0.03</v>
      </c>
      <c r="F2860" s="189" t="n">
        <v>0.37</v>
      </c>
      <c r="G2860" s="189" t="n">
        <v>0</v>
      </c>
    </row>
    <row r="2861" customFormat="false" ht="15" hidden="false" customHeight="false" outlineLevel="0" collapsed="false">
      <c r="A2861" s="189" t="n">
        <v>37373</v>
      </c>
      <c r="B2861" s="190" t="s">
        <v>878</v>
      </c>
      <c r="C2861" s="191" t="s">
        <v>67</v>
      </c>
      <c r="D2861" s="191" t="s">
        <v>876</v>
      </c>
      <c r="E2861" s="189" t="n">
        <v>0.03</v>
      </c>
      <c r="F2861" s="189" t="n">
        <v>0.02</v>
      </c>
      <c r="G2861" s="189" t="n">
        <v>0</v>
      </c>
    </row>
    <row r="2862" customFormat="false" ht="15" hidden="false" customHeight="false" outlineLevel="0" collapsed="false">
      <c r="A2862" s="189" t="n">
        <v>38403</v>
      </c>
      <c r="B2862" s="190" t="s">
        <v>888</v>
      </c>
      <c r="C2862" s="191" t="s">
        <v>67</v>
      </c>
      <c r="D2862" s="191" t="s">
        <v>28</v>
      </c>
      <c r="E2862" s="189" t="n">
        <v>0.000109467</v>
      </c>
      <c r="F2862" s="189" t="n">
        <v>24.94</v>
      </c>
      <c r="G2862" s="189" t="n">
        <v>0</v>
      </c>
    </row>
    <row r="2863" customFormat="false" ht="15" hidden="false" customHeight="false" outlineLevel="0" collapsed="false">
      <c r="A2863" s="189" t="s">
        <v>1107</v>
      </c>
      <c r="B2863" s="190" t="s">
        <v>395</v>
      </c>
      <c r="C2863" s="191" t="s">
        <v>67</v>
      </c>
      <c r="D2863" s="191" t="s">
        <v>28</v>
      </c>
      <c r="E2863" s="189" t="n">
        <v>1</v>
      </c>
      <c r="F2863" s="189" t="n">
        <v>0.23</v>
      </c>
      <c r="G2863" s="189" t="n">
        <v>0</v>
      </c>
    </row>
    <row r="2864" customFormat="false" ht="15" hidden="false" customHeight="false" outlineLevel="0" collapsed="false">
      <c r="A2864" s="178"/>
      <c r="B2864" s="179"/>
      <c r="C2864" s="180"/>
      <c r="D2864" s="180"/>
      <c r="E2864" s="180"/>
      <c r="F2864" s="180"/>
      <c r="G2864" s="180"/>
    </row>
    <row r="2865" customFormat="false" ht="15" hidden="false" customHeight="false" outlineLevel="0" collapsed="false">
      <c r="A2865" s="184" t="s">
        <v>397</v>
      </c>
      <c r="B2865" s="185" t="s">
        <v>398</v>
      </c>
      <c r="C2865" s="186" t="s">
        <v>53</v>
      </c>
      <c r="D2865" s="186" t="s">
        <v>28</v>
      </c>
      <c r="E2865" s="187"/>
      <c r="F2865" s="187" t="n">
        <v>57.91882935272</v>
      </c>
      <c r="G2865" s="187" t="n">
        <v>40.00578768</v>
      </c>
    </row>
    <row r="2866" customFormat="false" ht="15" hidden="false" customHeight="false" outlineLevel="0" collapsed="false">
      <c r="A2866" s="189" t="n">
        <v>10</v>
      </c>
      <c r="B2866" s="190" t="s">
        <v>882</v>
      </c>
      <c r="C2866" s="191" t="s">
        <v>67</v>
      </c>
      <c r="D2866" s="191" t="s">
        <v>28</v>
      </c>
      <c r="E2866" s="189" t="n">
        <v>0.012698172</v>
      </c>
      <c r="F2866" s="189" t="n">
        <v>6.64</v>
      </c>
      <c r="G2866" s="189" t="n">
        <v>0</v>
      </c>
    </row>
    <row r="2867" customFormat="false" ht="15" hidden="false" customHeight="false" outlineLevel="0" collapsed="false">
      <c r="A2867" s="189" t="n">
        <v>12</v>
      </c>
      <c r="B2867" s="190" t="s">
        <v>883</v>
      </c>
      <c r="C2867" s="191" t="s">
        <v>67</v>
      </c>
      <c r="D2867" s="191" t="s">
        <v>28</v>
      </c>
      <c r="E2867" s="189" t="n">
        <v>0.012698172</v>
      </c>
      <c r="F2867" s="189" t="n">
        <v>6.5</v>
      </c>
      <c r="G2867" s="189" t="n">
        <v>0</v>
      </c>
    </row>
    <row r="2868" customFormat="false" ht="15" hidden="false" customHeight="false" outlineLevel="0" collapsed="false">
      <c r="A2868" s="189" t="n">
        <v>12892</v>
      </c>
      <c r="B2868" s="190" t="s">
        <v>859</v>
      </c>
      <c r="C2868" s="191" t="s">
        <v>67</v>
      </c>
      <c r="D2868" s="191" t="s">
        <v>333</v>
      </c>
      <c r="E2868" s="189" t="n">
        <v>0.02218674</v>
      </c>
      <c r="F2868" s="189" t="n">
        <v>9</v>
      </c>
      <c r="G2868" s="189" t="n">
        <v>0</v>
      </c>
    </row>
    <row r="2869" customFormat="false" ht="15" hidden="false" customHeight="false" outlineLevel="0" collapsed="false">
      <c r="A2869" s="189" t="n">
        <v>12893</v>
      </c>
      <c r="B2869" s="190" t="s">
        <v>860</v>
      </c>
      <c r="C2869" s="191" t="s">
        <v>67</v>
      </c>
      <c r="D2869" s="191" t="s">
        <v>333</v>
      </c>
      <c r="E2869" s="189" t="n">
        <v>0.02218674</v>
      </c>
      <c r="F2869" s="189" t="n">
        <v>48</v>
      </c>
      <c r="G2869" s="189" t="n">
        <v>0</v>
      </c>
    </row>
    <row r="2870" customFormat="false" ht="15" hidden="false" customHeight="false" outlineLevel="0" collapsed="false">
      <c r="A2870" s="189" t="n">
        <v>12894</v>
      </c>
      <c r="B2870" s="190" t="s">
        <v>861</v>
      </c>
      <c r="C2870" s="191" t="s">
        <v>67</v>
      </c>
      <c r="D2870" s="191" t="s">
        <v>28</v>
      </c>
      <c r="E2870" s="189" t="n">
        <v>0.02218674</v>
      </c>
      <c r="F2870" s="189" t="n">
        <v>13</v>
      </c>
      <c r="G2870" s="189" t="n">
        <v>0</v>
      </c>
    </row>
    <row r="2871" customFormat="false" ht="21" hidden="false" customHeight="false" outlineLevel="0" collapsed="false">
      <c r="A2871" s="189" t="n">
        <v>12895</v>
      </c>
      <c r="B2871" s="190" t="s">
        <v>862</v>
      </c>
      <c r="C2871" s="191" t="s">
        <v>67</v>
      </c>
      <c r="D2871" s="191" t="s">
        <v>28</v>
      </c>
      <c r="E2871" s="189" t="n">
        <v>0.02218674</v>
      </c>
      <c r="F2871" s="189" t="n">
        <v>10</v>
      </c>
      <c r="G2871" s="189" t="n">
        <v>0</v>
      </c>
    </row>
    <row r="2872" customFormat="false" ht="15" hidden="false" customHeight="false" outlineLevel="0" collapsed="false">
      <c r="A2872" s="189" t="n">
        <v>2436</v>
      </c>
      <c r="B2872" s="190" t="s">
        <v>913</v>
      </c>
      <c r="C2872" s="191" t="s">
        <v>867</v>
      </c>
      <c r="D2872" s="191" t="s">
        <v>876</v>
      </c>
      <c r="E2872" s="189" t="n">
        <v>1.792374</v>
      </c>
      <c r="F2872" s="189" t="n">
        <v>0</v>
      </c>
      <c r="G2872" s="189" t="n">
        <v>12.75</v>
      </c>
    </row>
    <row r="2873" customFormat="false" ht="15" hidden="false" customHeight="false" outlineLevel="0" collapsed="false">
      <c r="A2873" s="189" t="n">
        <v>247</v>
      </c>
      <c r="B2873" s="190" t="s">
        <v>915</v>
      </c>
      <c r="C2873" s="191" t="s">
        <v>867</v>
      </c>
      <c r="D2873" s="191" t="s">
        <v>876</v>
      </c>
      <c r="E2873" s="189" t="n">
        <v>1.792374</v>
      </c>
      <c r="F2873" s="189" t="n">
        <v>0</v>
      </c>
      <c r="G2873" s="189" t="n">
        <v>9.57</v>
      </c>
    </row>
    <row r="2874" customFormat="false" ht="15" hidden="false" customHeight="false" outlineLevel="0" collapsed="false">
      <c r="A2874" s="189" t="n">
        <v>2711</v>
      </c>
      <c r="B2874" s="190" t="s">
        <v>885</v>
      </c>
      <c r="C2874" s="191" t="s">
        <v>67</v>
      </c>
      <c r="D2874" s="191" t="s">
        <v>28</v>
      </c>
      <c r="E2874" s="189" t="n">
        <v>0.012698172</v>
      </c>
      <c r="F2874" s="189" t="n">
        <v>100.68</v>
      </c>
      <c r="G2874" s="189" t="n">
        <v>0</v>
      </c>
    </row>
    <row r="2875" customFormat="false" ht="21" hidden="false" customHeight="false" outlineLevel="0" collapsed="false">
      <c r="A2875" s="189" t="n">
        <v>36148</v>
      </c>
      <c r="B2875" s="190" t="s">
        <v>864</v>
      </c>
      <c r="C2875" s="191" t="s">
        <v>67</v>
      </c>
      <c r="D2875" s="191" t="s">
        <v>28</v>
      </c>
      <c r="E2875" s="189" t="n">
        <v>0.02218674</v>
      </c>
      <c r="F2875" s="189" t="n">
        <v>48</v>
      </c>
      <c r="G2875" s="189" t="n">
        <v>0</v>
      </c>
    </row>
    <row r="2876" customFormat="false" ht="21" hidden="false" customHeight="false" outlineLevel="0" collapsed="false">
      <c r="A2876" s="189" t="n">
        <v>36152</v>
      </c>
      <c r="B2876" s="190" t="s">
        <v>865</v>
      </c>
      <c r="C2876" s="191" t="s">
        <v>67</v>
      </c>
      <c r="D2876" s="191" t="s">
        <v>28</v>
      </c>
      <c r="E2876" s="189" t="n">
        <v>0.02218674</v>
      </c>
      <c r="F2876" s="189" t="n">
        <v>3.9</v>
      </c>
      <c r="G2876" s="189" t="n">
        <v>0</v>
      </c>
    </row>
    <row r="2877" customFormat="false" ht="15" hidden="false" customHeight="false" outlineLevel="0" collapsed="false">
      <c r="A2877" s="189" t="n">
        <v>37370</v>
      </c>
      <c r="B2877" s="190" t="s">
        <v>886</v>
      </c>
      <c r="C2877" s="191" t="s">
        <v>67</v>
      </c>
      <c r="D2877" s="191" t="s">
        <v>876</v>
      </c>
      <c r="E2877" s="189" t="n">
        <v>3.48</v>
      </c>
      <c r="F2877" s="189" t="n">
        <v>1.7</v>
      </c>
      <c r="G2877" s="189" t="n">
        <v>0</v>
      </c>
    </row>
    <row r="2878" customFormat="false" ht="15" hidden="false" customHeight="false" outlineLevel="0" collapsed="false">
      <c r="A2878" s="189" t="n">
        <v>37371</v>
      </c>
      <c r="B2878" s="190" t="s">
        <v>887</v>
      </c>
      <c r="C2878" s="191" t="s">
        <v>67</v>
      </c>
      <c r="D2878" s="191" t="s">
        <v>876</v>
      </c>
      <c r="E2878" s="189" t="n">
        <v>3.48</v>
      </c>
      <c r="F2878" s="189" t="n">
        <v>0.64</v>
      </c>
      <c r="G2878" s="189" t="n">
        <v>0</v>
      </c>
    </row>
    <row r="2879" customFormat="false" ht="15" hidden="false" customHeight="false" outlineLevel="0" collapsed="false">
      <c r="A2879" s="189" t="n">
        <v>37372</v>
      </c>
      <c r="B2879" s="190" t="s">
        <v>877</v>
      </c>
      <c r="C2879" s="191" t="s">
        <v>67</v>
      </c>
      <c r="D2879" s="191" t="s">
        <v>876</v>
      </c>
      <c r="E2879" s="189" t="n">
        <v>3.48</v>
      </c>
      <c r="F2879" s="189" t="n">
        <v>0.37</v>
      </c>
      <c r="G2879" s="189" t="n">
        <v>0</v>
      </c>
    </row>
    <row r="2880" customFormat="false" ht="15" hidden="false" customHeight="false" outlineLevel="0" collapsed="false">
      <c r="A2880" s="189" t="n">
        <v>37373</v>
      </c>
      <c r="B2880" s="190" t="s">
        <v>878</v>
      </c>
      <c r="C2880" s="191" t="s">
        <v>67</v>
      </c>
      <c r="D2880" s="191" t="s">
        <v>876</v>
      </c>
      <c r="E2880" s="189" t="n">
        <v>3.48</v>
      </c>
      <c r="F2880" s="189" t="n">
        <v>0.02</v>
      </c>
      <c r="G2880" s="189" t="n">
        <v>0</v>
      </c>
    </row>
    <row r="2881" customFormat="false" ht="15" hidden="false" customHeight="false" outlineLevel="0" collapsed="false">
      <c r="A2881" s="189" t="n">
        <v>38403</v>
      </c>
      <c r="B2881" s="190" t="s">
        <v>888</v>
      </c>
      <c r="C2881" s="191" t="s">
        <v>67</v>
      </c>
      <c r="D2881" s="191" t="s">
        <v>28</v>
      </c>
      <c r="E2881" s="189" t="n">
        <v>0.012698172</v>
      </c>
      <c r="F2881" s="189" t="n">
        <v>24.94</v>
      </c>
      <c r="G2881" s="189" t="n">
        <v>0</v>
      </c>
    </row>
    <row r="2882" customFormat="false" ht="15" hidden="false" customHeight="false" outlineLevel="0" collapsed="false">
      <c r="A2882" s="189" t="s">
        <v>1108</v>
      </c>
      <c r="B2882" s="190" t="s">
        <v>398</v>
      </c>
      <c r="C2882" s="191" t="s">
        <v>67</v>
      </c>
      <c r="D2882" s="191" t="s">
        <v>28</v>
      </c>
      <c r="E2882" s="189" t="n">
        <v>1</v>
      </c>
      <c r="F2882" s="189" t="n">
        <v>43.73</v>
      </c>
      <c r="G2882" s="189" t="n">
        <v>0</v>
      </c>
    </row>
    <row r="2883" customFormat="false" ht="15" hidden="false" customHeight="false" outlineLevel="0" collapsed="false">
      <c r="A2883" s="178"/>
      <c r="B2883" s="179"/>
      <c r="C2883" s="180"/>
      <c r="D2883" s="180"/>
      <c r="E2883" s="180"/>
      <c r="F2883" s="180"/>
      <c r="G2883" s="180"/>
    </row>
    <row r="2884" customFormat="false" ht="15" hidden="false" customHeight="false" outlineLevel="0" collapsed="false">
      <c r="A2884" s="184" t="s">
        <v>400</v>
      </c>
      <c r="B2884" s="185" t="s">
        <v>401</v>
      </c>
      <c r="C2884" s="186" t="s">
        <v>53</v>
      </c>
      <c r="D2884" s="186" t="s">
        <v>28</v>
      </c>
      <c r="E2884" s="187"/>
      <c r="F2884" s="187" t="n">
        <v>0.12381969056</v>
      </c>
      <c r="G2884" s="187" t="n">
        <v>0.1517460912</v>
      </c>
    </row>
    <row r="2885" customFormat="false" ht="15" hidden="false" customHeight="false" outlineLevel="0" collapsed="false">
      <c r="A2885" s="189" t="n">
        <v>10</v>
      </c>
      <c r="B2885" s="190" t="s">
        <v>882</v>
      </c>
      <c r="C2885" s="191" t="s">
        <v>67</v>
      </c>
      <c r="D2885" s="191" t="s">
        <v>28</v>
      </c>
      <c r="E2885" s="189" t="n">
        <v>4.8166E-005</v>
      </c>
      <c r="F2885" s="189" t="n">
        <v>6.64</v>
      </c>
      <c r="G2885" s="189" t="n">
        <v>0</v>
      </c>
    </row>
    <row r="2886" customFormat="false" ht="15" hidden="false" customHeight="false" outlineLevel="0" collapsed="false">
      <c r="A2886" s="189" t="n">
        <v>12</v>
      </c>
      <c r="B2886" s="190" t="s">
        <v>883</v>
      </c>
      <c r="C2886" s="191" t="s">
        <v>67</v>
      </c>
      <c r="D2886" s="191" t="s">
        <v>28</v>
      </c>
      <c r="E2886" s="189" t="n">
        <v>4.8166E-005</v>
      </c>
      <c r="F2886" s="189" t="n">
        <v>6.5</v>
      </c>
      <c r="G2886" s="189" t="n">
        <v>0</v>
      </c>
    </row>
    <row r="2887" customFormat="false" ht="15" hidden="false" customHeight="false" outlineLevel="0" collapsed="false">
      <c r="A2887" s="189" t="n">
        <v>12892</v>
      </c>
      <c r="B2887" s="190" t="s">
        <v>859</v>
      </c>
      <c r="C2887" s="191" t="s">
        <v>67</v>
      </c>
      <c r="D2887" s="191" t="s">
        <v>333</v>
      </c>
      <c r="E2887" s="189" t="n">
        <v>8.4156E-005</v>
      </c>
      <c r="F2887" s="189" t="n">
        <v>9</v>
      </c>
      <c r="G2887" s="189" t="n">
        <v>0</v>
      </c>
    </row>
    <row r="2888" customFormat="false" ht="15" hidden="false" customHeight="false" outlineLevel="0" collapsed="false">
      <c r="A2888" s="189" t="n">
        <v>12893</v>
      </c>
      <c r="B2888" s="190" t="s">
        <v>860</v>
      </c>
      <c r="C2888" s="191" t="s">
        <v>67</v>
      </c>
      <c r="D2888" s="191" t="s">
        <v>333</v>
      </c>
      <c r="E2888" s="189" t="n">
        <v>8.4156E-005</v>
      </c>
      <c r="F2888" s="189" t="n">
        <v>48</v>
      </c>
      <c r="G2888" s="189" t="n">
        <v>0</v>
      </c>
    </row>
    <row r="2889" customFormat="false" ht="15" hidden="false" customHeight="false" outlineLevel="0" collapsed="false">
      <c r="A2889" s="189" t="n">
        <v>12894</v>
      </c>
      <c r="B2889" s="190" t="s">
        <v>861</v>
      </c>
      <c r="C2889" s="191" t="s">
        <v>67</v>
      </c>
      <c r="D2889" s="191" t="s">
        <v>28</v>
      </c>
      <c r="E2889" s="189" t="n">
        <v>8.4156E-005</v>
      </c>
      <c r="F2889" s="189" t="n">
        <v>13</v>
      </c>
      <c r="G2889" s="189" t="n">
        <v>0</v>
      </c>
    </row>
    <row r="2890" customFormat="false" ht="21" hidden="false" customHeight="false" outlineLevel="0" collapsed="false">
      <c r="A2890" s="189" t="n">
        <v>12895</v>
      </c>
      <c r="B2890" s="190" t="s">
        <v>862</v>
      </c>
      <c r="C2890" s="191" t="s">
        <v>67</v>
      </c>
      <c r="D2890" s="191" t="s">
        <v>28</v>
      </c>
      <c r="E2890" s="189" t="n">
        <v>8.4156E-005</v>
      </c>
      <c r="F2890" s="189" t="n">
        <v>10</v>
      </c>
      <c r="G2890" s="189" t="n">
        <v>0</v>
      </c>
    </row>
    <row r="2891" customFormat="false" ht="15" hidden="false" customHeight="false" outlineLevel="0" collapsed="false">
      <c r="A2891" s="189" t="n">
        <v>2436</v>
      </c>
      <c r="B2891" s="190" t="s">
        <v>913</v>
      </c>
      <c r="C2891" s="191" t="s">
        <v>867</v>
      </c>
      <c r="D2891" s="191" t="s">
        <v>876</v>
      </c>
      <c r="E2891" s="189" t="n">
        <v>0.00679866</v>
      </c>
      <c r="F2891" s="189" t="n">
        <v>0</v>
      </c>
      <c r="G2891" s="189" t="n">
        <v>12.75</v>
      </c>
    </row>
    <row r="2892" customFormat="false" ht="15" hidden="false" customHeight="false" outlineLevel="0" collapsed="false">
      <c r="A2892" s="189" t="n">
        <v>247</v>
      </c>
      <c r="B2892" s="190" t="s">
        <v>915</v>
      </c>
      <c r="C2892" s="191" t="s">
        <v>867</v>
      </c>
      <c r="D2892" s="191" t="s">
        <v>876</v>
      </c>
      <c r="E2892" s="189" t="n">
        <v>0.00679866</v>
      </c>
      <c r="F2892" s="189" t="n">
        <v>0</v>
      </c>
      <c r="G2892" s="189" t="n">
        <v>9.57</v>
      </c>
    </row>
    <row r="2893" customFormat="false" ht="15" hidden="false" customHeight="false" outlineLevel="0" collapsed="false">
      <c r="A2893" s="189" t="n">
        <v>2711</v>
      </c>
      <c r="B2893" s="190" t="s">
        <v>885</v>
      </c>
      <c r="C2893" s="191" t="s">
        <v>67</v>
      </c>
      <c r="D2893" s="191" t="s">
        <v>28</v>
      </c>
      <c r="E2893" s="189" t="n">
        <v>4.8166E-005</v>
      </c>
      <c r="F2893" s="189" t="n">
        <v>100.68</v>
      </c>
      <c r="G2893" s="189" t="n">
        <v>0</v>
      </c>
    </row>
    <row r="2894" customFormat="false" ht="21" hidden="false" customHeight="false" outlineLevel="0" collapsed="false">
      <c r="A2894" s="189" t="n">
        <v>36148</v>
      </c>
      <c r="B2894" s="190" t="s">
        <v>864</v>
      </c>
      <c r="C2894" s="191" t="s">
        <v>67</v>
      </c>
      <c r="D2894" s="191" t="s">
        <v>28</v>
      </c>
      <c r="E2894" s="189" t="n">
        <v>8.4156E-005</v>
      </c>
      <c r="F2894" s="189" t="n">
        <v>48</v>
      </c>
      <c r="G2894" s="189" t="n">
        <v>0</v>
      </c>
    </row>
    <row r="2895" customFormat="false" ht="21" hidden="false" customHeight="false" outlineLevel="0" collapsed="false">
      <c r="A2895" s="189" t="n">
        <v>36152</v>
      </c>
      <c r="B2895" s="190" t="s">
        <v>865</v>
      </c>
      <c r="C2895" s="191" t="s">
        <v>67</v>
      </c>
      <c r="D2895" s="191" t="s">
        <v>28</v>
      </c>
      <c r="E2895" s="189" t="n">
        <v>8.4156E-005</v>
      </c>
      <c r="F2895" s="189" t="n">
        <v>3.9</v>
      </c>
      <c r="G2895" s="189" t="n">
        <v>0</v>
      </c>
    </row>
    <row r="2896" customFormat="false" ht="15" hidden="false" customHeight="false" outlineLevel="0" collapsed="false">
      <c r="A2896" s="189" t="n">
        <v>37370</v>
      </c>
      <c r="B2896" s="190" t="s">
        <v>886</v>
      </c>
      <c r="C2896" s="191" t="s">
        <v>67</v>
      </c>
      <c r="D2896" s="191" t="s">
        <v>876</v>
      </c>
      <c r="E2896" s="189" t="n">
        <v>0.0132</v>
      </c>
      <c r="F2896" s="189" t="n">
        <v>1.7</v>
      </c>
      <c r="G2896" s="189" t="n">
        <v>0</v>
      </c>
    </row>
    <row r="2897" customFormat="false" ht="15" hidden="false" customHeight="false" outlineLevel="0" collapsed="false">
      <c r="A2897" s="189" t="n">
        <v>37371</v>
      </c>
      <c r="B2897" s="190" t="s">
        <v>887</v>
      </c>
      <c r="C2897" s="191" t="s">
        <v>67</v>
      </c>
      <c r="D2897" s="191" t="s">
        <v>876</v>
      </c>
      <c r="E2897" s="189" t="n">
        <v>0.0132</v>
      </c>
      <c r="F2897" s="189" t="n">
        <v>0.64</v>
      </c>
      <c r="G2897" s="189" t="n">
        <v>0</v>
      </c>
    </row>
    <row r="2898" customFormat="false" ht="15" hidden="false" customHeight="false" outlineLevel="0" collapsed="false">
      <c r="A2898" s="189" t="n">
        <v>37372</v>
      </c>
      <c r="B2898" s="190" t="s">
        <v>877</v>
      </c>
      <c r="C2898" s="191" t="s">
        <v>67</v>
      </c>
      <c r="D2898" s="191" t="s">
        <v>876</v>
      </c>
      <c r="E2898" s="189" t="n">
        <v>0.0132</v>
      </c>
      <c r="F2898" s="189" t="n">
        <v>0.37</v>
      </c>
      <c r="G2898" s="189" t="n">
        <v>0</v>
      </c>
    </row>
    <row r="2899" customFormat="false" ht="15" hidden="false" customHeight="false" outlineLevel="0" collapsed="false">
      <c r="A2899" s="189" t="n">
        <v>37373</v>
      </c>
      <c r="B2899" s="190" t="s">
        <v>878</v>
      </c>
      <c r="C2899" s="191" t="s">
        <v>67</v>
      </c>
      <c r="D2899" s="191" t="s">
        <v>876</v>
      </c>
      <c r="E2899" s="189" t="n">
        <v>0.0132</v>
      </c>
      <c r="F2899" s="189" t="n">
        <v>0.02</v>
      </c>
      <c r="G2899" s="189" t="n">
        <v>0</v>
      </c>
    </row>
    <row r="2900" customFormat="false" ht="15" hidden="false" customHeight="false" outlineLevel="0" collapsed="false">
      <c r="A2900" s="189" t="n">
        <v>38403</v>
      </c>
      <c r="B2900" s="190" t="s">
        <v>888</v>
      </c>
      <c r="C2900" s="191" t="s">
        <v>67</v>
      </c>
      <c r="D2900" s="191" t="s">
        <v>28</v>
      </c>
      <c r="E2900" s="189" t="n">
        <v>4.8166E-005</v>
      </c>
      <c r="F2900" s="189" t="n">
        <v>24.94</v>
      </c>
      <c r="G2900" s="189" t="n">
        <v>0</v>
      </c>
    </row>
    <row r="2901" customFormat="false" ht="15" hidden="false" customHeight="false" outlineLevel="0" collapsed="false">
      <c r="A2901" s="189" t="s">
        <v>1109</v>
      </c>
      <c r="B2901" s="190" t="s">
        <v>1110</v>
      </c>
      <c r="C2901" s="191" t="s">
        <v>67</v>
      </c>
      <c r="D2901" s="191" t="s">
        <v>28</v>
      </c>
      <c r="E2901" s="189" t="n">
        <v>1</v>
      </c>
      <c r="F2901" s="189" t="n">
        <v>0.07</v>
      </c>
      <c r="G2901" s="189" t="n">
        <v>0</v>
      </c>
    </row>
    <row r="2902" customFormat="false" ht="15" hidden="false" customHeight="false" outlineLevel="0" collapsed="false">
      <c r="A2902" s="178"/>
      <c r="B2902" s="179"/>
      <c r="C2902" s="180"/>
      <c r="D2902" s="180"/>
      <c r="E2902" s="180"/>
      <c r="F2902" s="180"/>
      <c r="G2902" s="180"/>
    </row>
    <row r="2903" customFormat="false" ht="15" hidden="false" customHeight="false" outlineLevel="0" collapsed="false">
      <c r="A2903" s="184" t="s">
        <v>403</v>
      </c>
      <c r="B2903" s="185" t="s">
        <v>404</v>
      </c>
      <c r="C2903" s="186" t="s">
        <v>53</v>
      </c>
      <c r="D2903" s="186" t="s">
        <v>28</v>
      </c>
      <c r="E2903" s="187"/>
      <c r="F2903" s="187" t="n">
        <v>3.21398991816</v>
      </c>
      <c r="G2903" s="187" t="n">
        <v>5.05820304</v>
      </c>
    </row>
    <row r="2904" customFormat="false" ht="15" hidden="false" customHeight="false" outlineLevel="0" collapsed="false">
      <c r="A2904" s="189" t="n">
        <v>10</v>
      </c>
      <c r="B2904" s="190" t="s">
        <v>882</v>
      </c>
      <c r="C2904" s="191" t="s">
        <v>67</v>
      </c>
      <c r="D2904" s="191" t="s">
        <v>28</v>
      </c>
      <c r="E2904" s="189" t="n">
        <v>0.001605516</v>
      </c>
      <c r="F2904" s="189" t="n">
        <v>6.64</v>
      </c>
      <c r="G2904" s="189" t="n">
        <v>0</v>
      </c>
    </row>
    <row r="2905" customFormat="false" ht="15" hidden="false" customHeight="false" outlineLevel="0" collapsed="false">
      <c r="A2905" s="189" t="n">
        <v>12</v>
      </c>
      <c r="B2905" s="190" t="s">
        <v>883</v>
      </c>
      <c r="C2905" s="191" t="s">
        <v>67</v>
      </c>
      <c r="D2905" s="191" t="s">
        <v>28</v>
      </c>
      <c r="E2905" s="189" t="n">
        <v>0.001605516</v>
      </c>
      <c r="F2905" s="189" t="n">
        <v>6.5</v>
      </c>
      <c r="G2905" s="189" t="n">
        <v>0</v>
      </c>
    </row>
    <row r="2906" customFormat="false" ht="15" hidden="false" customHeight="false" outlineLevel="0" collapsed="false">
      <c r="A2906" s="189" t="n">
        <v>12892</v>
      </c>
      <c r="B2906" s="190" t="s">
        <v>859</v>
      </c>
      <c r="C2906" s="191" t="s">
        <v>67</v>
      </c>
      <c r="D2906" s="191" t="s">
        <v>333</v>
      </c>
      <c r="E2906" s="189" t="n">
        <v>0.00280522</v>
      </c>
      <c r="F2906" s="189" t="n">
        <v>9</v>
      </c>
      <c r="G2906" s="189" t="n">
        <v>0</v>
      </c>
    </row>
    <row r="2907" customFormat="false" ht="15" hidden="false" customHeight="false" outlineLevel="0" collapsed="false">
      <c r="A2907" s="189" t="n">
        <v>12893</v>
      </c>
      <c r="B2907" s="190" t="s">
        <v>860</v>
      </c>
      <c r="C2907" s="191" t="s">
        <v>67</v>
      </c>
      <c r="D2907" s="191" t="s">
        <v>333</v>
      </c>
      <c r="E2907" s="189" t="n">
        <v>0.00280522</v>
      </c>
      <c r="F2907" s="189" t="n">
        <v>48</v>
      </c>
      <c r="G2907" s="189" t="n">
        <v>0</v>
      </c>
    </row>
    <row r="2908" customFormat="false" ht="15" hidden="false" customHeight="false" outlineLevel="0" collapsed="false">
      <c r="A2908" s="189" t="n">
        <v>12894</v>
      </c>
      <c r="B2908" s="190" t="s">
        <v>861</v>
      </c>
      <c r="C2908" s="191" t="s">
        <v>67</v>
      </c>
      <c r="D2908" s="191" t="s">
        <v>28</v>
      </c>
      <c r="E2908" s="189" t="n">
        <v>0.00280522</v>
      </c>
      <c r="F2908" s="189" t="n">
        <v>13</v>
      </c>
      <c r="G2908" s="189" t="n">
        <v>0</v>
      </c>
    </row>
    <row r="2909" customFormat="false" ht="21" hidden="false" customHeight="false" outlineLevel="0" collapsed="false">
      <c r="A2909" s="189" t="n">
        <v>12895</v>
      </c>
      <c r="B2909" s="190" t="s">
        <v>862</v>
      </c>
      <c r="C2909" s="191" t="s">
        <v>67</v>
      </c>
      <c r="D2909" s="191" t="s">
        <v>28</v>
      </c>
      <c r="E2909" s="189" t="n">
        <v>0.00280522</v>
      </c>
      <c r="F2909" s="189" t="n">
        <v>10</v>
      </c>
      <c r="G2909" s="189" t="n">
        <v>0</v>
      </c>
    </row>
    <row r="2910" customFormat="false" ht="15" hidden="false" customHeight="false" outlineLevel="0" collapsed="false">
      <c r="A2910" s="189" t="n">
        <v>2436</v>
      </c>
      <c r="B2910" s="190" t="s">
        <v>913</v>
      </c>
      <c r="C2910" s="191" t="s">
        <v>867</v>
      </c>
      <c r="D2910" s="191" t="s">
        <v>876</v>
      </c>
      <c r="E2910" s="189" t="n">
        <v>0.226622</v>
      </c>
      <c r="F2910" s="189" t="n">
        <v>0</v>
      </c>
      <c r="G2910" s="189" t="n">
        <v>12.75</v>
      </c>
    </row>
    <row r="2911" customFormat="false" ht="15" hidden="false" customHeight="false" outlineLevel="0" collapsed="false">
      <c r="A2911" s="189" t="n">
        <v>247</v>
      </c>
      <c r="B2911" s="190" t="s">
        <v>915</v>
      </c>
      <c r="C2911" s="191" t="s">
        <v>867</v>
      </c>
      <c r="D2911" s="191" t="s">
        <v>876</v>
      </c>
      <c r="E2911" s="189" t="n">
        <v>0.226622</v>
      </c>
      <c r="F2911" s="189" t="n">
        <v>0</v>
      </c>
      <c r="G2911" s="189" t="n">
        <v>9.57</v>
      </c>
    </row>
    <row r="2912" customFormat="false" ht="15" hidden="false" customHeight="false" outlineLevel="0" collapsed="false">
      <c r="A2912" s="189" t="n">
        <v>2711</v>
      </c>
      <c r="B2912" s="190" t="s">
        <v>885</v>
      </c>
      <c r="C2912" s="191" t="s">
        <v>67</v>
      </c>
      <c r="D2912" s="191" t="s">
        <v>28</v>
      </c>
      <c r="E2912" s="189" t="n">
        <v>0.001605516</v>
      </c>
      <c r="F2912" s="189" t="n">
        <v>100.68</v>
      </c>
      <c r="G2912" s="189" t="n">
        <v>0</v>
      </c>
    </row>
    <row r="2913" customFormat="false" ht="21" hidden="false" customHeight="false" outlineLevel="0" collapsed="false">
      <c r="A2913" s="189" t="n">
        <v>36148</v>
      </c>
      <c r="B2913" s="190" t="s">
        <v>864</v>
      </c>
      <c r="C2913" s="191" t="s">
        <v>67</v>
      </c>
      <c r="D2913" s="191" t="s">
        <v>28</v>
      </c>
      <c r="E2913" s="189" t="n">
        <v>0.00280522</v>
      </c>
      <c r="F2913" s="189" t="n">
        <v>48</v>
      </c>
      <c r="G2913" s="189" t="n">
        <v>0</v>
      </c>
    </row>
    <row r="2914" customFormat="false" ht="21" hidden="false" customHeight="false" outlineLevel="0" collapsed="false">
      <c r="A2914" s="189" t="n">
        <v>36152</v>
      </c>
      <c r="B2914" s="190" t="s">
        <v>865</v>
      </c>
      <c r="C2914" s="191" t="s">
        <v>67</v>
      </c>
      <c r="D2914" s="191" t="s">
        <v>28</v>
      </c>
      <c r="E2914" s="189" t="n">
        <v>0.00280522</v>
      </c>
      <c r="F2914" s="189" t="n">
        <v>3.9</v>
      </c>
      <c r="G2914" s="189" t="n">
        <v>0</v>
      </c>
    </row>
    <row r="2915" customFormat="false" ht="15" hidden="false" customHeight="false" outlineLevel="0" collapsed="false">
      <c r="A2915" s="189" t="n">
        <v>37370</v>
      </c>
      <c r="B2915" s="190" t="s">
        <v>886</v>
      </c>
      <c r="C2915" s="191" t="s">
        <v>67</v>
      </c>
      <c r="D2915" s="191" t="s">
        <v>876</v>
      </c>
      <c r="E2915" s="189" t="n">
        <v>0.44</v>
      </c>
      <c r="F2915" s="189" t="n">
        <v>1.7</v>
      </c>
      <c r="G2915" s="189" t="n">
        <v>0</v>
      </c>
    </row>
    <row r="2916" customFormat="false" ht="15" hidden="false" customHeight="false" outlineLevel="0" collapsed="false">
      <c r="A2916" s="189" t="n">
        <v>37371</v>
      </c>
      <c r="B2916" s="190" t="s">
        <v>887</v>
      </c>
      <c r="C2916" s="191" t="s">
        <v>67</v>
      </c>
      <c r="D2916" s="191" t="s">
        <v>876</v>
      </c>
      <c r="E2916" s="189" t="n">
        <v>0.44</v>
      </c>
      <c r="F2916" s="189" t="n">
        <v>0.64</v>
      </c>
      <c r="G2916" s="189" t="n">
        <v>0</v>
      </c>
    </row>
    <row r="2917" customFormat="false" ht="15" hidden="false" customHeight="false" outlineLevel="0" collapsed="false">
      <c r="A2917" s="189" t="n">
        <v>37372</v>
      </c>
      <c r="B2917" s="190" t="s">
        <v>877</v>
      </c>
      <c r="C2917" s="191" t="s">
        <v>67</v>
      </c>
      <c r="D2917" s="191" t="s">
        <v>876</v>
      </c>
      <c r="E2917" s="189" t="n">
        <v>0.44</v>
      </c>
      <c r="F2917" s="189" t="n">
        <v>0.37</v>
      </c>
      <c r="G2917" s="189" t="n">
        <v>0</v>
      </c>
    </row>
    <row r="2918" customFormat="false" ht="15" hidden="false" customHeight="false" outlineLevel="0" collapsed="false">
      <c r="A2918" s="189" t="n">
        <v>37373</v>
      </c>
      <c r="B2918" s="190" t="s">
        <v>878</v>
      </c>
      <c r="C2918" s="191" t="s">
        <v>67</v>
      </c>
      <c r="D2918" s="191" t="s">
        <v>876</v>
      </c>
      <c r="E2918" s="189" t="n">
        <v>0.44</v>
      </c>
      <c r="F2918" s="189" t="n">
        <v>0.02</v>
      </c>
      <c r="G2918" s="189" t="n">
        <v>0</v>
      </c>
    </row>
    <row r="2919" customFormat="false" ht="15" hidden="false" customHeight="false" outlineLevel="0" collapsed="false">
      <c r="A2919" s="189" t="n">
        <v>38403</v>
      </c>
      <c r="B2919" s="190" t="s">
        <v>888</v>
      </c>
      <c r="C2919" s="191" t="s">
        <v>67</v>
      </c>
      <c r="D2919" s="191" t="s">
        <v>28</v>
      </c>
      <c r="E2919" s="189" t="n">
        <v>0.001605516</v>
      </c>
      <c r="F2919" s="189" t="n">
        <v>24.94</v>
      </c>
      <c r="G2919" s="189" t="n">
        <v>0</v>
      </c>
    </row>
    <row r="2920" customFormat="false" ht="15" hidden="false" customHeight="false" outlineLevel="0" collapsed="false">
      <c r="A2920" s="189" t="s">
        <v>1111</v>
      </c>
      <c r="B2920" s="190" t="s">
        <v>404</v>
      </c>
      <c r="C2920" s="191" t="s">
        <v>67</v>
      </c>
      <c r="D2920" s="191" t="s">
        <v>28</v>
      </c>
      <c r="E2920" s="189" t="n">
        <v>1</v>
      </c>
      <c r="F2920" s="189" t="n">
        <v>1.42</v>
      </c>
      <c r="G2920" s="189" t="n">
        <v>0</v>
      </c>
    </row>
    <row r="2921" customFormat="false" ht="15" hidden="false" customHeight="false" outlineLevel="0" collapsed="false">
      <c r="A2921" s="178"/>
      <c r="B2921" s="179"/>
      <c r="C2921" s="180"/>
      <c r="D2921" s="180"/>
      <c r="E2921" s="180"/>
      <c r="F2921" s="180"/>
      <c r="G2921" s="180"/>
    </row>
    <row r="2922" customFormat="false" ht="15" hidden="false" customHeight="false" outlineLevel="0" collapsed="false">
      <c r="A2922" s="184" t="s">
        <v>406</v>
      </c>
      <c r="B2922" s="185" t="s">
        <v>407</v>
      </c>
      <c r="C2922" s="186" t="s">
        <v>53</v>
      </c>
      <c r="D2922" s="186" t="s">
        <v>28</v>
      </c>
      <c r="E2922" s="187"/>
      <c r="F2922" s="187" t="n">
        <v>3.348624907</v>
      </c>
      <c r="G2922" s="187" t="n">
        <v>5.747958</v>
      </c>
    </row>
    <row r="2923" customFormat="false" ht="15" hidden="false" customHeight="false" outlineLevel="0" collapsed="false">
      <c r="A2923" s="189" t="n">
        <v>10</v>
      </c>
      <c r="B2923" s="190" t="s">
        <v>882</v>
      </c>
      <c r="C2923" s="191" t="s">
        <v>67</v>
      </c>
      <c r="D2923" s="191" t="s">
        <v>28</v>
      </c>
      <c r="E2923" s="189" t="n">
        <v>0.00182445</v>
      </c>
      <c r="F2923" s="189" t="n">
        <v>6.64</v>
      </c>
      <c r="G2923" s="189" t="n">
        <v>0</v>
      </c>
    </row>
    <row r="2924" customFormat="false" ht="15" hidden="false" customHeight="false" outlineLevel="0" collapsed="false">
      <c r="A2924" s="189" t="n">
        <v>12</v>
      </c>
      <c r="B2924" s="190" t="s">
        <v>883</v>
      </c>
      <c r="C2924" s="191" t="s">
        <v>67</v>
      </c>
      <c r="D2924" s="191" t="s">
        <v>28</v>
      </c>
      <c r="E2924" s="189" t="n">
        <v>0.00182445</v>
      </c>
      <c r="F2924" s="189" t="n">
        <v>6.5</v>
      </c>
      <c r="G2924" s="189" t="n">
        <v>0</v>
      </c>
    </row>
    <row r="2925" customFormat="false" ht="15" hidden="false" customHeight="false" outlineLevel="0" collapsed="false">
      <c r="A2925" s="189" t="n">
        <v>12892</v>
      </c>
      <c r="B2925" s="190" t="s">
        <v>859</v>
      </c>
      <c r="C2925" s="191" t="s">
        <v>67</v>
      </c>
      <c r="D2925" s="191" t="s">
        <v>333</v>
      </c>
      <c r="E2925" s="189" t="n">
        <v>0.00318775</v>
      </c>
      <c r="F2925" s="189" t="n">
        <v>9</v>
      </c>
      <c r="G2925" s="189" t="n">
        <v>0</v>
      </c>
    </row>
    <row r="2926" customFormat="false" ht="15" hidden="false" customHeight="false" outlineLevel="0" collapsed="false">
      <c r="A2926" s="189" t="n">
        <v>12893</v>
      </c>
      <c r="B2926" s="190" t="s">
        <v>860</v>
      </c>
      <c r="C2926" s="191" t="s">
        <v>67</v>
      </c>
      <c r="D2926" s="191" t="s">
        <v>333</v>
      </c>
      <c r="E2926" s="189" t="n">
        <v>0.00318775</v>
      </c>
      <c r="F2926" s="189" t="n">
        <v>48</v>
      </c>
      <c r="G2926" s="189" t="n">
        <v>0</v>
      </c>
    </row>
    <row r="2927" customFormat="false" ht="15" hidden="false" customHeight="false" outlineLevel="0" collapsed="false">
      <c r="A2927" s="189" t="n">
        <v>12894</v>
      </c>
      <c r="B2927" s="190" t="s">
        <v>861</v>
      </c>
      <c r="C2927" s="191" t="s">
        <v>67</v>
      </c>
      <c r="D2927" s="191" t="s">
        <v>28</v>
      </c>
      <c r="E2927" s="189" t="n">
        <v>0.00318775</v>
      </c>
      <c r="F2927" s="189" t="n">
        <v>13</v>
      </c>
      <c r="G2927" s="189" t="n">
        <v>0</v>
      </c>
    </row>
    <row r="2928" customFormat="false" ht="21" hidden="false" customHeight="false" outlineLevel="0" collapsed="false">
      <c r="A2928" s="189" t="n">
        <v>12895</v>
      </c>
      <c r="B2928" s="190" t="s">
        <v>862</v>
      </c>
      <c r="C2928" s="191" t="s">
        <v>67</v>
      </c>
      <c r="D2928" s="191" t="s">
        <v>28</v>
      </c>
      <c r="E2928" s="189" t="n">
        <v>0.00318775</v>
      </c>
      <c r="F2928" s="189" t="n">
        <v>10</v>
      </c>
      <c r="G2928" s="189" t="n">
        <v>0</v>
      </c>
    </row>
    <row r="2929" customFormat="false" ht="15" hidden="false" customHeight="false" outlineLevel="0" collapsed="false">
      <c r="A2929" s="189" t="n">
        <v>2436</v>
      </c>
      <c r="B2929" s="190" t="s">
        <v>913</v>
      </c>
      <c r="C2929" s="191" t="s">
        <v>867</v>
      </c>
      <c r="D2929" s="191" t="s">
        <v>876</v>
      </c>
      <c r="E2929" s="189" t="n">
        <v>0.257525</v>
      </c>
      <c r="F2929" s="189" t="n">
        <v>0</v>
      </c>
      <c r="G2929" s="189" t="n">
        <v>12.75</v>
      </c>
    </row>
    <row r="2930" customFormat="false" ht="15" hidden="false" customHeight="false" outlineLevel="0" collapsed="false">
      <c r="A2930" s="189" t="n">
        <v>247</v>
      </c>
      <c r="B2930" s="190" t="s">
        <v>915</v>
      </c>
      <c r="C2930" s="191" t="s">
        <v>867</v>
      </c>
      <c r="D2930" s="191" t="s">
        <v>876</v>
      </c>
      <c r="E2930" s="189" t="n">
        <v>0.257525</v>
      </c>
      <c r="F2930" s="189" t="n">
        <v>0</v>
      </c>
      <c r="G2930" s="189" t="n">
        <v>9.57</v>
      </c>
    </row>
    <row r="2931" customFormat="false" ht="15" hidden="false" customHeight="false" outlineLevel="0" collapsed="false">
      <c r="A2931" s="189" t="n">
        <v>2711</v>
      </c>
      <c r="B2931" s="190" t="s">
        <v>885</v>
      </c>
      <c r="C2931" s="191" t="s">
        <v>67</v>
      </c>
      <c r="D2931" s="191" t="s">
        <v>28</v>
      </c>
      <c r="E2931" s="189" t="n">
        <v>0.00182445</v>
      </c>
      <c r="F2931" s="189" t="n">
        <v>100.68</v>
      </c>
      <c r="G2931" s="189" t="n">
        <v>0</v>
      </c>
    </row>
    <row r="2932" customFormat="false" ht="21" hidden="false" customHeight="false" outlineLevel="0" collapsed="false">
      <c r="A2932" s="189" t="n">
        <v>36148</v>
      </c>
      <c r="B2932" s="190" t="s">
        <v>864</v>
      </c>
      <c r="C2932" s="191" t="s">
        <v>67</v>
      </c>
      <c r="D2932" s="191" t="s">
        <v>28</v>
      </c>
      <c r="E2932" s="189" t="n">
        <v>0.00318775</v>
      </c>
      <c r="F2932" s="189" t="n">
        <v>48</v>
      </c>
      <c r="G2932" s="189" t="n">
        <v>0</v>
      </c>
    </row>
    <row r="2933" customFormat="false" ht="21" hidden="false" customHeight="false" outlineLevel="0" collapsed="false">
      <c r="A2933" s="189" t="n">
        <v>36152</v>
      </c>
      <c r="B2933" s="190" t="s">
        <v>865</v>
      </c>
      <c r="C2933" s="191" t="s">
        <v>67</v>
      </c>
      <c r="D2933" s="191" t="s">
        <v>28</v>
      </c>
      <c r="E2933" s="189" t="n">
        <v>0.00318775</v>
      </c>
      <c r="F2933" s="189" t="n">
        <v>3.9</v>
      </c>
      <c r="G2933" s="189" t="n">
        <v>0</v>
      </c>
    </row>
    <row r="2934" customFormat="false" ht="15" hidden="false" customHeight="false" outlineLevel="0" collapsed="false">
      <c r="A2934" s="189" t="n">
        <v>37370</v>
      </c>
      <c r="B2934" s="190" t="s">
        <v>886</v>
      </c>
      <c r="C2934" s="191" t="s">
        <v>67</v>
      </c>
      <c r="D2934" s="191" t="s">
        <v>876</v>
      </c>
      <c r="E2934" s="189" t="n">
        <v>0.5</v>
      </c>
      <c r="F2934" s="189" t="n">
        <v>1.7</v>
      </c>
      <c r="G2934" s="189" t="n">
        <v>0</v>
      </c>
    </row>
    <row r="2935" customFormat="false" ht="15" hidden="false" customHeight="false" outlineLevel="0" collapsed="false">
      <c r="A2935" s="189" t="n">
        <v>37371</v>
      </c>
      <c r="B2935" s="190" t="s">
        <v>887</v>
      </c>
      <c r="C2935" s="191" t="s">
        <v>67</v>
      </c>
      <c r="D2935" s="191" t="s">
        <v>876</v>
      </c>
      <c r="E2935" s="189" t="n">
        <v>0.5</v>
      </c>
      <c r="F2935" s="189" t="n">
        <v>0.64</v>
      </c>
      <c r="G2935" s="189" t="n">
        <v>0</v>
      </c>
    </row>
    <row r="2936" customFormat="false" ht="15" hidden="false" customHeight="false" outlineLevel="0" collapsed="false">
      <c r="A2936" s="189" t="n">
        <v>37372</v>
      </c>
      <c r="B2936" s="190" t="s">
        <v>877</v>
      </c>
      <c r="C2936" s="191" t="s">
        <v>67</v>
      </c>
      <c r="D2936" s="191" t="s">
        <v>876</v>
      </c>
      <c r="E2936" s="189" t="n">
        <v>0.5</v>
      </c>
      <c r="F2936" s="189" t="n">
        <v>0.37</v>
      </c>
      <c r="G2936" s="189" t="n">
        <v>0</v>
      </c>
    </row>
    <row r="2937" customFormat="false" ht="15" hidden="false" customHeight="false" outlineLevel="0" collapsed="false">
      <c r="A2937" s="189" t="n">
        <v>37373</v>
      </c>
      <c r="B2937" s="190" t="s">
        <v>878</v>
      </c>
      <c r="C2937" s="191" t="s">
        <v>67</v>
      </c>
      <c r="D2937" s="191" t="s">
        <v>876</v>
      </c>
      <c r="E2937" s="189" t="n">
        <v>0.5</v>
      </c>
      <c r="F2937" s="189" t="n">
        <v>0.02</v>
      </c>
      <c r="G2937" s="189" t="n">
        <v>0</v>
      </c>
    </row>
    <row r="2938" customFormat="false" ht="15" hidden="false" customHeight="false" outlineLevel="0" collapsed="false">
      <c r="A2938" s="189" t="n">
        <v>38403</v>
      </c>
      <c r="B2938" s="190" t="s">
        <v>888</v>
      </c>
      <c r="C2938" s="191" t="s">
        <v>67</v>
      </c>
      <c r="D2938" s="191" t="s">
        <v>28</v>
      </c>
      <c r="E2938" s="189" t="n">
        <v>0.00182445</v>
      </c>
      <c r="F2938" s="189" t="n">
        <v>24.94</v>
      </c>
      <c r="G2938" s="189" t="n">
        <v>0</v>
      </c>
    </row>
    <row r="2939" customFormat="false" ht="15" hidden="false" customHeight="false" outlineLevel="0" collapsed="false">
      <c r="A2939" s="189" t="s">
        <v>1112</v>
      </c>
      <c r="B2939" s="190" t="s">
        <v>407</v>
      </c>
      <c r="C2939" s="191" t="s">
        <v>67</v>
      </c>
      <c r="D2939" s="191" t="s">
        <v>28</v>
      </c>
      <c r="E2939" s="189" t="n">
        <v>1</v>
      </c>
      <c r="F2939" s="189" t="n">
        <v>1.31</v>
      </c>
      <c r="G2939" s="189" t="n">
        <v>0</v>
      </c>
    </row>
    <row r="2940" customFormat="false" ht="15" hidden="false" customHeight="false" outlineLevel="0" collapsed="false">
      <c r="A2940" s="178"/>
      <c r="B2940" s="179"/>
      <c r="C2940" s="180"/>
      <c r="D2940" s="180"/>
      <c r="E2940" s="180"/>
      <c r="F2940" s="180"/>
      <c r="G2940" s="180"/>
    </row>
    <row r="2941" customFormat="false" ht="15" hidden="false" customHeight="false" outlineLevel="0" collapsed="false">
      <c r="A2941" s="184" t="s">
        <v>409</v>
      </c>
      <c r="B2941" s="185" t="s">
        <v>410</v>
      </c>
      <c r="C2941" s="186" t="s">
        <v>53</v>
      </c>
      <c r="D2941" s="186" t="s">
        <v>28</v>
      </c>
      <c r="E2941" s="187"/>
      <c r="F2941" s="187" t="n">
        <v>24.01016990328</v>
      </c>
      <c r="G2941" s="187" t="n">
        <v>5.97787632</v>
      </c>
    </row>
    <row r="2942" customFormat="false" ht="15" hidden="false" customHeight="false" outlineLevel="0" collapsed="false">
      <c r="A2942" s="189" t="n">
        <v>10</v>
      </c>
      <c r="B2942" s="190" t="s">
        <v>882</v>
      </c>
      <c r="C2942" s="191" t="s">
        <v>67</v>
      </c>
      <c r="D2942" s="191" t="s">
        <v>28</v>
      </c>
      <c r="E2942" s="189" t="n">
        <v>0.001897428</v>
      </c>
      <c r="F2942" s="189" t="n">
        <v>6.64</v>
      </c>
      <c r="G2942" s="189" t="n">
        <v>0</v>
      </c>
    </row>
    <row r="2943" customFormat="false" ht="15" hidden="false" customHeight="false" outlineLevel="0" collapsed="false">
      <c r="A2943" s="189" t="n">
        <v>12</v>
      </c>
      <c r="B2943" s="190" t="s">
        <v>883</v>
      </c>
      <c r="C2943" s="191" t="s">
        <v>67</v>
      </c>
      <c r="D2943" s="191" t="s">
        <v>28</v>
      </c>
      <c r="E2943" s="189" t="n">
        <v>0.001897428</v>
      </c>
      <c r="F2943" s="189" t="n">
        <v>6.5</v>
      </c>
      <c r="G2943" s="189" t="n">
        <v>0</v>
      </c>
    </row>
    <row r="2944" customFormat="false" ht="15" hidden="false" customHeight="false" outlineLevel="0" collapsed="false">
      <c r="A2944" s="189" t="n">
        <v>12892</v>
      </c>
      <c r="B2944" s="190" t="s">
        <v>859</v>
      </c>
      <c r="C2944" s="191" t="s">
        <v>67</v>
      </c>
      <c r="D2944" s="191" t="s">
        <v>333</v>
      </c>
      <c r="E2944" s="189" t="n">
        <v>0.00331526</v>
      </c>
      <c r="F2944" s="189" t="n">
        <v>9</v>
      </c>
      <c r="G2944" s="189" t="n">
        <v>0</v>
      </c>
    </row>
    <row r="2945" customFormat="false" ht="15" hidden="false" customHeight="false" outlineLevel="0" collapsed="false">
      <c r="A2945" s="189" t="n">
        <v>12893</v>
      </c>
      <c r="B2945" s="190" t="s">
        <v>860</v>
      </c>
      <c r="C2945" s="191" t="s">
        <v>67</v>
      </c>
      <c r="D2945" s="191" t="s">
        <v>333</v>
      </c>
      <c r="E2945" s="189" t="n">
        <v>0.00331526</v>
      </c>
      <c r="F2945" s="189" t="n">
        <v>48</v>
      </c>
      <c r="G2945" s="189" t="n">
        <v>0</v>
      </c>
    </row>
    <row r="2946" customFormat="false" ht="15" hidden="false" customHeight="false" outlineLevel="0" collapsed="false">
      <c r="A2946" s="189" t="n">
        <v>12894</v>
      </c>
      <c r="B2946" s="190" t="s">
        <v>861</v>
      </c>
      <c r="C2946" s="191" t="s">
        <v>67</v>
      </c>
      <c r="D2946" s="191" t="s">
        <v>28</v>
      </c>
      <c r="E2946" s="189" t="n">
        <v>0.00331526</v>
      </c>
      <c r="F2946" s="189" t="n">
        <v>13</v>
      </c>
      <c r="G2946" s="189" t="n">
        <v>0</v>
      </c>
    </row>
    <row r="2947" customFormat="false" ht="21" hidden="false" customHeight="false" outlineLevel="0" collapsed="false">
      <c r="A2947" s="189" t="n">
        <v>12895</v>
      </c>
      <c r="B2947" s="190" t="s">
        <v>862</v>
      </c>
      <c r="C2947" s="191" t="s">
        <v>67</v>
      </c>
      <c r="D2947" s="191" t="s">
        <v>28</v>
      </c>
      <c r="E2947" s="189" t="n">
        <v>0.00331526</v>
      </c>
      <c r="F2947" s="189" t="n">
        <v>10</v>
      </c>
      <c r="G2947" s="189" t="n">
        <v>0</v>
      </c>
    </row>
    <row r="2948" customFormat="false" ht="15" hidden="false" customHeight="false" outlineLevel="0" collapsed="false">
      <c r="A2948" s="189" t="n">
        <v>2436</v>
      </c>
      <c r="B2948" s="190" t="s">
        <v>913</v>
      </c>
      <c r="C2948" s="191" t="s">
        <v>867</v>
      </c>
      <c r="D2948" s="191" t="s">
        <v>876</v>
      </c>
      <c r="E2948" s="189" t="n">
        <v>0.267826</v>
      </c>
      <c r="F2948" s="189" t="n">
        <v>0</v>
      </c>
      <c r="G2948" s="189" t="n">
        <v>12.75</v>
      </c>
    </row>
    <row r="2949" customFormat="false" ht="15" hidden="false" customHeight="false" outlineLevel="0" collapsed="false">
      <c r="A2949" s="189" t="n">
        <v>247</v>
      </c>
      <c r="B2949" s="190" t="s">
        <v>915</v>
      </c>
      <c r="C2949" s="191" t="s">
        <v>867</v>
      </c>
      <c r="D2949" s="191" t="s">
        <v>876</v>
      </c>
      <c r="E2949" s="189" t="n">
        <v>0.267826</v>
      </c>
      <c r="F2949" s="189" t="n">
        <v>0</v>
      </c>
      <c r="G2949" s="189" t="n">
        <v>9.57</v>
      </c>
    </row>
    <row r="2950" customFormat="false" ht="15" hidden="false" customHeight="false" outlineLevel="0" collapsed="false">
      <c r="A2950" s="189" t="n">
        <v>2711</v>
      </c>
      <c r="B2950" s="190" t="s">
        <v>885</v>
      </c>
      <c r="C2950" s="191" t="s">
        <v>67</v>
      </c>
      <c r="D2950" s="191" t="s">
        <v>28</v>
      </c>
      <c r="E2950" s="189" t="n">
        <v>0.001897428</v>
      </c>
      <c r="F2950" s="189" t="n">
        <v>100.68</v>
      </c>
      <c r="G2950" s="189" t="n">
        <v>0</v>
      </c>
    </row>
    <row r="2951" customFormat="false" ht="21" hidden="false" customHeight="false" outlineLevel="0" collapsed="false">
      <c r="A2951" s="189" t="n">
        <v>36148</v>
      </c>
      <c r="B2951" s="190" t="s">
        <v>864</v>
      </c>
      <c r="C2951" s="191" t="s">
        <v>67</v>
      </c>
      <c r="D2951" s="191" t="s">
        <v>28</v>
      </c>
      <c r="E2951" s="189" t="n">
        <v>0.00331526</v>
      </c>
      <c r="F2951" s="189" t="n">
        <v>48</v>
      </c>
      <c r="G2951" s="189" t="n">
        <v>0</v>
      </c>
    </row>
    <row r="2952" customFormat="false" ht="21" hidden="false" customHeight="false" outlineLevel="0" collapsed="false">
      <c r="A2952" s="189" t="n">
        <v>36152</v>
      </c>
      <c r="B2952" s="190" t="s">
        <v>865</v>
      </c>
      <c r="C2952" s="191" t="s">
        <v>67</v>
      </c>
      <c r="D2952" s="191" t="s">
        <v>28</v>
      </c>
      <c r="E2952" s="189" t="n">
        <v>0.00331526</v>
      </c>
      <c r="F2952" s="189" t="n">
        <v>3.9</v>
      </c>
      <c r="G2952" s="189" t="n">
        <v>0</v>
      </c>
    </row>
    <row r="2953" customFormat="false" ht="15" hidden="false" customHeight="false" outlineLevel="0" collapsed="false">
      <c r="A2953" s="189" t="n">
        <v>37370</v>
      </c>
      <c r="B2953" s="190" t="s">
        <v>886</v>
      </c>
      <c r="C2953" s="191" t="s">
        <v>67</v>
      </c>
      <c r="D2953" s="191" t="s">
        <v>876</v>
      </c>
      <c r="E2953" s="189" t="n">
        <v>0.52</v>
      </c>
      <c r="F2953" s="189" t="n">
        <v>1.7</v>
      </c>
      <c r="G2953" s="189" t="n">
        <v>0</v>
      </c>
    </row>
    <row r="2954" customFormat="false" ht="15" hidden="false" customHeight="false" outlineLevel="0" collapsed="false">
      <c r="A2954" s="189" t="n">
        <v>37371</v>
      </c>
      <c r="B2954" s="190" t="s">
        <v>887</v>
      </c>
      <c r="C2954" s="191" t="s">
        <v>67</v>
      </c>
      <c r="D2954" s="191" t="s">
        <v>876</v>
      </c>
      <c r="E2954" s="189" t="n">
        <v>0.52</v>
      </c>
      <c r="F2954" s="189" t="n">
        <v>0.64</v>
      </c>
      <c r="G2954" s="189" t="n">
        <v>0</v>
      </c>
    </row>
    <row r="2955" customFormat="false" ht="15" hidden="false" customHeight="false" outlineLevel="0" collapsed="false">
      <c r="A2955" s="189" t="n">
        <v>37372</v>
      </c>
      <c r="B2955" s="190" t="s">
        <v>877</v>
      </c>
      <c r="C2955" s="191" t="s">
        <v>67</v>
      </c>
      <c r="D2955" s="191" t="s">
        <v>876</v>
      </c>
      <c r="E2955" s="189" t="n">
        <v>0.52</v>
      </c>
      <c r="F2955" s="189" t="n">
        <v>0.37</v>
      </c>
      <c r="G2955" s="189" t="n">
        <v>0</v>
      </c>
    </row>
    <row r="2956" customFormat="false" ht="15" hidden="false" customHeight="false" outlineLevel="0" collapsed="false">
      <c r="A2956" s="189" t="n">
        <v>37373</v>
      </c>
      <c r="B2956" s="190" t="s">
        <v>878</v>
      </c>
      <c r="C2956" s="191" t="s">
        <v>67</v>
      </c>
      <c r="D2956" s="191" t="s">
        <v>876</v>
      </c>
      <c r="E2956" s="189" t="n">
        <v>0.52</v>
      </c>
      <c r="F2956" s="189" t="n">
        <v>0.02</v>
      </c>
      <c r="G2956" s="189" t="n">
        <v>0</v>
      </c>
    </row>
    <row r="2957" customFormat="false" ht="15" hidden="false" customHeight="false" outlineLevel="0" collapsed="false">
      <c r="A2957" s="189" t="n">
        <v>38403</v>
      </c>
      <c r="B2957" s="190" t="s">
        <v>888</v>
      </c>
      <c r="C2957" s="191" t="s">
        <v>67</v>
      </c>
      <c r="D2957" s="191" t="s">
        <v>28</v>
      </c>
      <c r="E2957" s="189" t="n">
        <v>0.001897428</v>
      </c>
      <c r="F2957" s="189" t="n">
        <v>24.94</v>
      </c>
      <c r="G2957" s="189" t="n">
        <v>0</v>
      </c>
    </row>
    <row r="2958" customFormat="false" ht="15" hidden="false" customHeight="false" outlineLevel="0" collapsed="false">
      <c r="A2958" s="189" t="s">
        <v>1113</v>
      </c>
      <c r="B2958" s="190" t="s">
        <v>410</v>
      </c>
      <c r="C2958" s="191" t="s">
        <v>67</v>
      </c>
      <c r="D2958" s="191" t="s">
        <v>28</v>
      </c>
      <c r="E2958" s="189" t="n">
        <v>1</v>
      </c>
      <c r="F2958" s="189" t="n">
        <v>21.89</v>
      </c>
      <c r="G2958" s="189" t="n">
        <v>0</v>
      </c>
    </row>
    <row r="2959" customFormat="false" ht="15" hidden="false" customHeight="false" outlineLevel="0" collapsed="false">
      <c r="A2959" s="178"/>
      <c r="B2959" s="179"/>
      <c r="C2959" s="180"/>
      <c r="D2959" s="180"/>
      <c r="E2959" s="180"/>
      <c r="F2959" s="180"/>
      <c r="G2959" s="180"/>
    </row>
    <row r="2960" customFormat="false" ht="15" hidden="false" customHeight="false" outlineLevel="0" collapsed="false">
      <c r="A2960" s="184" t="s">
        <v>412</v>
      </c>
      <c r="B2960" s="185" t="s">
        <v>413</v>
      </c>
      <c r="C2960" s="186" t="s">
        <v>53</v>
      </c>
      <c r="D2960" s="186" t="s">
        <v>131</v>
      </c>
      <c r="E2960" s="187"/>
      <c r="F2960" s="187" t="n">
        <v>4.78707991072</v>
      </c>
      <c r="G2960" s="187" t="n">
        <v>5.51803968</v>
      </c>
    </row>
    <row r="2961" customFormat="false" ht="15" hidden="false" customHeight="false" outlineLevel="0" collapsed="false">
      <c r="A2961" s="189" t="n">
        <v>10</v>
      </c>
      <c r="B2961" s="190" t="s">
        <v>882</v>
      </c>
      <c r="C2961" s="191" t="s">
        <v>67</v>
      </c>
      <c r="D2961" s="191" t="s">
        <v>28</v>
      </c>
      <c r="E2961" s="189" t="n">
        <v>0.001751472</v>
      </c>
      <c r="F2961" s="189" t="n">
        <v>6.64</v>
      </c>
      <c r="G2961" s="189" t="n">
        <v>0</v>
      </c>
    </row>
    <row r="2962" customFormat="false" ht="15" hidden="false" customHeight="false" outlineLevel="0" collapsed="false">
      <c r="A2962" s="189" t="n">
        <v>12</v>
      </c>
      <c r="B2962" s="190" t="s">
        <v>883</v>
      </c>
      <c r="C2962" s="191" t="s">
        <v>67</v>
      </c>
      <c r="D2962" s="191" t="s">
        <v>28</v>
      </c>
      <c r="E2962" s="189" t="n">
        <v>0.001751472</v>
      </c>
      <c r="F2962" s="189" t="n">
        <v>6.5</v>
      </c>
      <c r="G2962" s="189" t="n">
        <v>0</v>
      </c>
    </row>
    <row r="2963" customFormat="false" ht="15" hidden="false" customHeight="false" outlineLevel="0" collapsed="false">
      <c r="A2963" s="189" t="n">
        <v>12892</v>
      </c>
      <c r="B2963" s="190" t="s">
        <v>859</v>
      </c>
      <c r="C2963" s="191" t="s">
        <v>67</v>
      </c>
      <c r="D2963" s="191" t="s">
        <v>333</v>
      </c>
      <c r="E2963" s="189" t="n">
        <v>0.00306024</v>
      </c>
      <c r="F2963" s="189" t="n">
        <v>9</v>
      </c>
      <c r="G2963" s="189" t="n">
        <v>0</v>
      </c>
    </row>
    <row r="2964" customFormat="false" ht="15" hidden="false" customHeight="false" outlineLevel="0" collapsed="false">
      <c r="A2964" s="189" t="n">
        <v>12893</v>
      </c>
      <c r="B2964" s="190" t="s">
        <v>860</v>
      </c>
      <c r="C2964" s="191" t="s">
        <v>67</v>
      </c>
      <c r="D2964" s="191" t="s">
        <v>333</v>
      </c>
      <c r="E2964" s="189" t="n">
        <v>0.00306024</v>
      </c>
      <c r="F2964" s="189" t="n">
        <v>48</v>
      </c>
      <c r="G2964" s="189" t="n">
        <v>0</v>
      </c>
    </row>
    <row r="2965" customFormat="false" ht="15" hidden="false" customHeight="false" outlineLevel="0" collapsed="false">
      <c r="A2965" s="189" t="n">
        <v>12894</v>
      </c>
      <c r="B2965" s="190" t="s">
        <v>861</v>
      </c>
      <c r="C2965" s="191" t="s">
        <v>67</v>
      </c>
      <c r="D2965" s="191" t="s">
        <v>28</v>
      </c>
      <c r="E2965" s="189" t="n">
        <v>0.00306024</v>
      </c>
      <c r="F2965" s="189" t="n">
        <v>13</v>
      </c>
      <c r="G2965" s="189" t="n">
        <v>0</v>
      </c>
    </row>
    <row r="2966" customFormat="false" ht="21" hidden="false" customHeight="false" outlineLevel="0" collapsed="false">
      <c r="A2966" s="189" t="n">
        <v>12895</v>
      </c>
      <c r="B2966" s="190" t="s">
        <v>862</v>
      </c>
      <c r="C2966" s="191" t="s">
        <v>67</v>
      </c>
      <c r="D2966" s="191" t="s">
        <v>28</v>
      </c>
      <c r="E2966" s="189" t="n">
        <v>0.00306024</v>
      </c>
      <c r="F2966" s="189" t="n">
        <v>10</v>
      </c>
      <c r="G2966" s="189" t="n">
        <v>0</v>
      </c>
    </row>
    <row r="2967" customFormat="false" ht="15" hidden="false" customHeight="false" outlineLevel="0" collapsed="false">
      <c r="A2967" s="189" t="n">
        <v>2436</v>
      </c>
      <c r="B2967" s="190" t="s">
        <v>913</v>
      </c>
      <c r="C2967" s="191" t="s">
        <v>867</v>
      </c>
      <c r="D2967" s="191" t="s">
        <v>876</v>
      </c>
      <c r="E2967" s="189" t="n">
        <v>0.247224</v>
      </c>
      <c r="F2967" s="189" t="n">
        <v>0</v>
      </c>
      <c r="G2967" s="189" t="n">
        <v>12.75</v>
      </c>
    </row>
    <row r="2968" customFormat="false" ht="15" hidden="false" customHeight="false" outlineLevel="0" collapsed="false">
      <c r="A2968" s="189" t="n">
        <v>247</v>
      </c>
      <c r="B2968" s="190" t="s">
        <v>915</v>
      </c>
      <c r="C2968" s="191" t="s">
        <v>867</v>
      </c>
      <c r="D2968" s="191" t="s">
        <v>876</v>
      </c>
      <c r="E2968" s="189" t="n">
        <v>0.247224</v>
      </c>
      <c r="F2968" s="189" t="n">
        <v>0</v>
      </c>
      <c r="G2968" s="189" t="n">
        <v>9.57</v>
      </c>
    </row>
    <row r="2969" customFormat="false" ht="15" hidden="false" customHeight="false" outlineLevel="0" collapsed="false">
      <c r="A2969" s="189" t="n">
        <v>2711</v>
      </c>
      <c r="B2969" s="190" t="s">
        <v>885</v>
      </c>
      <c r="C2969" s="191" t="s">
        <v>67</v>
      </c>
      <c r="D2969" s="191" t="s">
        <v>28</v>
      </c>
      <c r="E2969" s="189" t="n">
        <v>0.001751472</v>
      </c>
      <c r="F2969" s="189" t="n">
        <v>100.68</v>
      </c>
      <c r="G2969" s="189" t="n">
        <v>0</v>
      </c>
    </row>
    <row r="2970" customFormat="false" ht="21" hidden="false" customHeight="false" outlineLevel="0" collapsed="false">
      <c r="A2970" s="189" t="n">
        <v>36148</v>
      </c>
      <c r="B2970" s="190" t="s">
        <v>864</v>
      </c>
      <c r="C2970" s="191" t="s">
        <v>67</v>
      </c>
      <c r="D2970" s="191" t="s">
        <v>28</v>
      </c>
      <c r="E2970" s="189" t="n">
        <v>0.00306024</v>
      </c>
      <c r="F2970" s="189" t="n">
        <v>48</v>
      </c>
      <c r="G2970" s="189" t="n">
        <v>0</v>
      </c>
    </row>
    <row r="2971" customFormat="false" ht="21" hidden="false" customHeight="false" outlineLevel="0" collapsed="false">
      <c r="A2971" s="189" t="n">
        <v>36152</v>
      </c>
      <c r="B2971" s="190" t="s">
        <v>865</v>
      </c>
      <c r="C2971" s="191" t="s">
        <v>67</v>
      </c>
      <c r="D2971" s="191" t="s">
        <v>28</v>
      </c>
      <c r="E2971" s="189" t="n">
        <v>0.00306024</v>
      </c>
      <c r="F2971" s="189" t="n">
        <v>3.9</v>
      </c>
      <c r="G2971" s="189" t="n">
        <v>0</v>
      </c>
    </row>
    <row r="2972" customFormat="false" ht="15" hidden="false" customHeight="false" outlineLevel="0" collapsed="false">
      <c r="A2972" s="189" t="n">
        <v>37370</v>
      </c>
      <c r="B2972" s="190" t="s">
        <v>886</v>
      </c>
      <c r="C2972" s="191" t="s">
        <v>67</v>
      </c>
      <c r="D2972" s="191" t="s">
        <v>876</v>
      </c>
      <c r="E2972" s="189" t="n">
        <v>0.48</v>
      </c>
      <c r="F2972" s="189" t="n">
        <v>1.7</v>
      </c>
      <c r="G2972" s="189" t="n">
        <v>0</v>
      </c>
    </row>
    <row r="2973" customFormat="false" ht="15" hidden="false" customHeight="false" outlineLevel="0" collapsed="false">
      <c r="A2973" s="189" t="n">
        <v>37371</v>
      </c>
      <c r="B2973" s="190" t="s">
        <v>887</v>
      </c>
      <c r="C2973" s="191" t="s">
        <v>67</v>
      </c>
      <c r="D2973" s="191" t="s">
        <v>876</v>
      </c>
      <c r="E2973" s="189" t="n">
        <v>0.48</v>
      </c>
      <c r="F2973" s="189" t="n">
        <v>0.64</v>
      </c>
      <c r="G2973" s="189" t="n">
        <v>0</v>
      </c>
    </row>
    <row r="2974" customFormat="false" ht="15" hidden="false" customHeight="false" outlineLevel="0" collapsed="false">
      <c r="A2974" s="189" t="n">
        <v>37372</v>
      </c>
      <c r="B2974" s="190" t="s">
        <v>877</v>
      </c>
      <c r="C2974" s="191" t="s">
        <v>67</v>
      </c>
      <c r="D2974" s="191" t="s">
        <v>876</v>
      </c>
      <c r="E2974" s="189" t="n">
        <v>0.48</v>
      </c>
      <c r="F2974" s="189" t="n">
        <v>0.37</v>
      </c>
      <c r="G2974" s="189" t="n">
        <v>0</v>
      </c>
    </row>
    <row r="2975" customFormat="false" ht="15" hidden="false" customHeight="false" outlineLevel="0" collapsed="false">
      <c r="A2975" s="189" t="n">
        <v>37373</v>
      </c>
      <c r="B2975" s="190" t="s">
        <v>878</v>
      </c>
      <c r="C2975" s="191" t="s">
        <v>67</v>
      </c>
      <c r="D2975" s="191" t="s">
        <v>876</v>
      </c>
      <c r="E2975" s="189" t="n">
        <v>0.48</v>
      </c>
      <c r="F2975" s="189" t="n">
        <v>0.02</v>
      </c>
      <c r="G2975" s="189" t="n">
        <v>0</v>
      </c>
    </row>
    <row r="2976" customFormat="false" ht="15" hidden="false" customHeight="false" outlineLevel="0" collapsed="false">
      <c r="A2976" s="189" t="n">
        <v>38403</v>
      </c>
      <c r="B2976" s="190" t="s">
        <v>888</v>
      </c>
      <c r="C2976" s="191" t="s">
        <v>67</v>
      </c>
      <c r="D2976" s="191" t="s">
        <v>28</v>
      </c>
      <c r="E2976" s="189" t="n">
        <v>0.001751472</v>
      </c>
      <c r="F2976" s="189" t="n">
        <v>24.94</v>
      </c>
      <c r="G2976" s="189" t="n">
        <v>0</v>
      </c>
    </row>
    <row r="2977" customFormat="false" ht="15" hidden="false" customHeight="false" outlineLevel="0" collapsed="false">
      <c r="A2977" s="189" t="s">
        <v>1114</v>
      </c>
      <c r="B2977" s="190" t="s">
        <v>413</v>
      </c>
      <c r="C2977" s="191" t="s">
        <v>67</v>
      </c>
      <c r="D2977" s="191" t="s">
        <v>131</v>
      </c>
      <c r="E2977" s="189" t="n">
        <v>1</v>
      </c>
      <c r="F2977" s="189" t="n">
        <v>2.83</v>
      </c>
      <c r="G2977" s="189" t="n">
        <v>0</v>
      </c>
    </row>
    <row r="2978" customFormat="false" ht="15" hidden="false" customHeight="false" outlineLevel="0" collapsed="false">
      <c r="A2978" s="178"/>
      <c r="B2978" s="179"/>
      <c r="C2978" s="180"/>
      <c r="D2978" s="180"/>
      <c r="E2978" s="180"/>
      <c r="F2978" s="180"/>
      <c r="G2978" s="180"/>
    </row>
    <row r="2979" customFormat="false" ht="15" hidden="false" customHeight="false" outlineLevel="0" collapsed="false">
      <c r="A2979" s="181" t="s">
        <v>1118</v>
      </c>
      <c r="B2979" s="182" t="s">
        <v>451</v>
      </c>
      <c r="C2979" s="183"/>
      <c r="D2979" s="183"/>
      <c r="E2979" s="183"/>
      <c r="F2979" s="183"/>
      <c r="G2979" s="183"/>
    </row>
    <row r="2980" customFormat="false" ht="15" hidden="false" customHeight="false" outlineLevel="0" collapsed="false">
      <c r="A2980" s="178"/>
      <c r="B2980" s="179"/>
      <c r="C2980" s="180"/>
      <c r="D2980" s="180"/>
      <c r="E2980" s="180"/>
      <c r="F2980" s="180"/>
      <c r="G2980" s="180"/>
    </row>
    <row r="2981" customFormat="false" ht="21" hidden="false" customHeight="false" outlineLevel="0" collapsed="false">
      <c r="A2981" s="184" t="s">
        <v>453</v>
      </c>
      <c r="B2981" s="185" t="s">
        <v>454</v>
      </c>
      <c r="C2981" s="186" t="s">
        <v>53</v>
      </c>
      <c r="D2981" s="186" t="s">
        <v>28</v>
      </c>
      <c r="E2981" s="187"/>
      <c r="F2981" s="187" t="n">
        <v>4.8963498884</v>
      </c>
      <c r="G2981" s="187" t="n">
        <v>6.8975496</v>
      </c>
    </row>
    <row r="2982" customFormat="false" ht="15" hidden="false" customHeight="false" outlineLevel="0" collapsed="false">
      <c r="A2982" s="189" t="n">
        <v>10</v>
      </c>
      <c r="B2982" s="190" t="s">
        <v>882</v>
      </c>
      <c r="C2982" s="191" t="s">
        <v>67</v>
      </c>
      <c r="D2982" s="191" t="s">
        <v>28</v>
      </c>
      <c r="E2982" s="189" t="n">
        <v>0.00218934</v>
      </c>
      <c r="F2982" s="189" t="n">
        <v>6.64</v>
      </c>
      <c r="G2982" s="189" t="n">
        <v>0</v>
      </c>
    </row>
    <row r="2983" customFormat="false" ht="15" hidden="false" customHeight="false" outlineLevel="0" collapsed="false">
      <c r="A2983" s="189" t="n">
        <v>12</v>
      </c>
      <c r="B2983" s="190" t="s">
        <v>883</v>
      </c>
      <c r="C2983" s="191" t="s">
        <v>67</v>
      </c>
      <c r="D2983" s="191" t="s">
        <v>28</v>
      </c>
      <c r="E2983" s="189" t="n">
        <v>0.00218934</v>
      </c>
      <c r="F2983" s="189" t="n">
        <v>6.5</v>
      </c>
      <c r="G2983" s="189" t="n">
        <v>0</v>
      </c>
    </row>
    <row r="2984" customFormat="false" ht="15" hidden="false" customHeight="false" outlineLevel="0" collapsed="false">
      <c r="A2984" s="189" t="n">
        <v>12892</v>
      </c>
      <c r="B2984" s="190" t="s">
        <v>859</v>
      </c>
      <c r="C2984" s="191" t="s">
        <v>67</v>
      </c>
      <c r="D2984" s="191" t="s">
        <v>333</v>
      </c>
      <c r="E2984" s="189" t="n">
        <v>0.0038253</v>
      </c>
      <c r="F2984" s="189" t="n">
        <v>9</v>
      </c>
      <c r="G2984" s="189" t="n">
        <v>0</v>
      </c>
    </row>
    <row r="2985" customFormat="false" ht="15" hidden="false" customHeight="false" outlineLevel="0" collapsed="false">
      <c r="A2985" s="189" t="n">
        <v>12893</v>
      </c>
      <c r="B2985" s="190" t="s">
        <v>860</v>
      </c>
      <c r="C2985" s="191" t="s">
        <v>67</v>
      </c>
      <c r="D2985" s="191" t="s">
        <v>333</v>
      </c>
      <c r="E2985" s="189" t="n">
        <v>0.0038253</v>
      </c>
      <c r="F2985" s="189" t="n">
        <v>48</v>
      </c>
      <c r="G2985" s="189" t="n">
        <v>0</v>
      </c>
    </row>
    <row r="2986" customFormat="false" ht="15" hidden="false" customHeight="false" outlineLevel="0" collapsed="false">
      <c r="A2986" s="189" t="n">
        <v>12894</v>
      </c>
      <c r="B2986" s="190" t="s">
        <v>861</v>
      </c>
      <c r="C2986" s="191" t="s">
        <v>67</v>
      </c>
      <c r="D2986" s="191" t="s">
        <v>28</v>
      </c>
      <c r="E2986" s="189" t="n">
        <v>0.0038253</v>
      </c>
      <c r="F2986" s="189" t="n">
        <v>13</v>
      </c>
      <c r="G2986" s="189" t="n">
        <v>0</v>
      </c>
    </row>
    <row r="2987" customFormat="false" ht="21" hidden="false" customHeight="false" outlineLevel="0" collapsed="false">
      <c r="A2987" s="189" t="n">
        <v>12895</v>
      </c>
      <c r="B2987" s="190" t="s">
        <v>862</v>
      </c>
      <c r="C2987" s="191" t="s">
        <v>67</v>
      </c>
      <c r="D2987" s="191" t="s">
        <v>28</v>
      </c>
      <c r="E2987" s="189" t="n">
        <v>0.0038253</v>
      </c>
      <c r="F2987" s="189" t="n">
        <v>10</v>
      </c>
      <c r="G2987" s="189" t="n">
        <v>0</v>
      </c>
    </row>
    <row r="2988" customFormat="false" ht="15" hidden="false" customHeight="false" outlineLevel="0" collapsed="false">
      <c r="A2988" s="189" t="n">
        <v>1535</v>
      </c>
      <c r="B2988" s="190" t="s">
        <v>1119</v>
      </c>
      <c r="C2988" s="191" t="s">
        <v>67</v>
      </c>
      <c r="D2988" s="191" t="s">
        <v>28</v>
      </c>
      <c r="E2988" s="189" t="n">
        <v>1</v>
      </c>
      <c r="F2988" s="189" t="n">
        <v>2.45</v>
      </c>
      <c r="G2988" s="189" t="n">
        <v>0</v>
      </c>
    </row>
    <row r="2989" customFormat="false" ht="15" hidden="false" customHeight="false" outlineLevel="0" collapsed="false">
      <c r="A2989" s="189" t="n">
        <v>2436</v>
      </c>
      <c r="B2989" s="190" t="s">
        <v>913</v>
      </c>
      <c r="C2989" s="191" t="s">
        <v>867</v>
      </c>
      <c r="D2989" s="191" t="s">
        <v>876</v>
      </c>
      <c r="E2989" s="189" t="n">
        <v>0.30903</v>
      </c>
      <c r="F2989" s="189" t="n">
        <v>0</v>
      </c>
      <c r="G2989" s="189" t="n">
        <v>12.75</v>
      </c>
    </row>
    <row r="2990" customFormat="false" ht="15" hidden="false" customHeight="false" outlineLevel="0" collapsed="false">
      <c r="A2990" s="189" t="n">
        <v>247</v>
      </c>
      <c r="B2990" s="190" t="s">
        <v>915</v>
      </c>
      <c r="C2990" s="191" t="s">
        <v>867</v>
      </c>
      <c r="D2990" s="191" t="s">
        <v>876</v>
      </c>
      <c r="E2990" s="189" t="n">
        <v>0.30903</v>
      </c>
      <c r="F2990" s="189" t="n">
        <v>0</v>
      </c>
      <c r="G2990" s="189" t="n">
        <v>9.57</v>
      </c>
    </row>
    <row r="2991" customFormat="false" ht="15" hidden="false" customHeight="false" outlineLevel="0" collapsed="false">
      <c r="A2991" s="189" t="n">
        <v>2711</v>
      </c>
      <c r="B2991" s="190" t="s">
        <v>885</v>
      </c>
      <c r="C2991" s="191" t="s">
        <v>67</v>
      </c>
      <c r="D2991" s="191" t="s">
        <v>28</v>
      </c>
      <c r="E2991" s="189" t="n">
        <v>0.00218934</v>
      </c>
      <c r="F2991" s="189" t="n">
        <v>100.68</v>
      </c>
      <c r="G2991" s="189" t="n">
        <v>0</v>
      </c>
    </row>
    <row r="2992" customFormat="false" ht="21" hidden="false" customHeight="false" outlineLevel="0" collapsed="false">
      <c r="A2992" s="189" t="n">
        <v>36148</v>
      </c>
      <c r="B2992" s="190" t="s">
        <v>864</v>
      </c>
      <c r="C2992" s="191" t="s">
        <v>67</v>
      </c>
      <c r="D2992" s="191" t="s">
        <v>28</v>
      </c>
      <c r="E2992" s="189" t="n">
        <v>0.0038253</v>
      </c>
      <c r="F2992" s="189" t="n">
        <v>48</v>
      </c>
      <c r="G2992" s="189" t="n">
        <v>0</v>
      </c>
    </row>
    <row r="2993" customFormat="false" ht="21" hidden="false" customHeight="false" outlineLevel="0" collapsed="false">
      <c r="A2993" s="189" t="n">
        <v>36152</v>
      </c>
      <c r="B2993" s="190" t="s">
        <v>865</v>
      </c>
      <c r="C2993" s="191" t="s">
        <v>67</v>
      </c>
      <c r="D2993" s="191" t="s">
        <v>28</v>
      </c>
      <c r="E2993" s="189" t="n">
        <v>0.0038253</v>
      </c>
      <c r="F2993" s="189" t="n">
        <v>3.9</v>
      </c>
      <c r="G2993" s="189" t="n">
        <v>0</v>
      </c>
    </row>
    <row r="2994" customFormat="false" ht="15" hidden="false" customHeight="false" outlineLevel="0" collapsed="false">
      <c r="A2994" s="189" t="n">
        <v>37370</v>
      </c>
      <c r="B2994" s="190" t="s">
        <v>886</v>
      </c>
      <c r="C2994" s="191" t="s">
        <v>67</v>
      </c>
      <c r="D2994" s="191" t="s">
        <v>876</v>
      </c>
      <c r="E2994" s="189" t="n">
        <v>0.6</v>
      </c>
      <c r="F2994" s="189" t="n">
        <v>1.7</v>
      </c>
      <c r="G2994" s="189" t="n">
        <v>0</v>
      </c>
    </row>
    <row r="2995" customFormat="false" ht="15" hidden="false" customHeight="false" outlineLevel="0" collapsed="false">
      <c r="A2995" s="189" t="n">
        <v>37371</v>
      </c>
      <c r="B2995" s="190" t="s">
        <v>887</v>
      </c>
      <c r="C2995" s="191" t="s">
        <v>67</v>
      </c>
      <c r="D2995" s="191" t="s">
        <v>876</v>
      </c>
      <c r="E2995" s="189" t="n">
        <v>0.6</v>
      </c>
      <c r="F2995" s="189" t="n">
        <v>0.64</v>
      </c>
      <c r="G2995" s="189" t="n">
        <v>0</v>
      </c>
    </row>
    <row r="2996" customFormat="false" ht="15" hidden="false" customHeight="false" outlineLevel="0" collapsed="false">
      <c r="A2996" s="189" t="n">
        <v>37372</v>
      </c>
      <c r="B2996" s="190" t="s">
        <v>877</v>
      </c>
      <c r="C2996" s="191" t="s">
        <v>67</v>
      </c>
      <c r="D2996" s="191" t="s">
        <v>876</v>
      </c>
      <c r="E2996" s="189" t="n">
        <v>0.6</v>
      </c>
      <c r="F2996" s="189" t="n">
        <v>0.37</v>
      </c>
      <c r="G2996" s="189" t="n">
        <v>0</v>
      </c>
    </row>
    <row r="2997" customFormat="false" ht="15" hidden="false" customHeight="false" outlineLevel="0" collapsed="false">
      <c r="A2997" s="189" t="n">
        <v>37373</v>
      </c>
      <c r="B2997" s="190" t="s">
        <v>878</v>
      </c>
      <c r="C2997" s="191" t="s">
        <v>67</v>
      </c>
      <c r="D2997" s="191" t="s">
        <v>876</v>
      </c>
      <c r="E2997" s="189" t="n">
        <v>0.6</v>
      </c>
      <c r="F2997" s="189" t="n">
        <v>0.02</v>
      </c>
      <c r="G2997" s="189" t="n">
        <v>0</v>
      </c>
    </row>
    <row r="2998" customFormat="false" ht="15" hidden="false" customHeight="false" outlineLevel="0" collapsed="false">
      <c r="A2998" s="189" t="n">
        <v>38403</v>
      </c>
      <c r="B2998" s="190" t="s">
        <v>888</v>
      </c>
      <c r="C2998" s="191" t="s">
        <v>67</v>
      </c>
      <c r="D2998" s="191" t="s">
        <v>28</v>
      </c>
      <c r="E2998" s="189" t="n">
        <v>0.00218934</v>
      </c>
      <c r="F2998" s="189" t="n">
        <v>24.94</v>
      </c>
      <c r="G2998" s="189" t="n">
        <v>0</v>
      </c>
    </row>
    <row r="2999" customFormat="false" ht="15" hidden="false" customHeight="false" outlineLevel="0" collapsed="false">
      <c r="A2999" s="178"/>
      <c r="B2999" s="179"/>
      <c r="C2999" s="180"/>
      <c r="D2999" s="180"/>
      <c r="E2999" s="180"/>
      <c r="F2999" s="180"/>
      <c r="G2999" s="180"/>
    </row>
    <row r="3000" customFormat="false" ht="31.5" hidden="false" customHeight="false" outlineLevel="0" collapsed="false">
      <c r="A3000" s="184" t="s">
        <v>456</v>
      </c>
      <c r="B3000" s="185" t="s">
        <v>457</v>
      </c>
      <c r="C3000" s="186" t="s">
        <v>53</v>
      </c>
      <c r="D3000" s="186" t="s">
        <v>28</v>
      </c>
      <c r="E3000" s="187"/>
      <c r="F3000" s="187" t="n">
        <v>26.654499628</v>
      </c>
      <c r="G3000" s="187" t="n">
        <v>22.991832</v>
      </c>
    </row>
    <row r="3001" customFormat="false" ht="15" hidden="false" customHeight="false" outlineLevel="0" collapsed="false">
      <c r="A3001" s="189" t="n">
        <v>10</v>
      </c>
      <c r="B3001" s="190" t="s">
        <v>882</v>
      </c>
      <c r="C3001" s="191" t="s">
        <v>67</v>
      </c>
      <c r="D3001" s="191" t="s">
        <v>28</v>
      </c>
      <c r="E3001" s="189" t="n">
        <v>0.0072978</v>
      </c>
      <c r="F3001" s="189" t="n">
        <v>6.64</v>
      </c>
      <c r="G3001" s="189" t="n">
        <v>0</v>
      </c>
    </row>
    <row r="3002" customFormat="false" ht="15" hidden="false" customHeight="false" outlineLevel="0" collapsed="false">
      <c r="A3002" s="189" t="n">
        <v>12</v>
      </c>
      <c r="B3002" s="190" t="s">
        <v>883</v>
      </c>
      <c r="C3002" s="191" t="s">
        <v>67</v>
      </c>
      <c r="D3002" s="191" t="s">
        <v>28</v>
      </c>
      <c r="E3002" s="189" t="n">
        <v>0.0072978</v>
      </c>
      <c r="F3002" s="189" t="n">
        <v>6.5</v>
      </c>
      <c r="G3002" s="189" t="n">
        <v>0</v>
      </c>
    </row>
    <row r="3003" customFormat="false" ht="15" hidden="false" customHeight="false" outlineLevel="0" collapsed="false">
      <c r="A3003" s="189" t="n">
        <v>12892</v>
      </c>
      <c r="B3003" s="190" t="s">
        <v>859</v>
      </c>
      <c r="C3003" s="191" t="s">
        <v>67</v>
      </c>
      <c r="D3003" s="191" t="s">
        <v>333</v>
      </c>
      <c r="E3003" s="189" t="n">
        <v>0.012751</v>
      </c>
      <c r="F3003" s="189" t="n">
        <v>9</v>
      </c>
      <c r="G3003" s="189" t="n">
        <v>0</v>
      </c>
    </row>
    <row r="3004" customFormat="false" ht="15" hidden="false" customHeight="false" outlineLevel="0" collapsed="false">
      <c r="A3004" s="189" t="n">
        <v>12893</v>
      </c>
      <c r="B3004" s="190" t="s">
        <v>860</v>
      </c>
      <c r="C3004" s="191" t="s">
        <v>67</v>
      </c>
      <c r="D3004" s="191" t="s">
        <v>333</v>
      </c>
      <c r="E3004" s="189" t="n">
        <v>0.012751</v>
      </c>
      <c r="F3004" s="189" t="n">
        <v>48</v>
      </c>
      <c r="G3004" s="189" t="n">
        <v>0</v>
      </c>
    </row>
    <row r="3005" customFormat="false" ht="15" hidden="false" customHeight="false" outlineLevel="0" collapsed="false">
      <c r="A3005" s="189" t="n">
        <v>12894</v>
      </c>
      <c r="B3005" s="190" t="s">
        <v>861</v>
      </c>
      <c r="C3005" s="191" t="s">
        <v>67</v>
      </c>
      <c r="D3005" s="191" t="s">
        <v>28</v>
      </c>
      <c r="E3005" s="189" t="n">
        <v>0.012751</v>
      </c>
      <c r="F3005" s="189" t="n">
        <v>13</v>
      </c>
      <c r="G3005" s="189" t="n">
        <v>0</v>
      </c>
    </row>
    <row r="3006" customFormat="false" ht="21" hidden="false" customHeight="false" outlineLevel="0" collapsed="false">
      <c r="A3006" s="189" t="n">
        <v>12895</v>
      </c>
      <c r="B3006" s="190" t="s">
        <v>862</v>
      </c>
      <c r="C3006" s="191" t="s">
        <v>67</v>
      </c>
      <c r="D3006" s="191" t="s">
        <v>28</v>
      </c>
      <c r="E3006" s="189" t="n">
        <v>0.012751</v>
      </c>
      <c r="F3006" s="189" t="n">
        <v>10</v>
      </c>
      <c r="G3006" s="189" t="n">
        <v>0</v>
      </c>
    </row>
    <row r="3007" customFormat="false" ht="21" hidden="false" customHeight="false" outlineLevel="0" collapsed="false">
      <c r="A3007" s="189" t="n">
        <v>13399</v>
      </c>
      <c r="B3007" s="190" t="s">
        <v>1120</v>
      </c>
      <c r="C3007" s="191" t="s">
        <v>67</v>
      </c>
      <c r="D3007" s="191" t="s">
        <v>28</v>
      </c>
      <c r="E3007" s="189" t="n">
        <v>1</v>
      </c>
      <c r="F3007" s="189" t="n">
        <v>18.5</v>
      </c>
      <c r="G3007" s="189" t="n">
        <v>0</v>
      </c>
    </row>
    <row r="3008" customFormat="false" ht="15" hidden="false" customHeight="false" outlineLevel="0" collapsed="false">
      <c r="A3008" s="189" t="n">
        <v>2436</v>
      </c>
      <c r="B3008" s="190" t="s">
        <v>913</v>
      </c>
      <c r="C3008" s="191" t="s">
        <v>867</v>
      </c>
      <c r="D3008" s="191" t="s">
        <v>876</v>
      </c>
      <c r="E3008" s="189" t="n">
        <v>1.0301</v>
      </c>
      <c r="F3008" s="189" t="n">
        <v>0</v>
      </c>
      <c r="G3008" s="189" t="n">
        <v>12.75</v>
      </c>
    </row>
    <row r="3009" customFormat="false" ht="15" hidden="false" customHeight="false" outlineLevel="0" collapsed="false">
      <c r="A3009" s="189" t="n">
        <v>247</v>
      </c>
      <c r="B3009" s="190" t="s">
        <v>915</v>
      </c>
      <c r="C3009" s="191" t="s">
        <v>867</v>
      </c>
      <c r="D3009" s="191" t="s">
        <v>876</v>
      </c>
      <c r="E3009" s="189" t="n">
        <v>1.0301</v>
      </c>
      <c r="F3009" s="189" t="n">
        <v>0</v>
      </c>
      <c r="G3009" s="189" t="n">
        <v>9.57</v>
      </c>
    </row>
    <row r="3010" customFormat="false" ht="15" hidden="false" customHeight="false" outlineLevel="0" collapsed="false">
      <c r="A3010" s="189" t="n">
        <v>2711</v>
      </c>
      <c r="B3010" s="190" t="s">
        <v>885</v>
      </c>
      <c r="C3010" s="191" t="s">
        <v>67</v>
      </c>
      <c r="D3010" s="191" t="s">
        <v>28</v>
      </c>
      <c r="E3010" s="189" t="n">
        <v>0.0072978</v>
      </c>
      <c r="F3010" s="189" t="n">
        <v>100.68</v>
      </c>
      <c r="G3010" s="189" t="n">
        <v>0</v>
      </c>
    </row>
    <row r="3011" customFormat="false" ht="21" hidden="false" customHeight="false" outlineLevel="0" collapsed="false">
      <c r="A3011" s="189" t="n">
        <v>36148</v>
      </c>
      <c r="B3011" s="190" t="s">
        <v>864</v>
      </c>
      <c r="C3011" s="191" t="s">
        <v>67</v>
      </c>
      <c r="D3011" s="191" t="s">
        <v>28</v>
      </c>
      <c r="E3011" s="189" t="n">
        <v>0.012751</v>
      </c>
      <c r="F3011" s="189" t="n">
        <v>48</v>
      </c>
      <c r="G3011" s="189" t="n">
        <v>0</v>
      </c>
    </row>
    <row r="3012" customFormat="false" ht="21" hidden="false" customHeight="false" outlineLevel="0" collapsed="false">
      <c r="A3012" s="189" t="n">
        <v>36152</v>
      </c>
      <c r="B3012" s="190" t="s">
        <v>865</v>
      </c>
      <c r="C3012" s="191" t="s">
        <v>67</v>
      </c>
      <c r="D3012" s="191" t="s">
        <v>28</v>
      </c>
      <c r="E3012" s="189" t="n">
        <v>0.012751</v>
      </c>
      <c r="F3012" s="189" t="n">
        <v>3.9</v>
      </c>
      <c r="G3012" s="189" t="n">
        <v>0</v>
      </c>
    </row>
    <row r="3013" customFormat="false" ht="15" hidden="false" customHeight="false" outlineLevel="0" collapsed="false">
      <c r="A3013" s="189" t="n">
        <v>37370</v>
      </c>
      <c r="B3013" s="190" t="s">
        <v>886</v>
      </c>
      <c r="C3013" s="191" t="s">
        <v>67</v>
      </c>
      <c r="D3013" s="191" t="s">
        <v>876</v>
      </c>
      <c r="E3013" s="189" t="n">
        <v>2</v>
      </c>
      <c r="F3013" s="189" t="n">
        <v>1.7</v>
      </c>
      <c r="G3013" s="189" t="n">
        <v>0</v>
      </c>
    </row>
    <row r="3014" customFormat="false" ht="15" hidden="false" customHeight="false" outlineLevel="0" collapsed="false">
      <c r="A3014" s="189" t="n">
        <v>37371</v>
      </c>
      <c r="B3014" s="190" t="s">
        <v>887</v>
      </c>
      <c r="C3014" s="191" t="s">
        <v>67</v>
      </c>
      <c r="D3014" s="191" t="s">
        <v>876</v>
      </c>
      <c r="E3014" s="189" t="n">
        <v>2</v>
      </c>
      <c r="F3014" s="189" t="n">
        <v>0.64</v>
      </c>
      <c r="G3014" s="189" t="n">
        <v>0</v>
      </c>
    </row>
    <row r="3015" customFormat="false" ht="15" hidden="false" customHeight="false" outlineLevel="0" collapsed="false">
      <c r="A3015" s="189" t="n">
        <v>37372</v>
      </c>
      <c r="B3015" s="190" t="s">
        <v>877</v>
      </c>
      <c r="C3015" s="191" t="s">
        <v>67</v>
      </c>
      <c r="D3015" s="191" t="s">
        <v>876</v>
      </c>
      <c r="E3015" s="189" t="n">
        <v>2</v>
      </c>
      <c r="F3015" s="189" t="n">
        <v>0.37</v>
      </c>
      <c r="G3015" s="189" t="n">
        <v>0</v>
      </c>
    </row>
    <row r="3016" customFormat="false" ht="15" hidden="false" customHeight="false" outlineLevel="0" collapsed="false">
      <c r="A3016" s="189" t="n">
        <v>37373</v>
      </c>
      <c r="B3016" s="190" t="s">
        <v>878</v>
      </c>
      <c r="C3016" s="191" t="s">
        <v>67</v>
      </c>
      <c r="D3016" s="191" t="s">
        <v>876</v>
      </c>
      <c r="E3016" s="189" t="n">
        <v>2</v>
      </c>
      <c r="F3016" s="189" t="n">
        <v>0.02</v>
      </c>
      <c r="G3016" s="189" t="n">
        <v>0</v>
      </c>
    </row>
    <row r="3017" customFormat="false" ht="15" hidden="false" customHeight="false" outlineLevel="0" collapsed="false">
      <c r="A3017" s="189" t="n">
        <v>38403</v>
      </c>
      <c r="B3017" s="190" t="s">
        <v>888</v>
      </c>
      <c r="C3017" s="191" t="s">
        <v>67</v>
      </c>
      <c r="D3017" s="191" t="s">
        <v>28</v>
      </c>
      <c r="E3017" s="189" t="n">
        <v>0.0072978</v>
      </c>
      <c r="F3017" s="189" t="n">
        <v>24.94</v>
      </c>
      <c r="G3017" s="189" t="n">
        <v>0</v>
      </c>
    </row>
    <row r="3018" customFormat="false" ht="15" hidden="false" customHeight="false" outlineLevel="0" collapsed="false">
      <c r="A3018" s="178"/>
      <c r="B3018" s="179"/>
      <c r="C3018" s="180"/>
      <c r="D3018" s="180"/>
      <c r="E3018" s="180"/>
      <c r="F3018" s="180"/>
      <c r="G3018" s="180"/>
    </row>
    <row r="3019" customFormat="false" ht="21" hidden="false" customHeight="false" outlineLevel="0" collapsed="false">
      <c r="A3019" s="184" t="s">
        <v>459</v>
      </c>
      <c r="B3019" s="185" t="s">
        <v>460</v>
      </c>
      <c r="C3019" s="186" t="s">
        <v>53</v>
      </c>
      <c r="D3019" s="186" t="s">
        <v>131</v>
      </c>
      <c r="E3019" s="188"/>
      <c r="F3019" s="187" t="n">
        <v>2.39514498884</v>
      </c>
      <c r="G3019" s="187" t="n">
        <v>0.68975496</v>
      </c>
    </row>
    <row r="3020" customFormat="false" ht="15" hidden="false" customHeight="false" outlineLevel="0" collapsed="false">
      <c r="A3020" s="189" t="n">
        <v>10</v>
      </c>
      <c r="B3020" s="190" t="s">
        <v>882</v>
      </c>
      <c r="C3020" s="191" t="s">
        <v>67</v>
      </c>
      <c r="D3020" s="191" t="s">
        <v>28</v>
      </c>
      <c r="E3020" s="189" t="n">
        <v>0.000218934</v>
      </c>
      <c r="F3020" s="189" t="n">
        <v>6.64</v>
      </c>
      <c r="G3020" s="189" t="n">
        <v>0</v>
      </c>
    </row>
    <row r="3021" customFormat="false" ht="15" hidden="false" customHeight="false" outlineLevel="0" collapsed="false">
      <c r="A3021" s="189" t="n">
        <v>12</v>
      </c>
      <c r="B3021" s="190" t="s">
        <v>883</v>
      </c>
      <c r="C3021" s="191" t="s">
        <v>67</v>
      </c>
      <c r="D3021" s="191" t="s">
        <v>28</v>
      </c>
      <c r="E3021" s="189" t="n">
        <v>0.000218934</v>
      </c>
      <c r="F3021" s="189" t="n">
        <v>6.5</v>
      </c>
      <c r="G3021" s="189" t="n">
        <v>0</v>
      </c>
    </row>
    <row r="3022" customFormat="false" ht="15" hidden="false" customHeight="false" outlineLevel="0" collapsed="false">
      <c r="A3022" s="189" t="n">
        <v>12892</v>
      </c>
      <c r="B3022" s="190" t="s">
        <v>859</v>
      </c>
      <c r="C3022" s="191" t="s">
        <v>67</v>
      </c>
      <c r="D3022" s="191" t="s">
        <v>333</v>
      </c>
      <c r="E3022" s="189" t="n">
        <v>0.00038253</v>
      </c>
      <c r="F3022" s="189" t="n">
        <v>9</v>
      </c>
      <c r="G3022" s="189" t="n">
        <v>0</v>
      </c>
    </row>
    <row r="3023" customFormat="false" ht="15" hidden="false" customHeight="false" outlineLevel="0" collapsed="false">
      <c r="A3023" s="189" t="n">
        <v>12893</v>
      </c>
      <c r="B3023" s="190" t="s">
        <v>860</v>
      </c>
      <c r="C3023" s="191" t="s">
        <v>67</v>
      </c>
      <c r="D3023" s="191" t="s">
        <v>333</v>
      </c>
      <c r="E3023" s="189" t="n">
        <v>0.00038253</v>
      </c>
      <c r="F3023" s="189" t="n">
        <v>48</v>
      </c>
      <c r="G3023" s="189" t="n">
        <v>0</v>
      </c>
    </row>
    <row r="3024" customFormat="false" ht="15" hidden="false" customHeight="false" outlineLevel="0" collapsed="false">
      <c r="A3024" s="189" t="n">
        <v>12894</v>
      </c>
      <c r="B3024" s="190" t="s">
        <v>861</v>
      </c>
      <c r="C3024" s="191" t="s">
        <v>67</v>
      </c>
      <c r="D3024" s="191" t="s">
        <v>28</v>
      </c>
      <c r="E3024" s="189" t="n">
        <v>0.00038253</v>
      </c>
      <c r="F3024" s="189" t="n">
        <v>13</v>
      </c>
      <c r="G3024" s="189" t="n">
        <v>0</v>
      </c>
    </row>
    <row r="3025" customFormat="false" ht="21" hidden="false" customHeight="false" outlineLevel="0" collapsed="false">
      <c r="A3025" s="189" t="n">
        <v>12895</v>
      </c>
      <c r="B3025" s="190" t="s">
        <v>862</v>
      </c>
      <c r="C3025" s="191" t="s">
        <v>67</v>
      </c>
      <c r="D3025" s="191" t="s">
        <v>28</v>
      </c>
      <c r="E3025" s="189" t="n">
        <v>0.00038253</v>
      </c>
      <c r="F3025" s="189" t="n">
        <v>10</v>
      </c>
      <c r="G3025" s="189" t="n">
        <v>0</v>
      </c>
    </row>
    <row r="3026" customFormat="false" ht="15" hidden="false" customHeight="false" outlineLevel="0" collapsed="false">
      <c r="A3026" s="189" t="n">
        <v>21127</v>
      </c>
      <c r="B3026" s="190" t="s">
        <v>912</v>
      </c>
      <c r="C3026" s="191" t="s">
        <v>67</v>
      </c>
      <c r="D3026" s="191" t="s">
        <v>28</v>
      </c>
      <c r="E3026" s="189" t="n">
        <v>0.009</v>
      </c>
      <c r="F3026" s="189" t="n">
        <v>3.59</v>
      </c>
      <c r="G3026" s="189" t="n">
        <v>0</v>
      </c>
    </row>
    <row r="3027" customFormat="false" ht="15" hidden="false" customHeight="false" outlineLevel="0" collapsed="false">
      <c r="A3027" s="189" t="n">
        <v>2436</v>
      </c>
      <c r="B3027" s="190" t="s">
        <v>913</v>
      </c>
      <c r="C3027" s="191" t="s">
        <v>867</v>
      </c>
      <c r="D3027" s="191" t="s">
        <v>876</v>
      </c>
      <c r="E3027" s="189" t="n">
        <v>0.030903</v>
      </c>
      <c r="F3027" s="189" t="n">
        <v>0</v>
      </c>
      <c r="G3027" s="189" t="n">
        <v>12.75</v>
      </c>
    </row>
    <row r="3028" customFormat="false" ht="15" hidden="false" customHeight="false" outlineLevel="0" collapsed="false">
      <c r="A3028" s="189" t="n">
        <v>247</v>
      </c>
      <c r="B3028" s="190" t="s">
        <v>915</v>
      </c>
      <c r="C3028" s="191" t="s">
        <v>867</v>
      </c>
      <c r="D3028" s="191" t="s">
        <v>876</v>
      </c>
      <c r="E3028" s="189" t="n">
        <v>0.030903</v>
      </c>
      <c r="F3028" s="189" t="n">
        <v>0</v>
      </c>
      <c r="G3028" s="189" t="n">
        <v>9.57</v>
      </c>
    </row>
    <row r="3029" customFormat="false" ht="15" hidden="false" customHeight="false" outlineLevel="0" collapsed="false">
      <c r="A3029" s="189" t="n">
        <v>2711</v>
      </c>
      <c r="B3029" s="190" t="s">
        <v>885</v>
      </c>
      <c r="C3029" s="191" t="s">
        <v>67</v>
      </c>
      <c r="D3029" s="191" t="s">
        <v>28</v>
      </c>
      <c r="E3029" s="189" t="n">
        <v>0.000218934</v>
      </c>
      <c r="F3029" s="189" t="n">
        <v>100.68</v>
      </c>
      <c r="G3029" s="189" t="n">
        <v>0</v>
      </c>
    </row>
    <row r="3030" customFormat="false" ht="21" hidden="false" customHeight="false" outlineLevel="0" collapsed="false">
      <c r="A3030" s="189" t="n">
        <v>36148</v>
      </c>
      <c r="B3030" s="190" t="s">
        <v>864</v>
      </c>
      <c r="C3030" s="191" t="s">
        <v>67</v>
      </c>
      <c r="D3030" s="191" t="s">
        <v>28</v>
      </c>
      <c r="E3030" s="189" t="n">
        <v>0.00038253</v>
      </c>
      <c r="F3030" s="189" t="n">
        <v>48</v>
      </c>
      <c r="G3030" s="189" t="n">
        <v>0</v>
      </c>
    </row>
    <row r="3031" customFormat="false" ht="21" hidden="false" customHeight="false" outlineLevel="0" collapsed="false">
      <c r="A3031" s="189" t="n">
        <v>36152</v>
      </c>
      <c r="B3031" s="190" t="s">
        <v>865</v>
      </c>
      <c r="C3031" s="191" t="s">
        <v>67</v>
      </c>
      <c r="D3031" s="191" t="s">
        <v>28</v>
      </c>
      <c r="E3031" s="189" t="n">
        <v>0.00038253</v>
      </c>
      <c r="F3031" s="189" t="n">
        <v>3.9</v>
      </c>
      <c r="G3031" s="189" t="n">
        <v>0</v>
      </c>
    </row>
    <row r="3032" customFormat="false" ht="15" hidden="false" customHeight="false" outlineLevel="0" collapsed="false">
      <c r="A3032" s="189" t="n">
        <v>37370</v>
      </c>
      <c r="B3032" s="190" t="s">
        <v>886</v>
      </c>
      <c r="C3032" s="191" t="s">
        <v>67</v>
      </c>
      <c r="D3032" s="191" t="s">
        <v>876</v>
      </c>
      <c r="E3032" s="189" t="n">
        <v>0.06</v>
      </c>
      <c r="F3032" s="189" t="n">
        <v>1.7</v>
      </c>
      <c r="G3032" s="189" t="n">
        <v>0</v>
      </c>
    </row>
    <row r="3033" customFormat="false" ht="15" hidden="false" customHeight="false" outlineLevel="0" collapsed="false">
      <c r="A3033" s="189" t="n">
        <v>37371</v>
      </c>
      <c r="B3033" s="190" t="s">
        <v>887</v>
      </c>
      <c r="C3033" s="191" t="s">
        <v>67</v>
      </c>
      <c r="D3033" s="191" t="s">
        <v>876</v>
      </c>
      <c r="E3033" s="189" t="n">
        <v>0.06</v>
      </c>
      <c r="F3033" s="189" t="n">
        <v>0.64</v>
      </c>
      <c r="G3033" s="189" t="n">
        <v>0</v>
      </c>
    </row>
    <row r="3034" customFormat="false" ht="15" hidden="false" customHeight="false" outlineLevel="0" collapsed="false">
      <c r="A3034" s="189" t="n">
        <v>37372</v>
      </c>
      <c r="B3034" s="190" t="s">
        <v>877</v>
      </c>
      <c r="C3034" s="191" t="s">
        <v>67</v>
      </c>
      <c r="D3034" s="191" t="s">
        <v>876</v>
      </c>
      <c r="E3034" s="189" t="n">
        <v>0.06</v>
      </c>
      <c r="F3034" s="189" t="n">
        <v>0.37</v>
      </c>
      <c r="G3034" s="189" t="n">
        <v>0</v>
      </c>
    </row>
    <row r="3035" customFormat="false" ht="15" hidden="false" customHeight="false" outlineLevel="0" collapsed="false">
      <c r="A3035" s="189" t="n">
        <v>37373</v>
      </c>
      <c r="B3035" s="190" t="s">
        <v>878</v>
      </c>
      <c r="C3035" s="191" t="s">
        <v>67</v>
      </c>
      <c r="D3035" s="191" t="s">
        <v>876</v>
      </c>
      <c r="E3035" s="189" t="n">
        <v>0.06</v>
      </c>
      <c r="F3035" s="189" t="n">
        <v>0.02</v>
      </c>
      <c r="G3035" s="189" t="n">
        <v>0</v>
      </c>
    </row>
    <row r="3036" customFormat="false" ht="15" hidden="false" customHeight="false" outlineLevel="0" collapsed="false">
      <c r="A3036" s="189" t="n">
        <v>38403</v>
      </c>
      <c r="B3036" s="190" t="s">
        <v>888</v>
      </c>
      <c r="C3036" s="191" t="s">
        <v>67</v>
      </c>
      <c r="D3036" s="191" t="s">
        <v>28</v>
      </c>
      <c r="E3036" s="189" t="n">
        <v>0.000218934</v>
      </c>
      <c r="F3036" s="189" t="n">
        <v>24.94</v>
      </c>
      <c r="G3036" s="189" t="n">
        <v>0</v>
      </c>
    </row>
    <row r="3037" customFormat="false" ht="21" hidden="false" customHeight="false" outlineLevel="0" collapsed="false">
      <c r="A3037" s="189" t="n">
        <v>984</v>
      </c>
      <c r="B3037" s="190" t="s">
        <v>1121</v>
      </c>
      <c r="C3037" s="191" t="s">
        <v>67</v>
      </c>
      <c r="D3037" s="191" t="s">
        <v>131</v>
      </c>
      <c r="E3037" s="189" t="n">
        <v>1.19</v>
      </c>
      <c r="F3037" s="189" t="n">
        <v>1.78</v>
      </c>
      <c r="G3037" s="189" t="n">
        <v>0</v>
      </c>
    </row>
    <row r="3038" customFormat="false" ht="15" hidden="false" customHeight="false" outlineLevel="0" collapsed="false">
      <c r="A3038" s="178"/>
      <c r="B3038" s="179"/>
      <c r="C3038" s="180"/>
      <c r="D3038" s="180"/>
      <c r="E3038" s="180"/>
      <c r="F3038" s="180"/>
      <c r="G3038" s="180"/>
    </row>
    <row r="3039" customFormat="false" ht="21" hidden="false" customHeight="false" outlineLevel="0" collapsed="false">
      <c r="A3039" s="184" t="s">
        <v>462</v>
      </c>
      <c r="B3039" s="185" t="s">
        <v>463</v>
      </c>
      <c r="C3039" s="186" t="s">
        <v>53</v>
      </c>
      <c r="D3039" s="186" t="s">
        <v>131</v>
      </c>
      <c r="E3039" s="187"/>
      <c r="F3039" s="187" t="n">
        <v>6.96720652</v>
      </c>
      <c r="G3039" s="187" t="n">
        <v>1.770371064</v>
      </c>
    </row>
    <row r="3040" customFormat="false" ht="15" hidden="false" customHeight="false" outlineLevel="0" collapsed="false">
      <c r="A3040" s="189" t="n">
        <v>10</v>
      </c>
      <c r="B3040" s="190" t="s">
        <v>882</v>
      </c>
      <c r="C3040" s="191" t="s">
        <v>67</v>
      </c>
      <c r="D3040" s="191" t="s">
        <v>28</v>
      </c>
      <c r="E3040" s="189" t="n">
        <v>0.00056193</v>
      </c>
      <c r="F3040" s="189" t="n">
        <v>6.64</v>
      </c>
      <c r="G3040" s="189" t="n">
        <v>0</v>
      </c>
    </row>
    <row r="3041" customFormat="false" ht="31.5" hidden="false" customHeight="false" outlineLevel="0" collapsed="false">
      <c r="A3041" s="189" t="n">
        <v>1020</v>
      </c>
      <c r="B3041" s="190" t="s">
        <v>1072</v>
      </c>
      <c r="C3041" s="191" t="s">
        <v>67</v>
      </c>
      <c r="D3041" s="191" t="s">
        <v>131</v>
      </c>
      <c r="E3041" s="189" t="n">
        <v>1.19</v>
      </c>
      <c r="F3041" s="189" t="n">
        <v>5.3</v>
      </c>
      <c r="G3041" s="189" t="n">
        <v>0</v>
      </c>
    </row>
    <row r="3042" customFormat="false" ht="15" hidden="false" customHeight="false" outlineLevel="0" collapsed="false">
      <c r="A3042" s="189" t="n">
        <v>12</v>
      </c>
      <c r="B3042" s="190" t="s">
        <v>883</v>
      </c>
      <c r="C3042" s="191" t="s">
        <v>67</v>
      </c>
      <c r="D3042" s="191" t="s">
        <v>28</v>
      </c>
      <c r="E3042" s="189" t="n">
        <v>0.00056193</v>
      </c>
      <c r="F3042" s="189" t="n">
        <v>6.5</v>
      </c>
      <c r="G3042" s="189" t="n">
        <v>0</v>
      </c>
    </row>
    <row r="3043" customFormat="false" ht="15" hidden="false" customHeight="false" outlineLevel="0" collapsed="false">
      <c r="A3043" s="189" t="n">
        <v>12892</v>
      </c>
      <c r="B3043" s="190" t="s">
        <v>859</v>
      </c>
      <c r="C3043" s="191" t="s">
        <v>67</v>
      </c>
      <c r="D3043" s="191" t="s">
        <v>333</v>
      </c>
      <c r="E3043" s="189" t="n">
        <v>0.000981828</v>
      </c>
      <c r="F3043" s="189" t="n">
        <v>9</v>
      </c>
      <c r="G3043" s="189" t="n">
        <v>0</v>
      </c>
    </row>
    <row r="3044" customFormat="false" ht="15" hidden="false" customHeight="false" outlineLevel="0" collapsed="false">
      <c r="A3044" s="189" t="n">
        <v>12893</v>
      </c>
      <c r="B3044" s="190" t="s">
        <v>860</v>
      </c>
      <c r="C3044" s="191" t="s">
        <v>67</v>
      </c>
      <c r="D3044" s="191" t="s">
        <v>333</v>
      </c>
      <c r="E3044" s="189" t="n">
        <v>0.000981828</v>
      </c>
      <c r="F3044" s="189" t="n">
        <v>48</v>
      </c>
      <c r="G3044" s="189" t="n">
        <v>0</v>
      </c>
    </row>
    <row r="3045" customFormat="false" ht="15" hidden="false" customHeight="false" outlineLevel="0" collapsed="false">
      <c r="A3045" s="189" t="n">
        <v>12894</v>
      </c>
      <c r="B3045" s="190" t="s">
        <v>861</v>
      </c>
      <c r="C3045" s="191" t="s">
        <v>67</v>
      </c>
      <c r="D3045" s="191" t="s">
        <v>28</v>
      </c>
      <c r="E3045" s="189" t="n">
        <v>0.000981828</v>
      </c>
      <c r="F3045" s="189" t="n">
        <v>13</v>
      </c>
      <c r="G3045" s="189" t="n">
        <v>0</v>
      </c>
    </row>
    <row r="3046" customFormat="false" ht="21" hidden="false" customHeight="false" outlineLevel="0" collapsed="false">
      <c r="A3046" s="189" t="n">
        <v>12895</v>
      </c>
      <c r="B3046" s="190" t="s">
        <v>862</v>
      </c>
      <c r="C3046" s="191" t="s">
        <v>67</v>
      </c>
      <c r="D3046" s="191" t="s">
        <v>28</v>
      </c>
      <c r="E3046" s="189" t="n">
        <v>0.000981828</v>
      </c>
      <c r="F3046" s="189" t="n">
        <v>10</v>
      </c>
      <c r="G3046" s="189" t="n">
        <v>0</v>
      </c>
    </row>
    <row r="3047" customFormat="false" ht="15" hidden="false" customHeight="false" outlineLevel="0" collapsed="false">
      <c r="A3047" s="189" t="n">
        <v>21127</v>
      </c>
      <c r="B3047" s="190" t="s">
        <v>912</v>
      </c>
      <c r="C3047" s="191" t="s">
        <v>67</v>
      </c>
      <c r="D3047" s="191" t="s">
        <v>28</v>
      </c>
      <c r="E3047" s="189" t="n">
        <v>0.009</v>
      </c>
      <c r="F3047" s="189" t="n">
        <v>3.59</v>
      </c>
      <c r="G3047" s="189" t="n">
        <v>0</v>
      </c>
    </row>
    <row r="3048" customFormat="false" ht="15" hidden="false" customHeight="false" outlineLevel="0" collapsed="false">
      <c r="A3048" s="189" t="n">
        <v>2436</v>
      </c>
      <c r="B3048" s="190" t="s">
        <v>913</v>
      </c>
      <c r="C3048" s="191" t="s">
        <v>867</v>
      </c>
      <c r="D3048" s="191" t="s">
        <v>876</v>
      </c>
      <c r="E3048" s="189" t="n">
        <v>0.0793177</v>
      </c>
      <c r="F3048" s="189" t="n">
        <v>0</v>
      </c>
      <c r="G3048" s="189" t="n">
        <v>12.75</v>
      </c>
    </row>
    <row r="3049" customFormat="false" ht="15" hidden="false" customHeight="false" outlineLevel="0" collapsed="false">
      <c r="A3049" s="189" t="n">
        <v>247</v>
      </c>
      <c r="B3049" s="190" t="s">
        <v>915</v>
      </c>
      <c r="C3049" s="191" t="s">
        <v>867</v>
      </c>
      <c r="D3049" s="191" t="s">
        <v>876</v>
      </c>
      <c r="E3049" s="189" t="n">
        <v>0.0793177</v>
      </c>
      <c r="F3049" s="189" t="n">
        <v>0</v>
      </c>
      <c r="G3049" s="189" t="n">
        <v>9.57</v>
      </c>
    </row>
    <row r="3050" customFormat="false" ht="15" hidden="false" customHeight="false" outlineLevel="0" collapsed="false">
      <c r="A3050" s="189" t="n">
        <v>2711</v>
      </c>
      <c r="B3050" s="190" t="s">
        <v>885</v>
      </c>
      <c r="C3050" s="191" t="s">
        <v>67</v>
      </c>
      <c r="D3050" s="191" t="s">
        <v>28</v>
      </c>
      <c r="E3050" s="189" t="n">
        <v>0.00056193</v>
      </c>
      <c r="F3050" s="189" t="n">
        <v>100.68</v>
      </c>
      <c r="G3050" s="189" t="n">
        <v>0</v>
      </c>
    </row>
    <row r="3051" customFormat="false" ht="21" hidden="false" customHeight="false" outlineLevel="0" collapsed="false">
      <c r="A3051" s="189" t="n">
        <v>36148</v>
      </c>
      <c r="B3051" s="190" t="s">
        <v>864</v>
      </c>
      <c r="C3051" s="191" t="s">
        <v>67</v>
      </c>
      <c r="D3051" s="191" t="s">
        <v>28</v>
      </c>
      <c r="E3051" s="189" t="n">
        <v>0.000981828</v>
      </c>
      <c r="F3051" s="189" t="n">
        <v>48</v>
      </c>
      <c r="G3051" s="189" t="n">
        <v>0</v>
      </c>
    </row>
    <row r="3052" customFormat="false" ht="21" hidden="false" customHeight="false" outlineLevel="0" collapsed="false">
      <c r="A3052" s="189" t="n">
        <v>36152</v>
      </c>
      <c r="B3052" s="190" t="s">
        <v>865</v>
      </c>
      <c r="C3052" s="191" t="s">
        <v>67</v>
      </c>
      <c r="D3052" s="191" t="s">
        <v>28</v>
      </c>
      <c r="E3052" s="189" t="n">
        <v>0.000981828</v>
      </c>
      <c r="F3052" s="189" t="n">
        <v>3.9</v>
      </c>
      <c r="G3052" s="189" t="n">
        <v>0</v>
      </c>
    </row>
    <row r="3053" customFormat="false" ht="15" hidden="false" customHeight="false" outlineLevel="0" collapsed="false">
      <c r="A3053" s="189" t="n">
        <v>37370</v>
      </c>
      <c r="B3053" s="190" t="s">
        <v>886</v>
      </c>
      <c r="C3053" s="191" t="s">
        <v>67</v>
      </c>
      <c r="D3053" s="191" t="s">
        <v>876</v>
      </c>
      <c r="E3053" s="189" t="n">
        <v>0.154</v>
      </c>
      <c r="F3053" s="189" t="n">
        <v>1.7</v>
      </c>
      <c r="G3053" s="189" t="n">
        <v>0</v>
      </c>
    </row>
    <row r="3054" customFormat="false" ht="15" hidden="false" customHeight="false" outlineLevel="0" collapsed="false">
      <c r="A3054" s="189" t="n">
        <v>37371</v>
      </c>
      <c r="B3054" s="190" t="s">
        <v>887</v>
      </c>
      <c r="C3054" s="191" t="s">
        <v>67</v>
      </c>
      <c r="D3054" s="191" t="s">
        <v>876</v>
      </c>
      <c r="E3054" s="189" t="n">
        <v>0.154</v>
      </c>
      <c r="F3054" s="189" t="n">
        <v>0.64</v>
      </c>
      <c r="G3054" s="189" t="n">
        <v>0</v>
      </c>
    </row>
    <row r="3055" customFormat="false" ht="15" hidden="false" customHeight="false" outlineLevel="0" collapsed="false">
      <c r="A3055" s="189" t="n">
        <v>37372</v>
      </c>
      <c r="B3055" s="190" t="s">
        <v>877</v>
      </c>
      <c r="C3055" s="191" t="s">
        <v>67</v>
      </c>
      <c r="D3055" s="191" t="s">
        <v>876</v>
      </c>
      <c r="E3055" s="189" t="n">
        <v>0.154</v>
      </c>
      <c r="F3055" s="189" t="n">
        <v>0.37</v>
      </c>
      <c r="G3055" s="189" t="n">
        <v>0</v>
      </c>
    </row>
    <row r="3056" customFormat="false" ht="15" hidden="false" customHeight="false" outlineLevel="0" collapsed="false">
      <c r="A3056" s="189" t="n">
        <v>37373</v>
      </c>
      <c r="B3056" s="190" t="s">
        <v>878</v>
      </c>
      <c r="C3056" s="191" t="s">
        <v>67</v>
      </c>
      <c r="D3056" s="191" t="s">
        <v>876</v>
      </c>
      <c r="E3056" s="189" t="n">
        <v>0.154</v>
      </c>
      <c r="F3056" s="189" t="n">
        <v>0.02</v>
      </c>
      <c r="G3056" s="189" t="n">
        <v>0</v>
      </c>
    </row>
    <row r="3057" customFormat="false" ht="15" hidden="false" customHeight="false" outlineLevel="0" collapsed="false">
      <c r="A3057" s="189" t="n">
        <v>38403</v>
      </c>
      <c r="B3057" s="190" t="s">
        <v>888</v>
      </c>
      <c r="C3057" s="191" t="s">
        <v>67</v>
      </c>
      <c r="D3057" s="191" t="s">
        <v>28</v>
      </c>
      <c r="E3057" s="189" t="n">
        <v>0.00056193</v>
      </c>
      <c r="F3057" s="189" t="n">
        <v>24.94</v>
      </c>
      <c r="G3057" s="189" t="n">
        <v>0</v>
      </c>
    </row>
    <row r="3058" customFormat="false" ht="15" hidden="false" customHeight="false" outlineLevel="0" collapsed="false">
      <c r="A3058" s="178"/>
      <c r="B3058" s="179"/>
      <c r="C3058" s="180"/>
      <c r="D3058" s="180"/>
      <c r="E3058" s="180"/>
      <c r="F3058" s="180"/>
      <c r="G3058" s="180"/>
    </row>
    <row r="3059" customFormat="false" ht="21" hidden="false" customHeight="false" outlineLevel="0" collapsed="false">
      <c r="A3059" s="184" t="s">
        <v>465</v>
      </c>
      <c r="B3059" s="185" t="s">
        <v>466</v>
      </c>
      <c r="C3059" s="186" t="s">
        <v>53</v>
      </c>
      <c r="D3059" s="186" t="s">
        <v>28</v>
      </c>
      <c r="E3059" s="187"/>
      <c r="F3059" s="187" t="n">
        <v>2.5840623135</v>
      </c>
      <c r="G3059" s="187" t="n">
        <v>3.39622619628</v>
      </c>
    </row>
    <row r="3060" customFormat="false" ht="15" hidden="false" customHeight="false" outlineLevel="0" collapsed="false">
      <c r="A3060" s="189" t="n">
        <v>10</v>
      </c>
      <c r="B3060" s="190" t="s">
        <v>882</v>
      </c>
      <c r="C3060" s="191" t="s">
        <v>67</v>
      </c>
      <c r="D3060" s="191" t="s">
        <v>28</v>
      </c>
      <c r="E3060" s="189" t="n">
        <v>0.00108603</v>
      </c>
      <c r="F3060" s="189" t="n">
        <v>6.64</v>
      </c>
      <c r="G3060" s="189" t="n">
        <v>0</v>
      </c>
    </row>
    <row r="3061" customFormat="false" ht="15" hidden="false" customHeight="false" outlineLevel="0" collapsed="false">
      <c r="A3061" s="189" t="n">
        <v>12</v>
      </c>
      <c r="B3061" s="190" t="s">
        <v>883</v>
      </c>
      <c r="C3061" s="191" t="s">
        <v>67</v>
      </c>
      <c r="D3061" s="191" t="s">
        <v>28</v>
      </c>
      <c r="E3061" s="189" t="n">
        <v>0.00108603</v>
      </c>
      <c r="F3061" s="189" t="n">
        <v>6.5</v>
      </c>
      <c r="G3061" s="189" t="n">
        <v>0</v>
      </c>
    </row>
    <row r="3062" customFormat="false" ht="15" hidden="false" customHeight="false" outlineLevel="0" collapsed="false">
      <c r="A3062" s="189" t="n">
        <v>12892</v>
      </c>
      <c r="B3062" s="190" t="s">
        <v>859</v>
      </c>
      <c r="C3062" s="191" t="s">
        <v>67</v>
      </c>
      <c r="D3062" s="191" t="s">
        <v>333</v>
      </c>
      <c r="E3062" s="189" t="n">
        <v>0.001897553</v>
      </c>
      <c r="F3062" s="189" t="n">
        <v>9</v>
      </c>
      <c r="G3062" s="189" t="n">
        <v>0</v>
      </c>
    </row>
    <row r="3063" customFormat="false" ht="15" hidden="false" customHeight="false" outlineLevel="0" collapsed="false">
      <c r="A3063" s="189" t="n">
        <v>12893</v>
      </c>
      <c r="B3063" s="190" t="s">
        <v>860</v>
      </c>
      <c r="C3063" s="191" t="s">
        <v>67</v>
      </c>
      <c r="D3063" s="191" t="s">
        <v>333</v>
      </c>
      <c r="E3063" s="189" t="n">
        <v>0.001897553</v>
      </c>
      <c r="F3063" s="189" t="n">
        <v>48</v>
      </c>
      <c r="G3063" s="189" t="n">
        <v>0</v>
      </c>
    </row>
    <row r="3064" customFormat="false" ht="15" hidden="false" customHeight="false" outlineLevel="0" collapsed="false">
      <c r="A3064" s="189" t="n">
        <v>12894</v>
      </c>
      <c r="B3064" s="190" t="s">
        <v>861</v>
      </c>
      <c r="C3064" s="191" t="s">
        <v>67</v>
      </c>
      <c r="D3064" s="191" t="s">
        <v>28</v>
      </c>
      <c r="E3064" s="189" t="n">
        <v>0.001897553</v>
      </c>
      <c r="F3064" s="189" t="n">
        <v>13</v>
      </c>
      <c r="G3064" s="189" t="n">
        <v>0</v>
      </c>
    </row>
    <row r="3065" customFormat="false" ht="21" hidden="false" customHeight="false" outlineLevel="0" collapsed="false">
      <c r="A3065" s="189" t="n">
        <v>12895</v>
      </c>
      <c r="B3065" s="190" t="s">
        <v>862</v>
      </c>
      <c r="C3065" s="191" t="s">
        <v>67</v>
      </c>
      <c r="D3065" s="191" t="s">
        <v>28</v>
      </c>
      <c r="E3065" s="189" t="n">
        <v>0.001897553</v>
      </c>
      <c r="F3065" s="189" t="n">
        <v>10</v>
      </c>
      <c r="G3065" s="189" t="n">
        <v>0</v>
      </c>
    </row>
    <row r="3066" customFormat="false" ht="15" hidden="false" customHeight="false" outlineLevel="0" collapsed="false">
      <c r="A3066" s="189" t="n">
        <v>1379</v>
      </c>
      <c r="B3066" s="190" t="s">
        <v>893</v>
      </c>
      <c r="C3066" s="191" t="s">
        <v>67</v>
      </c>
      <c r="D3066" s="191" t="s">
        <v>153</v>
      </c>
      <c r="E3066" s="189" t="n">
        <v>0.397359</v>
      </c>
      <c r="F3066" s="189" t="n">
        <v>0.41</v>
      </c>
      <c r="G3066" s="189" t="n">
        <v>0</v>
      </c>
    </row>
    <row r="3067" customFormat="false" ht="15" hidden="false" customHeight="false" outlineLevel="0" collapsed="false">
      <c r="A3067" s="189" t="n">
        <v>1872</v>
      </c>
      <c r="B3067" s="190" t="s">
        <v>1122</v>
      </c>
      <c r="C3067" s="191" t="s">
        <v>67</v>
      </c>
      <c r="D3067" s="191" t="s">
        <v>28</v>
      </c>
      <c r="E3067" s="189" t="n">
        <v>1</v>
      </c>
      <c r="F3067" s="189" t="n">
        <v>1.13</v>
      </c>
      <c r="G3067" s="189" t="n">
        <v>0</v>
      </c>
    </row>
    <row r="3068" customFormat="false" ht="15" hidden="false" customHeight="false" outlineLevel="0" collapsed="false">
      <c r="A3068" s="189" t="n">
        <v>2436</v>
      </c>
      <c r="B3068" s="190" t="s">
        <v>913</v>
      </c>
      <c r="C3068" s="191" t="s">
        <v>867</v>
      </c>
      <c r="D3068" s="191" t="s">
        <v>876</v>
      </c>
      <c r="E3068" s="189" t="n">
        <v>0.1493645</v>
      </c>
      <c r="F3068" s="189" t="n">
        <v>0</v>
      </c>
      <c r="G3068" s="189" t="n">
        <v>12.75</v>
      </c>
    </row>
    <row r="3069" customFormat="false" ht="15" hidden="false" customHeight="false" outlineLevel="0" collapsed="false">
      <c r="A3069" s="189" t="n">
        <v>247</v>
      </c>
      <c r="B3069" s="190" t="s">
        <v>915</v>
      </c>
      <c r="C3069" s="191" t="s">
        <v>867</v>
      </c>
      <c r="D3069" s="191" t="s">
        <v>876</v>
      </c>
      <c r="E3069" s="189" t="n">
        <v>0.1493645</v>
      </c>
      <c r="F3069" s="189" t="n">
        <v>0</v>
      </c>
      <c r="G3069" s="189" t="n">
        <v>9.57</v>
      </c>
    </row>
    <row r="3070" customFormat="false" ht="15" hidden="false" customHeight="false" outlineLevel="0" collapsed="false">
      <c r="A3070" s="189" t="n">
        <v>2711</v>
      </c>
      <c r="B3070" s="190" t="s">
        <v>885</v>
      </c>
      <c r="C3070" s="191" t="s">
        <v>67</v>
      </c>
      <c r="D3070" s="191" t="s">
        <v>28</v>
      </c>
      <c r="E3070" s="189" t="n">
        <v>0.00108603</v>
      </c>
      <c r="F3070" s="189" t="n">
        <v>100.68</v>
      </c>
      <c r="G3070" s="189" t="n">
        <v>0</v>
      </c>
    </row>
    <row r="3071" customFormat="false" ht="21" hidden="false" customHeight="false" outlineLevel="0" collapsed="false">
      <c r="A3071" s="189" t="n">
        <v>36148</v>
      </c>
      <c r="B3071" s="190" t="s">
        <v>864</v>
      </c>
      <c r="C3071" s="191" t="s">
        <v>67</v>
      </c>
      <c r="D3071" s="191" t="s">
        <v>28</v>
      </c>
      <c r="E3071" s="189" t="n">
        <v>0.001897553</v>
      </c>
      <c r="F3071" s="189" t="n">
        <v>48</v>
      </c>
      <c r="G3071" s="189" t="n">
        <v>0</v>
      </c>
    </row>
    <row r="3072" customFormat="false" ht="21" hidden="false" customHeight="false" outlineLevel="0" collapsed="false">
      <c r="A3072" s="189" t="n">
        <v>36152</v>
      </c>
      <c r="B3072" s="190" t="s">
        <v>865</v>
      </c>
      <c r="C3072" s="191" t="s">
        <v>67</v>
      </c>
      <c r="D3072" s="191" t="s">
        <v>28</v>
      </c>
      <c r="E3072" s="189" t="n">
        <v>0.001897553</v>
      </c>
      <c r="F3072" s="189" t="n">
        <v>3.9</v>
      </c>
      <c r="G3072" s="189" t="n">
        <v>0</v>
      </c>
    </row>
    <row r="3073" customFormat="false" ht="15" hidden="false" customHeight="false" outlineLevel="0" collapsed="false">
      <c r="A3073" s="189" t="n">
        <v>370</v>
      </c>
      <c r="B3073" s="190" t="s">
        <v>895</v>
      </c>
      <c r="C3073" s="191" t="s">
        <v>67</v>
      </c>
      <c r="D3073" s="191" t="s">
        <v>124</v>
      </c>
      <c r="E3073" s="189" t="n">
        <v>0.001035</v>
      </c>
      <c r="F3073" s="189" t="n">
        <v>75</v>
      </c>
      <c r="G3073" s="189" t="n">
        <v>0</v>
      </c>
    </row>
    <row r="3074" customFormat="false" ht="15" hidden="false" customHeight="false" outlineLevel="0" collapsed="false">
      <c r="A3074" s="189" t="n">
        <v>37370</v>
      </c>
      <c r="B3074" s="190" t="s">
        <v>886</v>
      </c>
      <c r="C3074" s="191" t="s">
        <v>67</v>
      </c>
      <c r="D3074" s="191" t="s">
        <v>876</v>
      </c>
      <c r="E3074" s="189" t="n">
        <v>0.297632</v>
      </c>
      <c r="F3074" s="189" t="n">
        <v>1.7</v>
      </c>
      <c r="G3074" s="189" t="n">
        <v>0</v>
      </c>
    </row>
    <row r="3075" customFormat="false" ht="15" hidden="false" customHeight="false" outlineLevel="0" collapsed="false">
      <c r="A3075" s="189" t="n">
        <v>37371</v>
      </c>
      <c r="B3075" s="190" t="s">
        <v>887</v>
      </c>
      <c r="C3075" s="191" t="s">
        <v>67</v>
      </c>
      <c r="D3075" s="191" t="s">
        <v>876</v>
      </c>
      <c r="E3075" s="189" t="n">
        <v>0.297632</v>
      </c>
      <c r="F3075" s="189" t="n">
        <v>0.64</v>
      </c>
      <c r="G3075" s="189" t="n">
        <v>0</v>
      </c>
    </row>
    <row r="3076" customFormat="false" ht="15" hidden="false" customHeight="false" outlineLevel="0" collapsed="false">
      <c r="A3076" s="189" t="n">
        <v>37372</v>
      </c>
      <c r="B3076" s="190" t="s">
        <v>877</v>
      </c>
      <c r="C3076" s="191" t="s">
        <v>67</v>
      </c>
      <c r="D3076" s="191" t="s">
        <v>876</v>
      </c>
      <c r="E3076" s="189" t="n">
        <v>0.297632</v>
      </c>
      <c r="F3076" s="189" t="n">
        <v>0.37</v>
      </c>
      <c r="G3076" s="189" t="n">
        <v>0</v>
      </c>
    </row>
    <row r="3077" customFormat="false" ht="15" hidden="false" customHeight="false" outlineLevel="0" collapsed="false">
      <c r="A3077" s="189" t="n">
        <v>37373</v>
      </c>
      <c r="B3077" s="190" t="s">
        <v>878</v>
      </c>
      <c r="C3077" s="191" t="s">
        <v>67</v>
      </c>
      <c r="D3077" s="191" t="s">
        <v>876</v>
      </c>
      <c r="E3077" s="189" t="n">
        <v>0.297632</v>
      </c>
      <c r="F3077" s="189" t="n">
        <v>0.02</v>
      </c>
      <c r="G3077" s="189" t="n">
        <v>0</v>
      </c>
    </row>
    <row r="3078" customFormat="false" ht="15" hidden="false" customHeight="false" outlineLevel="0" collapsed="false">
      <c r="A3078" s="189" t="n">
        <v>38403</v>
      </c>
      <c r="B3078" s="190" t="s">
        <v>888</v>
      </c>
      <c r="C3078" s="191" t="s">
        <v>67</v>
      </c>
      <c r="D3078" s="191" t="s">
        <v>28</v>
      </c>
      <c r="E3078" s="189" t="n">
        <v>0.00108603</v>
      </c>
      <c r="F3078" s="189" t="n">
        <v>24.94</v>
      </c>
      <c r="G3078" s="189" t="n">
        <v>0</v>
      </c>
    </row>
    <row r="3079" customFormat="false" ht="15" hidden="false" customHeight="false" outlineLevel="0" collapsed="false">
      <c r="A3079" s="189" t="n">
        <v>6111</v>
      </c>
      <c r="B3079" s="190" t="s">
        <v>891</v>
      </c>
      <c r="C3079" s="191" t="s">
        <v>867</v>
      </c>
      <c r="D3079" s="191" t="s">
        <v>876</v>
      </c>
      <c r="E3079" s="189" t="n">
        <v>0.007762507</v>
      </c>
      <c r="F3079" s="189" t="n">
        <v>0</v>
      </c>
      <c r="G3079" s="189" t="n">
        <v>8.04</v>
      </c>
    </row>
    <row r="3080" customFormat="false" ht="15" hidden="false" customHeight="false" outlineLevel="0" collapsed="false">
      <c r="A3080" s="178"/>
      <c r="B3080" s="179"/>
      <c r="C3080" s="180"/>
      <c r="D3080" s="180"/>
      <c r="E3080" s="180"/>
      <c r="F3080" s="180"/>
      <c r="G3080" s="180"/>
    </row>
    <row r="3081" customFormat="false" ht="21" hidden="false" customHeight="false" outlineLevel="0" collapsed="false">
      <c r="A3081" s="184" t="s">
        <v>468</v>
      </c>
      <c r="B3081" s="185" t="s">
        <v>469</v>
      </c>
      <c r="C3081" s="186" t="s">
        <v>53</v>
      </c>
      <c r="D3081" s="186" t="s">
        <v>28</v>
      </c>
      <c r="E3081" s="187"/>
      <c r="F3081" s="187" t="n">
        <v>18.89076948444</v>
      </c>
      <c r="G3081" s="187" t="n">
        <v>11.032247388</v>
      </c>
    </row>
    <row r="3082" customFormat="false" ht="15" hidden="false" customHeight="false" outlineLevel="0" collapsed="false">
      <c r="A3082" s="189" t="n">
        <v>10</v>
      </c>
      <c r="B3082" s="190" t="s">
        <v>882</v>
      </c>
      <c r="C3082" s="191" t="s">
        <v>67</v>
      </c>
      <c r="D3082" s="191" t="s">
        <v>28</v>
      </c>
      <c r="E3082" s="189" t="n">
        <v>0.003437264</v>
      </c>
      <c r="F3082" s="189" t="n">
        <v>6.64</v>
      </c>
      <c r="G3082" s="189" t="n">
        <v>0</v>
      </c>
    </row>
    <row r="3083" customFormat="false" ht="15" hidden="false" customHeight="false" outlineLevel="0" collapsed="false">
      <c r="A3083" s="189" t="n">
        <v>12</v>
      </c>
      <c r="B3083" s="190" t="s">
        <v>883</v>
      </c>
      <c r="C3083" s="191" t="s">
        <v>67</v>
      </c>
      <c r="D3083" s="191" t="s">
        <v>28</v>
      </c>
      <c r="E3083" s="189" t="n">
        <v>0.003437264</v>
      </c>
      <c r="F3083" s="189" t="n">
        <v>6.5</v>
      </c>
      <c r="G3083" s="189" t="n">
        <v>0</v>
      </c>
    </row>
    <row r="3084" customFormat="false" ht="15" hidden="false" customHeight="false" outlineLevel="0" collapsed="false">
      <c r="A3084" s="189" t="n">
        <v>12892</v>
      </c>
      <c r="B3084" s="190" t="s">
        <v>859</v>
      </c>
      <c r="C3084" s="191" t="s">
        <v>67</v>
      </c>
      <c r="D3084" s="191" t="s">
        <v>333</v>
      </c>
      <c r="E3084" s="189" t="n">
        <v>0.006005722</v>
      </c>
      <c r="F3084" s="189" t="n">
        <v>9</v>
      </c>
      <c r="G3084" s="189" t="n">
        <v>0</v>
      </c>
    </row>
    <row r="3085" customFormat="false" ht="15" hidden="false" customHeight="false" outlineLevel="0" collapsed="false">
      <c r="A3085" s="189" t="n">
        <v>12893</v>
      </c>
      <c r="B3085" s="190" t="s">
        <v>860</v>
      </c>
      <c r="C3085" s="191" t="s">
        <v>67</v>
      </c>
      <c r="D3085" s="191" t="s">
        <v>333</v>
      </c>
      <c r="E3085" s="189" t="n">
        <v>0.006005722</v>
      </c>
      <c r="F3085" s="189" t="n">
        <v>48</v>
      </c>
      <c r="G3085" s="189" t="n">
        <v>0</v>
      </c>
    </row>
    <row r="3086" customFormat="false" ht="15" hidden="false" customHeight="false" outlineLevel="0" collapsed="false">
      <c r="A3086" s="189" t="n">
        <v>12894</v>
      </c>
      <c r="B3086" s="190" t="s">
        <v>861</v>
      </c>
      <c r="C3086" s="191" t="s">
        <v>67</v>
      </c>
      <c r="D3086" s="191" t="s">
        <v>28</v>
      </c>
      <c r="E3086" s="189" t="n">
        <v>0.006005722</v>
      </c>
      <c r="F3086" s="189" t="n">
        <v>13</v>
      </c>
      <c r="G3086" s="189" t="n">
        <v>0</v>
      </c>
    </row>
    <row r="3087" customFormat="false" ht="21" hidden="false" customHeight="false" outlineLevel="0" collapsed="false">
      <c r="A3087" s="189" t="n">
        <v>12895</v>
      </c>
      <c r="B3087" s="190" t="s">
        <v>862</v>
      </c>
      <c r="C3087" s="191" t="s">
        <v>67</v>
      </c>
      <c r="D3087" s="191" t="s">
        <v>28</v>
      </c>
      <c r="E3087" s="189" t="n">
        <v>0.006005722</v>
      </c>
      <c r="F3087" s="189" t="n">
        <v>10</v>
      </c>
      <c r="G3087" s="189" t="n">
        <v>0</v>
      </c>
    </row>
    <row r="3088" customFormat="false" ht="15" hidden="false" customHeight="false" outlineLevel="0" collapsed="false">
      <c r="A3088" s="189" t="n">
        <v>2436</v>
      </c>
      <c r="B3088" s="190" t="s">
        <v>913</v>
      </c>
      <c r="C3088" s="191" t="s">
        <v>867</v>
      </c>
      <c r="D3088" s="191" t="s">
        <v>876</v>
      </c>
      <c r="E3088" s="189" t="n">
        <v>0.5490433</v>
      </c>
      <c r="F3088" s="189" t="n">
        <v>0</v>
      </c>
      <c r="G3088" s="189" t="n">
        <v>12.75</v>
      </c>
    </row>
    <row r="3089" customFormat="false" ht="15" hidden="false" customHeight="false" outlineLevel="0" collapsed="false">
      <c r="A3089" s="189" t="n">
        <v>247</v>
      </c>
      <c r="B3089" s="190" t="s">
        <v>915</v>
      </c>
      <c r="C3089" s="191" t="s">
        <v>867</v>
      </c>
      <c r="D3089" s="191" t="s">
        <v>876</v>
      </c>
      <c r="E3089" s="189" t="n">
        <v>0.4213109</v>
      </c>
      <c r="F3089" s="189" t="n">
        <v>0</v>
      </c>
      <c r="G3089" s="189" t="n">
        <v>9.57</v>
      </c>
    </row>
    <row r="3090" customFormat="false" ht="15" hidden="false" customHeight="false" outlineLevel="0" collapsed="false">
      <c r="A3090" s="189" t="n">
        <v>2711</v>
      </c>
      <c r="B3090" s="190" t="s">
        <v>885</v>
      </c>
      <c r="C3090" s="191" t="s">
        <v>67</v>
      </c>
      <c r="D3090" s="191" t="s">
        <v>28</v>
      </c>
      <c r="E3090" s="189" t="n">
        <v>0.003437264</v>
      </c>
      <c r="F3090" s="189" t="n">
        <v>100.68</v>
      </c>
      <c r="G3090" s="189" t="n">
        <v>0</v>
      </c>
    </row>
    <row r="3091" customFormat="false" ht="21" hidden="false" customHeight="false" outlineLevel="0" collapsed="false">
      <c r="A3091" s="189" t="n">
        <v>36148</v>
      </c>
      <c r="B3091" s="190" t="s">
        <v>864</v>
      </c>
      <c r="C3091" s="191" t="s">
        <v>67</v>
      </c>
      <c r="D3091" s="191" t="s">
        <v>28</v>
      </c>
      <c r="E3091" s="189" t="n">
        <v>0.006005722</v>
      </c>
      <c r="F3091" s="189" t="n">
        <v>48</v>
      </c>
      <c r="G3091" s="189" t="n">
        <v>0</v>
      </c>
    </row>
    <row r="3092" customFormat="false" ht="21" hidden="false" customHeight="false" outlineLevel="0" collapsed="false">
      <c r="A3092" s="189" t="n">
        <v>36152</v>
      </c>
      <c r="B3092" s="190" t="s">
        <v>865</v>
      </c>
      <c r="C3092" s="191" t="s">
        <v>67</v>
      </c>
      <c r="D3092" s="191" t="s">
        <v>28</v>
      </c>
      <c r="E3092" s="189" t="n">
        <v>0.006005722</v>
      </c>
      <c r="F3092" s="189" t="n">
        <v>3.9</v>
      </c>
      <c r="G3092" s="189" t="n">
        <v>0</v>
      </c>
    </row>
    <row r="3093" customFormat="false" ht="15" hidden="false" customHeight="false" outlineLevel="0" collapsed="false">
      <c r="A3093" s="189" t="n">
        <v>37370</v>
      </c>
      <c r="B3093" s="190" t="s">
        <v>886</v>
      </c>
      <c r="C3093" s="191" t="s">
        <v>67</v>
      </c>
      <c r="D3093" s="191" t="s">
        <v>876</v>
      </c>
      <c r="E3093" s="189" t="n">
        <v>0.942</v>
      </c>
      <c r="F3093" s="189" t="n">
        <v>1.7</v>
      </c>
      <c r="G3093" s="189" t="n">
        <v>0</v>
      </c>
    </row>
    <row r="3094" customFormat="false" ht="15" hidden="false" customHeight="false" outlineLevel="0" collapsed="false">
      <c r="A3094" s="189" t="n">
        <v>37371</v>
      </c>
      <c r="B3094" s="190" t="s">
        <v>887</v>
      </c>
      <c r="C3094" s="191" t="s">
        <v>67</v>
      </c>
      <c r="D3094" s="191" t="s">
        <v>876</v>
      </c>
      <c r="E3094" s="189" t="n">
        <v>0.942</v>
      </c>
      <c r="F3094" s="189" t="n">
        <v>0.64</v>
      </c>
      <c r="G3094" s="189" t="n">
        <v>0</v>
      </c>
    </row>
    <row r="3095" customFormat="false" ht="15" hidden="false" customHeight="false" outlineLevel="0" collapsed="false">
      <c r="A3095" s="189" t="n">
        <v>37372</v>
      </c>
      <c r="B3095" s="190" t="s">
        <v>877</v>
      </c>
      <c r="C3095" s="191" t="s">
        <v>67</v>
      </c>
      <c r="D3095" s="191" t="s">
        <v>876</v>
      </c>
      <c r="E3095" s="189" t="n">
        <v>0.942</v>
      </c>
      <c r="F3095" s="189" t="n">
        <v>0.37</v>
      </c>
      <c r="G3095" s="189" t="n">
        <v>0</v>
      </c>
    </row>
    <row r="3096" customFormat="false" ht="15" hidden="false" customHeight="false" outlineLevel="0" collapsed="false">
      <c r="A3096" s="189" t="n">
        <v>37373</v>
      </c>
      <c r="B3096" s="190" t="s">
        <v>878</v>
      </c>
      <c r="C3096" s="191" t="s">
        <v>67</v>
      </c>
      <c r="D3096" s="191" t="s">
        <v>876</v>
      </c>
      <c r="E3096" s="189" t="n">
        <v>0.942</v>
      </c>
      <c r="F3096" s="189" t="n">
        <v>0.02</v>
      </c>
      <c r="G3096" s="189" t="n">
        <v>0</v>
      </c>
    </row>
    <row r="3097" customFormat="false" ht="21" hidden="false" customHeight="false" outlineLevel="0" collapsed="false">
      <c r="A3097" s="189" t="n">
        <v>38094</v>
      </c>
      <c r="B3097" s="190" t="s">
        <v>922</v>
      </c>
      <c r="C3097" s="191" t="s">
        <v>67</v>
      </c>
      <c r="D3097" s="191" t="s">
        <v>28</v>
      </c>
      <c r="E3097" s="189" t="n">
        <v>1</v>
      </c>
      <c r="F3097" s="189" t="n">
        <v>2.18</v>
      </c>
      <c r="G3097" s="189" t="n">
        <v>0</v>
      </c>
    </row>
    <row r="3098" customFormat="false" ht="21" hidden="false" customHeight="false" outlineLevel="0" collapsed="false">
      <c r="A3098" s="189" t="n">
        <v>38099</v>
      </c>
      <c r="B3098" s="190" t="s">
        <v>923</v>
      </c>
      <c r="C3098" s="191" t="s">
        <v>67</v>
      </c>
      <c r="D3098" s="191" t="s">
        <v>28</v>
      </c>
      <c r="E3098" s="189" t="n">
        <v>1</v>
      </c>
      <c r="F3098" s="189" t="n">
        <v>1.13</v>
      </c>
      <c r="G3098" s="189" t="n">
        <v>0</v>
      </c>
    </row>
    <row r="3099" customFormat="false" ht="15" hidden="false" customHeight="false" outlineLevel="0" collapsed="false">
      <c r="A3099" s="189" t="n">
        <v>38101</v>
      </c>
      <c r="B3099" s="190" t="s">
        <v>924</v>
      </c>
      <c r="C3099" s="191" t="s">
        <v>67</v>
      </c>
      <c r="D3099" s="191" t="s">
        <v>28</v>
      </c>
      <c r="E3099" s="189" t="n">
        <v>2</v>
      </c>
      <c r="F3099" s="189" t="n">
        <v>5.87</v>
      </c>
      <c r="G3099" s="189" t="n">
        <v>0</v>
      </c>
    </row>
    <row r="3100" customFormat="false" ht="15" hidden="false" customHeight="false" outlineLevel="0" collapsed="false">
      <c r="A3100" s="189" t="n">
        <v>38403</v>
      </c>
      <c r="B3100" s="190" t="s">
        <v>888</v>
      </c>
      <c r="C3100" s="191" t="s">
        <v>67</v>
      </c>
      <c r="D3100" s="191" t="s">
        <v>28</v>
      </c>
      <c r="E3100" s="189" t="n">
        <v>0.003437264</v>
      </c>
      <c r="F3100" s="189" t="n">
        <v>24.94</v>
      </c>
      <c r="G3100" s="189" t="n">
        <v>0</v>
      </c>
    </row>
    <row r="3101" customFormat="false" ht="15" hidden="false" customHeight="false" outlineLevel="0" collapsed="false">
      <c r="A3101" s="178"/>
      <c r="B3101" s="179"/>
      <c r="C3101" s="180"/>
      <c r="D3101" s="180"/>
      <c r="E3101" s="180"/>
      <c r="F3101" s="180"/>
      <c r="G3101" s="180"/>
    </row>
    <row r="3102" customFormat="false" ht="21" hidden="false" customHeight="false" outlineLevel="0" collapsed="false">
      <c r="A3102" s="184" t="s">
        <v>316</v>
      </c>
      <c r="B3102" s="185" t="s">
        <v>317</v>
      </c>
      <c r="C3102" s="186" t="s">
        <v>53</v>
      </c>
      <c r="D3102" s="186" t="s">
        <v>28</v>
      </c>
      <c r="E3102" s="187"/>
      <c r="F3102" s="187" t="n">
        <v>9.21819686444</v>
      </c>
      <c r="G3102" s="187" t="n">
        <v>1.517460912</v>
      </c>
    </row>
    <row r="3103" customFormat="false" ht="15" hidden="false" customHeight="false" outlineLevel="0" collapsed="false">
      <c r="A3103" s="189" t="n">
        <v>10</v>
      </c>
      <c r="B3103" s="190" t="s">
        <v>882</v>
      </c>
      <c r="C3103" s="191" t="s">
        <v>67</v>
      </c>
      <c r="D3103" s="191" t="s">
        <v>28</v>
      </c>
      <c r="E3103" s="189" t="n">
        <v>0.000481654</v>
      </c>
      <c r="F3103" s="189" t="n">
        <v>6.64</v>
      </c>
      <c r="G3103" s="189" t="n">
        <v>0</v>
      </c>
    </row>
    <row r="3104" customFormat="false" ht="15" hidden="false" customHeight="false" outlineLevel="0" collapsed="false">
      <c r="A3104" s="189" t="n">
        <v>12</v>
      </c>
      <c r="B3104" s="190" t="s">
        <v>883</v>
      </c>
      <c r="C3104" s="191" t="s">
        <v>67</v>
      </c>
      <c r="D3104" s="191" t="s">
        <v>28</v>
      </c>
      <c r="E3104" s="189" t="n">
        <v>0.000481654</v>
      </c>
      <c r="F3104" s="189" t="n">
        <v>6.5</v>
      </c>
      <c r="G3104" s="189" t="n">
        <v>0</v>
      </c>
    </row>
    <row r="3105" customFormat="false" ht="15" hidden="false" customHeight="false" outlineLevel="0" collapsed="false">
      <c r="A3105" s="189" t="n">
        <v>12892</v>
      </c>
      <c r="B3105" s="190" t="s">
        <v>859</v>
      </c>
      <c r="C3105" s="191" t="s">
        <v>67</v>
      </c>
      <c r="D3105" s="191" t="s">
        <v>333</v>
      </c>
      <c r="E3105" s="189" t="n">
        <v>0.000841566</v>
      </c>
      <c r="F3105" s="189" t="n">
        <v>9</v>
      </c>
      <c r="G3105" s="189" t="n">
        <v>0</v>
      </c>
    </row>
    <row r="3106" customFormat="false" ht="15" hidden="false" customHeight="false" outlineLevel="0" collapsed="false">
      <c r="A3106" s="189" t="n">
        <v>12893</v>
      </c>
      <c r="B3106" s="190" t="s">
        <v>860</v>
      </c>
      <c r="C3106" s="191" t="s">
        <v>67</v>
      </c>
      <c r="D3106" s="191" t="s">
        <v>333</v>
      </c>
      <c r="E3106" s="189" t="n">
        <v>0.000841566</v>
      </c>
      <c r="F3106" s="189" t="n">
        <v>48</v>
      </c>
      <c r="G3106" s="189" t="n">
        <v>0</v>
      </c>
    </row>
    <row r="3107" customFormat="false" ht="15" hidden="false" customHeight="false" outlineLevel="0" collapsed="false">
      <c r="A3107" s="189" t="n">
        <v>12894</v>
      </c>
      <c r="B3107" s="190" t="s">
        <v>861</v>
      </c>
      <c r="C3107" s="191" t="s">
        <v>67</v>
      </c>
      <c r="D3107" s="191" t="s">
        <v>28</v>
      </c>
      <c r="E3107" s="189" t="n">
        <v>0.000841566</v>
      </c>
      <c r="F3107" s="189" t="n">
        <v>13</v>
      </c>
      <c r="G3107" s="189" t="n">
        <v>0</v>
      </c>
    </row>
    <row r="3108" customFormat="false" ht="21" hidden="false" customHeight="false" outlineLevel="0" collapsed="false">
      <c r="A3108" s="189" t="n">
        <v>12895</v>
      </c>
      <c r="B3108" s="190" t="s">
        <v>862</v>
      </c>
      <c r="C3108" s="191" t="s">
        <v>67</v>
      </c>
      <c r="D3108" s="191" t="s">
        <v>28</v>
      </c>
      <c r="E3108" s="189" t="n">
        <v>0.000841566</v>
      </c>
      <c r="F3108" s="189" t="n">
        <v>10</v>
      </c>
      <c r="G3108" s="189" t="n">
        <v>0</v>
      </c>
    </row>
    <row r="3109" customFormat="false" ht="21" hidden="false" customHeight="false" outlineLevel="0" collapsed="false">
      <c r="A3109" s="189" t="n">
        <v>1571</v>
      </c>
      <c r="B3109" s="190" t="s">
        <v>1076</v>
      </c>
      <c r="C3109" s="191" t="s">
        <v>67</v>
      </c>
      <c r="D3109" s="191" t="s">
        <v>28</v>
      </c>
      <c r="E3109" s="189" t="n">
        <v>1</v>
      </c>
      <c r="F3109" s="189" t="n">
        <v>0.58</v>
      </c>
      <c r="G3109" s="189" t="n">
        <v>0</v>
      </c>
    </row>
    <row r="3110" customFormat="false" ht="15" hidden="false" customHeight="false" outlineLevel="0" collapsed="false">
      <c r="A3110" s="189" t="n">
        <v>2436</v>
      </c>
      <c r="B3110" s="190" t="s">
        <v>913</v>
      </c>
      <c r="C3110" s="191" t="s">
        <v>867</v>
      </c>
      <c r="D3110" s="191" t="s">
        <v>876</v>
      </c>
      <c r="E3110" s="189" t="n">
        <v>0.0679866</v>
      </c>
      <c r="F3110" s="189" t="n">
        <v>0</v>
      </c>
      <c r="G3110" s="189" t="n">
        <v>12.75</v>
      </c>
    </row>
    <row r="3111" customFormat="false" ht="15" hidden="false" customHeight="false" outlineLevel="0" collapsed="false">
      <c r="A3111" s="189" t="n">
        <v>247</v>
      </c>
      <c r="B3111" s="190" t="s">
        <v>915</v>
      </c>
      <c r="C3111" s="191" t="s">
        <v>867</v>
      </c>
      <c r="D3111" s="191" t="s">
        <v>876</v>
      </c>
      <c r="E3111" s="189" t="n">
        <v>0.0679866</v>
      </c>
      <c r="F3111" s="189" t="n">
        <v>0</v>
      </c>
      <c r="G3111" s="189" t="n">
        <v>9.57</v>
      </c>
    </row>
    <row r="3112" customFormat="false" ht="15" hidden="false" customHeight="false" outlineLevel="0" collapsed="false">
      <c r="A3112" s="189" t="n">
        <v>2711</v>
      </c>
      <c r="B3112" s="190" t="s">
        <v>885</v>
      </c>
      <c r="C3112" s="191" t="s">
        <v>67</v>
      </c>
      <c r="D3112" s="191" t="s">
        <v>28</v>
      </c>
      <c r="E3112" s="189" t="n">
        <v>0.000481654</v>
      </c>
      <c r="F3112" s="189" t="n">
        <v>100.68</v>
      </c>
      <c r="G3112" s="189" t="n">
        <v>0</v>
      </c>
    </row>
    <row r="3113" customFormat="false" ht="15" hidden="false" customHeight="false" outlineLevel="0" collapsed="false">
      <c r="A3113" s="189" t="n">
        <v>34653</v>
      </c>
      <c r="B3113" s="190" t="s">
        <v>1077</v>
      </c>
      <c r="C3113" s="191" t="s">
        <v>67</v>
      </c>
      <c r="D3113" s="191" t="s">
        <v>28</v>
      </c>
      <c r="E3113" s="189" t="n">
        <v>1</v>
      </c>
      <c r="F3113" s="189" t="n">
        <v>8.1</v>
      </c>
      <c r="G3113" s="189" t="n">
        <v>0</v>
      </c>
    </row>
    <row r="3114" customFormat="false" ht="21" hidden="false" customHeight="false" outlineLevel="0" collapsed="false">
      <c r="A3114" s="189" t="n">
        <v>36148</v>
      </c>
      <c r="B3114" s="190" t="s">
        <v>864</v>
      </c>
      <c r="C3114" s="191" t="s">
        <v>67</v>
      </c>
      <c r="D3114" s="191" t="s">
        <v>28</v>
      </c>
      <c r="E3114" s="189" t="n">
        <v>0.000841566</v>
      </c>
      <c r="F3114" s="189" t="n">
        <v>48</v>
      </c>
      <c r="G3114" s="189" t="n">
        <v>0</v>
      </c>
    </row>
    <row r="3115" customFormat="false" ht="21" hidden="false" customHeight="false" outlineLevel="0" collapsed="false">
      <c r="A3115" s="189" t="n">
        <v>36152</v>
      </c>
      <c r="B3115" s="190" t="s">
        <v>865</v>
      </c>
      <c r="C3115" s="191" t="s">
        <v>67</v>
      </c>
      <c r="D3115" s="191" t="s">
        <v>28</v>
      </c>
      <c r="E3115" s="189" t="n">
        <v>0.000841566</v>
      </c>
      <c r="F3115" s="189" t="n">
        <v>3.9</v>
      </c>
      <c r="G3115" s="189" t="n">
        <v>0</v>
      </c>
    </row>
    <row r="3116" customFormat="false" ht="15" hidden="false" customHeight="false" outlineLevel="0" collapsed="false">
      <c r="A3116" s="189" t="n">
        <v>37370</v>
      </c>
      <c r="B3116" s="190" t="s">
        <v>886</v>
      </c>
      <c r="C3116" s="191" t="s">
        <v>67</v>
      </c>
      <c r="D3116" s="191" t="s">
        <v>876</v>
      </c>
      <c r="E3116" s="189" t="n">
        <v>0.132</v>
      </c>
      <c r="F3116" s="189" t="n">
        <v>1.7</v>
      </c>
      <c r="G3116" s="189" t="n">
        <v>0</v>
      </c>
    </row>
    <row r="3117" customFormat="false" ht="15" hidden="false" customHeight="false" outlineLevel="0" collapsed="false">
      <c r="A3117" s="189" t="n">
        <v>37371</v>
      </c>
      <c r="B3117" s="190" t="s">
        <v>887</v>
      </c>
      <c r="C3117" s="191" t="s">
        <v>67</v>
      </c>
      <c r="D3117" s="191" t="s">
        <v>876</v>
      </c>
      <c r="E3117" s="189" t="n">
        <v>0.132</v>
      </c>
      <c r="F3117" s="189" t="n">
        <v>0.64</v>
      </c>
      <c r="G3117" s="189" t="n">
        <v>0</v>
      </c>
    </row>
    <row r="3118" customFormat="false" ht="15" hidden="false" customHeight="false" outlineLevel="0" collapsed="false">
      <c r="A3118" s="189" t="n">
        <v>37372</v>
      </c>
      <c r="B3118" s="190" t="s">
        <v>877</v>
      </c>
      <c r="C3118" s="191" t="s">
        <v>67</v>
      </c>
      <c r="D3118" s="191" t="s">
        <v>876</v>
      </c>
      <c r="E3118" s="189" t="n">
        <v>0.132</v>
      </c>
      <c r="F3118" s="189" t="n">
        <v>0.37</v>
      </c>
      <c r="G3118" s="189" t="n">
        <v>0</v>
      </c>
    </row>
    <row r="3119" customFormat="false" ht="15" hidden="false" customHeight="false" outlineLevel="0" collapsed="false">
      <c r="A3119" s="189" t="n">
        <v>37373</v>
      </c>
      <c r="B3119" s="190" t="s">
        <v>878</v>
      </c>
      <c r="C3119" s="191" t="s">
        <v>67</v>
      </c>
      <c r="D3119" s="191" t="s">
        <v>876</v>
      </c>
      <c r="E3119" s="189" t="n">
        <v>0.132</v>
      </c>
      <c r="F3119" s="189" t="n">
        <v>0.02</v>
      </c>
      <c r="G3119" s="189" t="n">
        <v>0</v>
      </c>
    </row>
    <row r="3120" customFormat="false" ht="15" hidden="false" customHeight="false" outlineLevel="0" collapsed="false">
      <c r="A3120" s="189" t="n">
        <v>38403</v>
      </c>
      <c r="B3120" s="190" t="s">
        <v>888</v>
      </c>
      <c r="C3120" s="191" t="s">
        <v>67</v>
      </c>
      <c r="D3120" s="191" t="s">
        <v>28</v>
      </c>
      <c r="E3120" s="189" t="n">
        <v>0.000481654</v>
      </c>
      <c r="F3120" s="189" t="n">
        <v>24.94</v>
      </c>
      <c r="G3120" s="189" t="n">
        <v>0</v>
      </c>
    </row>
    <row r="3121" customFormat="false" ht="15" hidden="false" customHeight="false" outlineLevel="0" collapsed="false">
      <c r="A3121" s="178"/>
      <c r="B3121" s="179"/>
      <c r="C3121" s="180"/>
      <c r="D3121" s="180"/>
      <c r="E3121" s="180"/>
      <c r="F3121" s="180"/>
      <c r="G3121" s="180"/>
    </row>
    <row r="3122" customFormat="false" ht="21" hidden="false" customHeight="false" outlineLevel="0" collapsed="false">
      <c r="A3122" s="184" t="s">
        <v>472</v>
      </c>
      <c r="B3122" s="185" t="s">
        <v>473</v>
      </c>
      <c r="C3122" s="186" t="s">
        <v>53</v>
      </c>
      <c r="D3122" s="186" t="s">
        <v>28</v>
      </c>
      <c r="E3122" s="187"/>
      <c r="F3122" s="187" t="n">
        <v>14.44120053384</v>
      </c>
      <c r="G3122" s="187" t="n">
        <v>4.345456248</v>
      </c>
    </row>
    <row r="3123" customFormat="false" ht="15" hidden="false" customHeight="false" outlineLevel="0" collapsed="false">
      <c r="A3123" s="189" t="n">
        <v>10</v>
      </c>
      <c r="B3123" s="190" t="s">
        <v>882</v>
      </c>
      <c r="C3123" s="191" t="s">
        <v>67</v>
      </c>
      <c r="D3123" s="191" t="s">
        <v>28</v>
      </c>
      <c r="E3123" s="189" t="n">
        <v>0.001379284</v>
      </c>
      <c r="F3123" s="189" t="n">
        <v>6.64</v>
      </c>
      <c r="G3123" s="189" t="n">
        <v>0</v>
      </c>
    </row>
    <row r="3124" customFormat="false" ht="15" hidden="false" customHeight="false" outlineLevel="0" collapsed="false">
      <c r="A3124" s="189" t="n">
        <v>12</v>
      </c>
      <c r="B3124" s="190" t="s">
        <v>883</v>
      </c>
      <c r="C3124" s="191" t="s">
        <v>67</v>
      </c>
      <c r="D3124" s="191" t="s">
        <v>28</v>
      </c>
      <c r="E3124" s="189" t="n">
        <v>0.001379284</v>
      </c>
      <c r="F3124" s="189" t="n">
        <v>6.5</v>
      </c>
      <c r="G3124" s="189" t="n">
        <v>0</v>
      </c>
    </row>
    <row r="3125" customFormat="false" ht="15" hidden="false" customHeight="false" outlineLevel="0" collapsed="false">
      <c r="A3125" s="189" t="n">
        <v>12892</v>
      </c>
      <c r="B3125" s="190" t="s">
        <v>859</v>
      </c>
      <c r="C3125" s="191" t="s">
        <v>67</v>
      </c>
      <c r="D3125" s="191" t="s">
        <v>333</v>
      </c>
      <c r="E3125" s="189" t="n">
        <v>0.00240994</v>
      </c>
      <c r="F3125" s="189" t="n">
        <v>9</v>
      </c>
      <c r="G3125" s="189" t="n">
        <v>0</v>
      </c>
    </row>
    <row r="3126" customFormat="false" ht="15" hidden="false" customHeight="false" outlineLevel="0" collapsed="false">
      <c r="A3126" s="189" t="n">
        <v>12893</v>
      </c>
      <c r="B3126" s="190" t="s">
        <v>860</v>
      </c>
      <c r="C3126" s="191" t="s">
        <v>67</v>
      </c>
      <c r="D3126" s="191" t="s">
        <v>333</v>
      </c>
      <c r="E3126" s="189" t="n">
        <v>0.00240994</v>
      </c>
      <c r="F3126" s="189" t="n">
        <v>48</v>
      </c>
      <c r="G3126" s="189" t="n">
        <v>0</v>
      </c>
    </row>
    <row r="3127" customFormat="false" ht="15" hidden="false" customHeight="false" outlineLevel="0" collapsed="false">
      <c r="A3127" s="189" t="n">
        <v>12894</v>
      </c>
      <c r="B3127" s="190" t="s">
        <v>861</v>
      </c>
      <c r="C3127" s="191" t="s">
        <v>67</v>
      </c>
      <c r="D3127" s="191" t="s">
        <v>28</v>
      </c>
      <c r="E3127" s="189" t="n">
        <v>0.00240994</v>
      </c>
      <c r="F3127" s="189" t="n">
        <v>13</v>
      </c>
      <c r="G3127" s="189" t="n">
        <v>0</v>
      </c>
    </row>
    <row r="3128" customFormat="false" ht="21" hidden="false" customHeight="false" outlineLevel="0" collapsed="false">
      <c r="A3128" s="189" t="n">
        <v>12895</v>
      </c>
      <c r="B3128" s="190" t="s">
        <v>862</v>
      </c>
      <c r="C3128" s="191" t="s">
        <v>67</v>
      </c>
      <c r="D3128" s="191" t="s">
        <v>28</v>
      </c>
      <c r="E3128" s="189" t="n">
        <v>0.00240994</v>
      </c>
      <c r="F3128" s="189" t="n">
        <v>10</v>
      </c>
      <c r="G3128" s="189" t="n">
        <v>0</v>
      </c>
    </row>
    <row r="3129" customFormat="false" ht="21" hidden="false" customHeight="false" outlineLevel="0" collapsed="false">
      <c r="A3129" s="189" t="n">
        <v>1575</v>
      </c>
      <c r="B3129" s="190" t="s">
        <v>1123</v>
      </c>
      <c r="C3129" s="191" t="s">
        <v>67</v>
      </c>
      <c r="D3129" s="191" t="s">
        <v>28</v>
      </c>
      <c r="E3129" s="189" t="n">
        <v>1</v>
      </c>
      <c r="F3129" s="189" t="n">
        <v>0.89</v>
      </c>
      <c r="G3129" s="189" t="n">
        <v>0</v>
      </c>
    </row>
    <row r="3130" customFormat="false" ht="15" hidden="false" customHeight="false" outlineLevel="0" collapsed="false">
      <c r="A3130" s="189" t="n">
        <v>2436</v>
      </c>
      <c r="B3130" s="190" t="s">
        <v>913</v>
      </c>
      <c r="C3130" s="191" t="s">
        <v>867</v>
      </c>
      <c r="D3130" s="191" t="s">
        <v>876</v>
      </c>
      <c r="E3130" s="189" t="n">
        <v>0.1946889</v>
      </c>
      <c r="F3130" s="189" t="n">
        <v>0</v>
      </c>
      <c r="G3130" s="189" t="n">
        <v>12.75</v>
      </c>
    </row>
    <row r="3131" customFormat="false" ht="15" hidden="false" customHeight="false" outlineLevel="0" collapsed="false">
      <c r="A3131" s="189" t="n">
        <v>247</v>
      </c>
      <c r="B3131" s="190" t="s">
        <v>915</v>
      </c>
      <c r="C3131" s="191" t="s">
        <v>867</v>
      </c>
      <c r="D3131" s="191" t="s">
        <v>876</v>
      </c>
      <c r="E3131" s="189" t="n">
        <v>0.1946889</v>
      </c>
      <c r="F3131" s="189" t="n">
        <v>0</v>
      </c>
      <c r="G3131" s="189" t="n">
        <v>9.57</v>
      </c>
    </row>
    <row r="3132" customFormat="false" ht="15" hidden="false" customHeight="false" outlineLevel="0" collapsed="false">
      <c r="A3132" s="189" t="n">
        <v>2711</v>
      </c>
      <c r="B3132" s="190" t="s">
        <v>885</v>
      </c>
      <c r="C3132" s="191" t="s">
        <v>67</v>
      </c>
      <c r="D3132" s="191" t="s">
        <v>28</v>
      </c>
      <c r="E3132" s="189" t="n">
        <v>0.001379284</v>
      </c>
      <c r="F3132" s="189" t="n">
        <v>100.68</v>
      </c>
      <c r="G3132" s="189" t="n">
        <v>0</v>
      </c>
    </row>
    <row r="3133" customFormat="false" ht="15" hidden="false" customHeight="false" outlineLevel="0" collapsed="false">
      <c r="A3133" s="189" t="n">
        <v>34686</v>
      </c>
      <c r="B3133" s="190" t="s">
        <v>1124</v>
      </c>
      <c r="C3133" s="191" t="s">
        <v>67</v>
      </c>
      <c r="D3133" s="191" t="s">
        <v>28</v>
      </c>
      <c r="E3133" s="189" t="n">
        <v>1</v>
      </c>
      <c r="F3133" s="189" t="n">
        <v>12.01</v>
      </c>
      <c r="G3133" s="189" t="n">
        <v>0</v>
      </c>
    </row>
    <row r="3134" customFormat="false" ht="21" hidden="false" customHeight="false" outlineLevel="0" collapsed="false">
      <c r="A3134" s="189" t="n">
        <v>36148</v>
      </c>
      <c r="B3134" s="190" t="s">
        <v>864</v>
      </c>
      <c r="C3134" s="191" t="s">
        <v>67</v>
      </c>
      <c r="D3134" s="191" t="s">
        <v>28</v>
      </c>
      <c r="E3134" s="189" t="n">
        <v>0.00240994</v>
      </c>
      <c r="F3134" s="189" t="n">
        <v>48</v>
      </c>
      <c r="G3134" s="189" t="n">
        <v>0</v>
      </c>
    </row>
    <row r="3135" customFormat="false" ht="21" hidden="false" customHeight="false" outlineLevel="0" collapsed="false">
      <c r="A3135" s="189" t="n">
        <v>36152</v>
      </c>
      <c r="B3135" s="190" t="s">
        <v>865</v>
      </c>
      <c r="C3135" s="191" t="s">
        <v>67</v>
      </c>
      <c r="D3135" s="191" t="s">
        <v>28</v>
      </c>
      <c r="E3135" s="189" t="n">
        <v>0.00240994</v>
      </c>
      <c r="F3135" s="189" t="n">
        <v>3.9</v>
      </c>
      <c r="G3135" s="189" t="n">
        <v>0</v>
      </c>
    </row>
    <row r="3136" customFormat="false" ht="15" hidden="false" customHeight="false" outlineLevel="0" collapsed="false">
      <c r="A3136" s="189" t="n">
        <v>37370</v>
      </c>
      <c r="B3136" s="190" t="s">
        <v>886</v>
      </c>
      <c r="C3136" s="191" t="s">
        <v>67</v>
      </c>
      <c r="D3136" s="191" t="s">
        <v>876</v>
      </c>
      <c r="E3136" s="189" t="n">
        <v>0.378</v>
      </c>
      <c r="F3136" s="189" t="n">
        <v>1.7</v>
      </c>
      <c r="G3136" s="189" t="n">
        <v>0</v>
      </c>
    </row>
    <row r="3137" customFormat="false" ht="15" hidden="false" customHeight="false" outlineLevel="0" collapsed="false">
      <c r="A3137" s="189" t="n">
        <v>37371</v>
      </c>
      <c r="B3137" s="190" t="s">
        <v>887</v>
      </c>
      <c r="C3137" s="191" t="s">
        <v>67</v>
      </c>
      <c r="D3137" s="191" t="s">
        <v>876</v>
      </c>
      <c r="E3137" s="189" t="n">
        <v>0.378</v>
      </c>
      <c r="F3137" s="189" t="n">
        <v>0.64</v>
      </c>
      <c r="G3137" s="189" t="n">
        <v>0</v>
      </c>
    </row>
    <row r="3138" customFormat="false" ht="15" hidden="false" customHeight="false" outlineLevel="0" collapsed="false">
      <c r="A3138" s="189" t="n">
        <v>37372</v>
      </c>
      <c r="B3138" s="190" t="s">
        <v>877</v>
      </c>
      <c r="C3138" s="191" t="s">
        <v>67</v>
      </c>
      <c r="D3138" s="191" t="s">
        <v>876</v>
      </c>
      <c r="E3138" s="189" t="n">
        <v>0.378</v>
      </c>
      <c r="F3138" s="189" t="n">
        <v>0.37</v>
      </c>
      <c r="G3138" s="189" t="n">
        <v>0</v>
      </c>
    </row>
    <row r="3139" customFormat="false" ht="15" hidden="false" customHeight="false" outlineLevel="0" collapsed="false">
      <c r="A3139" s="189" t="n">
        <v>37373</v>
      </c>
      <c r="B3139" s="190" t="s">
        <v>878</v>
      </c>
      <c r="C3139" s="191" t="s">
        <v>67</v>
      </c>
      <c r="D3139" s="191" t="s">
        <v>876</v>
      </c>
      <c r="E3139" s="189" t="n">
        <v>0.378</v>
      </c>
      <c r="F3139" s="189" t="n">
        <v>0.02</v>
      </c>
      <c r="G3139" s="189" t="n">
        <v>0</v>
      </c>
    </row>
    <row r="3140" customFormat="false" ht="15" hidden="false" customHeight="false" outlineLevel="0" collapsed="false">
      <c r="A3140" s="189" t="n">
        <v>38403</v>
      </c>
      <c r="B3140" s="190" t="s">
        <v>888</v>
      </c>
      <c r="C3140" s="191" t="s">
        <v>67</v>
      </c>
      <c r="D3140" s="191" t="s">
        <v>28</v>
      </c>
      <c r="E3140" s="189" t="n">
        <v>0.001379284</v>
      </c>
      <c r="F3140" s="189" t="n">
        <v>24.94</v>
      </c>
      <c r="G3140" s="189" t="n">
        <v>0</v>
      </c>
    </row>
    <row r="3141" customFormat="false" ht="15" hidden="false" customHeight="false" outlineLevel="0" collapsed="false">
      <c r="A3141" s="178"/>
      <c r="B3141" s="179"/>
      <c r="C3141" s="180"/>
      <c r="D3141" s="180"/>
      <c r="E3141" s="180"/>
      <c r="F3141" s="180"/>
      <c r="G3141" s="180"/>
    </row>
    <row r="3142" customFormat="false" ht="15" hidden="false" customHeight="false" outlineLevel="0" collapsed="false">
      <c r="A3142" s="184" t="s">
        <v>328</v>
      </c>
      <c r="B3142" s="185" t="s">
        <v>329</v>
      </c>
      <c r="C3142" s="186" t="s">
        <v>53</v>
      </c>
      <c r="D3142" s="186" t="s">
        <v>131</v>
      </c>
      <c r="E3142" s="187"/>
      <c r="F3142" s="187" t="n">
        <v>39.51351475076</v>
      </c>
      <c r="G3142" s="187" t="n">
        <v>15.40452744</v>
      </c>
    </row>
    <row r="3143" customFormat="false" ht="15" hidden="false" customHeight="false" outlineLevel="0" collapsed="false">
      <c r="A3143" s="189" t="n">
        <v>10</v>
      </c>
      <c r="B3143" s="190" t="s">
        <v>882</v>
      </c>
      <c r="C3143" s="191" t="s">
        <v>67</v>
      </c>
      <c r="D3143" s="191" t="s">
        <v>28</v>
      </c>
      <c r="E3143" s="189" t="n">
        <v>0.004889526</v>
      </c>
      <c r="F3143" s="189" t="n">
        <v>6.64</v>
      </c>
      <c r="G3143" s="189" t="n">
        <v>0</v>
      </c>
    </row>
    <row r="3144" customFormat="false" ht="15" hidden="false" customHeight="false" outlineLevel="0" collapsed="false">
      <c r="A3144" s="189" t="n">
        <v>12</v>
      </c>
      <c r="B3144" s="190" t="s">
        <v>883</v>
      </c>
      <c r="C3144" s="191" t="s">
        <v>67</v>
      </c>
      <c r="D3144" s="191" t="s">
        <v>28</v>
      </c>
      <c r="E3144" s="189" t="n">
        <v>0.004889526</v>
      </c>
      <c r="F3144" s="189" t="n">
        <v>6.5</v>
      </c>
      <c r="G3144" s="189" t="n">
        <v>0</v>
      </c>
    </row>
    <row r="3145" customFormat="false" ht="15" hidden="false" customHeight="false" outlineLevel="0" collapsed="false">
      <c r="A3145" s="189" t="n">
        <v>12892</v>
      </c>
      <c r="B3145" s="190" t="s">
        <v>859</v>
      </c>
      <c r="C3145" s="191" t="s">
        <v>67</v>
      </c>
      <c r="D3145" s="191" t="s">
        <v>333</v>
      </c>
      <c r="E3145" s="189" t="n">
        <v>0.00854317</v>
      </c>
      <c r="F3145" s="189" t="n">
        <v>9</v>
      </c>
      <c r="G3145" s="189" t="n">
        <v>0</v>
      </c>
    </row>
    <row r="3146" customFormat="false" ht="15" hidden="false" customHeight="false" outlineLevel="0" collapsed="false">
      <c r="A3146" s="189" t="n">
        <v>12893</v>
      </c>
      <c r="B3146" s="190" t="s">
        <v>860</v>
      </c>
      <c r="C3146" s="191" t="s">
        <v>67</v>
      </c>
      <c r="D3146" s="191" t="s">
        <v>333</v>
      </c>
      <c r="E3146" s="189" t="n">
        <v>0.00854317</v>
      </c>
      <c r="F3146" s="189" t="n">
        <v>48</v>
      </c>
      <c r="G3146" s="189" t="n">
        <v>0</v>
      </c>
    </row>
    <row r="3147" customFormat="false" ht="15" hidden="false" customHeight="false" outlineLevel="0" collapsed="false">
      <c r="A3147" s="189" t="n">
        <v>12894</v>
      </c>
      <c r="B3147" s="190" t="s">
        <v>861</v>
      </c>
      <c r="C3147" s="191" t="s">
        <v>67</v>
      </c>
      <c r="D3147" s="191" t="s">
        <v>28</v>
      </c>
      <c r="E3147" s="189" t="n">
        <v>0.00854317</v>
      </c>
      <c r="F3147" s="189" t="n">
        <v>13</v>
      </c>
      <c r="G3147" s="189" t="n">
        <v>0</v>
      </c>
    </row>
    <row r="3148" customFormat="false" ht="21" hidden="false" customHeight="false" outlineLevel="0" collapsed="false">
      <c r="A3148" s="189" t="n">
        <v>12895</v>
      </c>
      <c r="B3148" s="190" t="s">
        <v>862</v>
      </c>
      <c r="C3148" s="191" t="s">
        <v>67</v>
      </c>
      <c r="D3148" s="191" t="s">
        <v>28</v>
      </c>
      <c r="E3148" s="189" t="n">
        <v>0.00854317</v>
      </c>
      <c r="F3148" s="189" t="n">
        <v>10</v>
      </c>
      <c r="G3148" s="189" t="n">
        <v>0</v>
      </c>
    </row>
    <row r="3149" customFormat="false" ht="15" hidden="false" customHeight="false" outlineLevel="0" collapsed="false">
      <c r="A3149" s="189" t="n">
        <v>2436</v>
      </c>
      <c r="B3149" s="190" t="s">
        <v>913</v>
      </c>
      <c r="C3149" s="191" t="s">
        <v>867</v>
      </c>
      <c r="D3149" s="191" t="s">
        <v>876</v>
      </c>
      <c r="E3149" s="189" t="n">
        <v>0.690167</v>
      </c>
      <c r="F3149" s="189" t="n">
        <v>0</v>
      </c>
      <c r="G3149" s="189" t="n">
        <v>12.75</v>
      </c>
    </row>
    <row r="3150" customFormat="false" ht="15" hidden="false" customHeight="false" outlineLevel="0" collapsed="false">
      <c r="A3150" s="189" t="n">
        <v>247</v>
      </c>
      <c r="B3150" s="190" t="s">
        <v>915</v>
      </c>
      <c r="C3150" s="191" t="s">
        <v>867</v>
      </c>
      <c r="D3150" s="191" t="s">
        <v>876</v>
      </c>
      <c r="E3150" s="189" t="n">
        <v>0.690167</v>
      </c>
      <c r="F3150" s="189" t="n">
        <v>0</v>
      </c>
      <c r="G3150" s="189" t="n">
        <v>9.57</v>
      </c>
    </row>
    <row r="3151" customFormat="false" ht="15" hidden="false" customHeight="false" outlineLevel="0" collapsed="false">
      <c r="A3151" s="189" t="n">
        <v>2711</v>
      </c>
      <c r="B3151" s="190" t="s">
        <v>885</v>
      </c>
      <c r="C3151" s="191" t="s">
        <v>67</v>
      </c>
      <c r="D3151" s="191" t="s">
        <v>28</v>
      </c>
      <c r="E3151" s="189" t="n">
        <v>0.004889526</v>
      </c>
      <c r="F3151" s="189" t="n">
        <v>100.68</v>
      </c>
      <c r="G3151" s="189" t="n">
        <v>0</v>
      </c>
    </row>
    <row r="3152" customFormat="false" ht="21" hidden="false" customHeight="false" outlineLevel="0" collapsed="false">
      <c r="A3152" s="189" t="n">
        <v>36148</v>
      </c>
      <c r="B3152" s="190" t="s">
        <v>864</v>
      </c>
      <c r="C3152" s="191" t="s">
        <v>67</v>
      </c>
      <c r="D3152" s="191" t="s">
        <v>28</v>
      </c>
      <c r="E3152" s="189" t="n">
        <v>0.00854317</v>
      </c>
      <c r="F3152" s="189" t="n">
        <v>48</v>
      </c>
      <c r="G3152" s="189" t="n">
        <v>0</v>
      </c>
    </row>
    <row r="3153" customFormat="false" ht="21" hidden="false" customHeight="false" outlineLevel="0" collapsed="false">
      <c r="A3153" s="189" t="n">
        <v>36152</v>
      </c>
      <c r="B3153" s="190" t="s">
        <v>865</v>
      </c>
      <c r="C3153" s="191" t="s">
        <v>67</v>
      </c>
      <c r="D3153" s="191" t="s">
        <v>28</v>
      </c>
      <c r="E3153" s="189" t="n">
        <v>0.00854317</v>
      </c>
      <c r="F3153" s="189" t="n">
        <v>3.9</v>
      </c>
      <c r="G3153" s="189" t="n">
        <v>0</v>
      </c>
    </row>
    <row r="3154" customFormat="false" ht="15" hidden="false" customHeight="false" outlineLevel="0" collapsed="false">
      <c r="A3154" s="189" t="n">
        <v>37370</v>
      </c>
      <c r="B3154" s="190" t="s">
        <v>886</v>
      </c>
      <c r="C3154" s="191" t="s">
        <v>67</v>
      </c>
      <c r="D3154" s="191" t="s">
        <v>876</v>
      </c>
      <c r="E3154" s="189" t="n">
        <v>1.34</v>
      </c>
      <c r="F3154" s="189" t="n">
        <v>1.7</v>
      </c>
      <c r="G3154" s="189" t="n">
        <v>0</v>
      </c>
    </row>
    <row r="3155" customFormat="false" ht="15" hidden="false" customHeight="false" outlineLevel="0" collapsed="false">
      <c r="A3155" s="189" t="n">
        <v>37371</v>
      </c>
      <c r="B3155" s="190" t="s">
        <v>887</v>
      </c>
      <c r="C3155" s="191" t="s">
        <v>67</v>
      </c>
      <c r="D3155" s="191" t="s">
        <v>876</v>
      </c>
      <c r="E3155" s="189" t="n">
        <v>1.34</v>
      </c>
      <c r="F3155" s="189" t="n">
        <v>0.64</v>
      </c>
      <c r="G3155" s="189" t="n">
        <v>0</v>
      </c>
    </row>
    <row r="3156" customFormat="false" ht="15" hidden="false" customHeight="false" outlineLevel="0" collapsed="false">
      <c r="A3156" s="189" t="n">
        <v>37372</v>
      </c>
      <c r="B3156" s="190" t="s">
        <v>877</v>
      </c>
      <c r="C3156" s="191" t="s">
        <v>67</v>
      </c>
      <c r="D3156" s="191" t="s">
        <v>876</v>
      </c>
      <c r="E3156" s="189" t="n">
        <v>1.34</v>
      </c>
      <c r="F3156" s="189" t="n">
        <v>0.37</v>
      </c>
      <c r="G3156" s="189" t="n">
        <v>0</v>
      </c>
    </row>
    <row r="3157" customFormat="false" ht="15" hidden="false" customHeight="false" outlineLevel="0" collapsed="false">
      <c r="A3157" s="189" t="n">
        <v>37373</v>
      </c>
      <c r="B3157" s="190" t="s">
        <v>878</v>
      </c>
      <c r="C3157" s="191" t="s">
        <v>67</v>
      </c>
      <c r="D3157" s="191" t="s">
        <v>876</v>
      </c>
      <c r="E3157" s="189" t="n">
        <v>1.34</v>
      </c>
      <c r="F3157" s="189" t="n">
        <v>0.02</v>
      </c>
      <c r="G3157" s="189" t="n">
        <v>0</v>
      </c>
    </row>
    <row r="3158" customFormat="false" ht="15" hidden="false" customHeight="false" outlineLevel="0" collapsed="false">
      <c r="A3158" s="189" t="n">
        <v>38403</v>
      </c>
      <c r="B3158" s="190" t="s">
        <v>888</v>
      </c>
      <c r="C3158" s="191" t="s">
        <v>67</v>
      </c>
      <c r="D3158" s="191" t="s">
        <v>28</v>
      </c>
      <c r="E3158" s="189" t="n">
        <v>0.004889526</v>
      </c>
      <c r="F3158" s="189" t="n">
        <v>24.94</v>
      </c>
      <c r="G3158" s="189" t="n">
        <v>0</v>
      </c>
    </row>
    <row r="3159" customFormat="false" ht="15" hidden="false" customHeight="false" outlineLevel="0" collapsed="false">
      <c r="A3159" s="189" t="s">
        <v>1083</v>
      </c>
      <c r="B3159" s="190" t="s">
        <v>329</v>
      </c>
      <c r="C3159" s="191" t="s">
        <v>67</v>
      </c>
      <c r="D3159" s="191" t="s">
        <v>131</v>
      </c>
      <c r="E3159" s="189" t="n">
        <v>1</v>
      </c>
      <c r="F3159" s="189" t="n">
        <v>34.05</v>
      </c>
      <c r="G3159" s="189" t="n">
        <v>0</v>
      </c>
    </row>
    <row r="3160" customFormat="false" ht="15" hidden="false" customHeight="false" outlineLevel="0" collapsed="false">
      <c r="A3160" s="178"/>
      <c r="B3160" s="179"/>
      <c r="C3160" s="180"/>
      <c r="D3160" s="180"/>
      <c r="E3160" s="180"/>
      <c r="F3160" s="180"/>
      <c r="G3160" s="180"/>
    </row>
    <row r="3161" customFormat="false" ht="15" hidden="false" customHeight="false" outlineLevel="0" collapsed="false">
      <c r="A3161" s="184" t="s">
        <v>476</v>
      </c>
      <c r="B3161" s="185" t="s">
        <v>477</v>
      </c>
      <c r="C3161" s="186" t="s">
        <v>53</v>
      </c>
      <c r="D3161" s="186" t="s">
        <v>28</v>
      </c>
      <c r="E3161" s="187"/>
      <c r="F3161" s="187" t="n">
        <v>28.368624907</v>
      </c>
      <c r="G3161" s="187" t="n">
        <v>5.747958</v>
      </c>
    </row>
    <row r="3162" customFormat="false" ht="15" hidden="false" customHeight="false" outlineLevel="0" collapsed="false">
      <c r="A3162" s="189" t="n">
        <v>10</v>
      </c>
      <c r="B3162" s="190" t="s">
        <v>882</v>
      </c>
      <c r="C3162" s="191" t="s">
        <v>67</v>
      </c>
      <c r="D3162" s="191" t="s">
        <v>28</v>
      </c>
      <c r="E3162" s="189" t="n">
        <v>0.00182445</v>
      </c>
      <c r="F3162" s="189" t="n">
        <v>6.64</v>
      </c>
      <c r="G3162" s="189" t="n">
        <v>0</v>
      </c>
    </row>
    <row r="3163" customFormat="false" ht="15" hidden="false" customHeight="false" outlineLevel="0" collapsed="false">
      <c r="A3163" s="189" t="n">
        <v>12</v>
      </c>
      <c r="B3163" s="190" t="s">
        <v>883</v>
      </c>
      <c r="C3163" s="191" t="s">
        <v>67</v>
      </c>
      <c r="D3163" s="191" t="s">
        <v>28</v>
      </c>
      <c r="E3163" s="189" t="n">
        <v>0.00182445</v>
      </c>
      <c r="F3163" s="189" t="n">
        <v>6.5</v>
      </c>
      <c r="G3163" s="189" t="n">
        <v>0</v>
      </c>
    </row>
    <row r="3164" customFormat="false" ht="15" hidden="false" customHeight="false" outlineLevel="0" collapsed="false">
      <c r="A3164" s="189" t="n">
        <v>12892</v>
      </c>
      <c r="B3164" s="190" t="s">
        <v>859</v>
      </c>
      <c r="C3164" s="191" t="s">
        <v>67</v>
      </c>
      <c r="D3164" s="191" t="s">
        <v>333</v>
      </c>
      <c r="E3164" s="189" t="n">
        <v>0.00318775</v>
      </c>
      <c r="F3164" s="189" t="n">
        <v>9</v>
      </c>
      <c r="G3164" s="189" t="n">
        <v>0</v>
      </c>
    </row>
    <row r="3165" customFormat="false" ht="15" hidden="false" customHeight="false" outlineLevel="0" collapsed="false">
      <c r="A3165" s="189" t="n">
        <v>12893</v>
      </c>
      <c r="B3165" s="190" t="s">
        <v>860</v>
      </c>
      <c r="C3165" s="191" t="s">
        <v>67</v>
      </c>
      <c r="D3165" s="191" t="s">
        <v>333</v>
      </c>
      <c r="E3165" s="189" t="n">
        <v>0.00318775</v>
      </c>
      <c r="F3165" s="189" t="n">
        <v>48</v>
      </c>
      <c r="G3165" s="189" t="n">
        <v>0</v>
      </c>
    </row>
    <row r="3166" customFormat="false" ht="15" hidden="false" customHeight="false" outlineLevel="0" collapsed="false">
      <c r="A3166" s="189" t="n">
        <v>12894</v>
      </c>
      <c r="B3166" s="190" t="s">
        <v>861</v>
      </c>
      <c r="C3166" s="191" t="s">
        <v>67</v>
      </c>
      <c r="D3166" s="191" t="s">
        <v>28</v>
      </c>
      <c r="E3166" s="189" t="n">
        <v>0.00318775</v>
      </c>
      <c r="F3166" s="189" t="n">
        <v>13</v>
      </c>
      <c r="G3166" s="189" t="n">
        <v>0</v>
      </c>
    </row>
    <row r="3167" customFormat="false" ht="21" hidden="false" customHeight="false" outlineLevel="0" collapsed="false">
      <c r="A3167" s="189" t="n">
        <v>12895</v>
      </c>
      <c r="B3167" s="190" t="s">
        <v>862</v>
      </c>
      <c r="C3167" s="191" t="s">
        <v>67</v>
      </c>
      <c r="D3167" s="191" t="s">
        <v>28</v>
      </c>
      <c r="E3167" s="189" t="n">
        <v>0.00318775</v>
      </c>
      <c r="F3167" s="189" t="n">
        <v>10</v>
      </c>
      <c r="G3167" s="189" t="n">
        <v>0</v>
      </c>
    </row>
    <row r="3168" customFormat="false" ht="15" hidden="false" customHeight="false" outlineLevel="0" collapsed="false">
      <c r="A3168" s="189" t="n">
        <v>2436</v>
      </c>
      <c r="B3168" s="190" t="s">
        <v>913</v>
      </c>
      <c r="C3168" s="191" t="s">
        <v>867</v>
      </c>
      <c r="D3168" s="191" t="s">
        <v>876</v>
      </c>
      <c r="E3168" s="189" t="n">
        <v>0.257525</v>
      </c>
      <c r="F3168" s="189" t="n">
        <v>0</v>
      </c>
      <c r="G3168" s="189" t="n">
        <v>12.75</v>
      </c>
    </row>
    <row r="3169" customFormat="false" ht="15" hidden="false" customHeight="false" outlineLevel="0" collapsed="false">
      <c r="A3169" s="189" t="n">
        <v>247</v>
      </c>
      <c r="B3169" s="190" t="s">
        <v>915</v>
      </c>
      <c r="C3169" s="191" t="s">
        <v>867</v>
      </c>
      <c r="D3169" s="191" t="s">
        <v>876</v>
      </c>
      <c r="E3169" s="189" t="n">
        <v>0.257525</v>
      </c>
      <c r="F3169" s="189" t="n">
        <v>0</v>
      </c>
      <c r="G3169" s="189" t="n">
        <v>9.57</v>
      </c>
    </row>
    <row r="3170" customFormat="false" ht="15" hidden="false" customHeight="false" outlineLevel="0" collapsed="false">
      <c r="A3170" s="189" t="n">
        <v>2711</v>
      </c>
      <c r="B3170" s="190" t="s">
        <v>885</v>
      </c>
      <c r="C3170" s="191" t="s">
        <v>67</v>
      </c>
      <c r="D3170" s="191" t="s">
        <v>28</v>
      </c>
      <c r="E3170" s="189" t="n">
        <v>0.00182445</v>
      </c>
      <c r="F3170" s="189" t="n">
        <v>100.68</v>
      </c>
      <c r="G3170" s="189" t="n">
        <v>0</v>
      </c>
    </row>
    <row r="3171" customFormat="false" ht="21" hidden="false" customHeight="false" outlineLevel="0" collapsed="false">
      <c r="A3171" s="189" t="n">
        <v>36148</v>
      </c>
      <c r="B3171" s="190" t="s">
        <v>864</v>
      </c>
      <c r="C3171" s="191" t="s">
        <v>67</v>
      </c>
      <c r="D3171" s="191" t="s">
        <v>28</v>
      </c>
      <c r="E3171" s="189" t="n">
        <v>0.00318775</v>
      </c>
      <c r="F3171" s="189" t="n">
        <v>48</v>
      </c>
      <c r="G3171" s="189" t="n">
        <v>0</v>
      </c>
    </row>
    <row r="3172" customFormat="false" ht="21" hidden="false" customHeight="false" outlineLevel="0" collapsed="false">
      <c r="A3172" s="189" t="n">
        <v>36152</v>
      </c>
      <c r="B3172" s="190" t="s">
        <v>865</v>
      </c>
      <c r="C3172" s="191" t="s">
        <v>67</v>
      </c>
      <c r="D3172" s="191" t="s">
        <v>28</v>
      </c>
      <c r="E3172" s="189" t="n">
        <v>0.00318775</v>
      </c>
      <c r="F3172" s="189" t="n">
        <v>3.9</v>
      </c>
      <c r="G3172" s="189" t="n">
        <v>0</v>
      </c>
    </row>
    <row r="3173" customFormat="false" ht="15" hidden="false" customHeight="false" outlineLevel="0" collapsed="false">
      <c r="A3173" s="189" t="n">
        <v>37370</v>
      </c>
      <c r="B3173" s="190" t="s">
        <v>886</v>
      </c>
      <c r="C3173" s="191" t="s">
        <v>67</v>
      </c>
      <c r="D3173" s="191" t="s">
        <v>876</v>
      </c>
      <c r="E3173" s="189" t="n">
        <v>0.5</v>
      </c>
      <c r="F3173" s="189" t="n">
        <v>1.7</v>
      </c>
      <c r="G3173" s="189" t="n">
        <v>0</v>
      </c>
    </row>
    <row r="3174" customFormat="false" ht="15" hidden="false" customHeight="false" outlineLevel="0" collapsed="false">
      <c r="A3174" s="189" t="n">
        <v>37371</v>
      </c>
      <c r="B3174" s="190" t="s">
        <v>887</v>
      </c>
      <c r="C3174" s="191" t="s">
        <v>67</v>
      </c>
      <c r="D3174" s="191" t="s">
        <v>876</v>
      </c>
      <c r="E3174" s="189" t="n">
        <v>0.5</v>
      </c>
      <c r="F3174" s="189" t="n">
        <v>0.64</v>
      </c>
      <c r="G3174" s="189" t="n">
        <v>0</v>
      </c>
    </row>
    <row r="3175" customFormat="false" ht="15" hidden="false" customHeight="false" outlineLevel="0" collapsed="false">
      <c r="A3175" s="189" t="n">
        <v>37372</v>
      </c>
      <c r="B3175" s="190" t="s">
        <v>877</v>
      </c>
      <c r="C3175" s="191" t="s">
        <v>67</v>
      </c>
      <c r="D3175" s="191" t="s">
        <v>876</v>
      </c>
      <c r="E3175" s="189" t="n">
        <v>0.5</v>
      </c>
      <c r="F3175" s="189" t="n">
        <v>0.37</v>
      </c>
      <c r="G3175" s="189" t="n">
        <v>0</v>
      </c>
    </row>
    <row r="3176" customFormat="false" ht="15" hidden="false" customHeight="false" outlineLevel="0" collapsed="false">
      <c r="A3176" s="189" t="n">
        <v>37373</v>
      </c>
      <c r="B3176" s="190" t="s">
        <v>878</v>
      </c>
      <c r="C3176" s="191" t="s">
        <v>67</v>
      </c>
      <c r="D3176" s="191" t="s">
        <v>876</v>
      </c>
      <c r="E3176" s="189" t="n">
        <v>0.5</v>
      </c>
      <c r="F3176" s="189" t="n">
        <v>0.02</v>
      </c>
      <c r="G3176" s="189" t="n">
        <v>0</v>
      </c>
    </row>
    <row r="3177" customFormat="false" ht="15" hidden="false" customHeight="false" outlineLevel="0" collapsed="false">
      <c r="A3177" s="189" t="n">
        <v>38403</v>
      </c>
      <c r="B3177" s="190" t="s">
        <v>888</v>
      </c>
      <c r="C3177" s="191" t="s">
        <v>67</v>
      </c>
      <c r="D3177" s="191" t="s">
        <v>28</v>
      </c>
      <c r="E3177" s="189" t="n">
        <v>0.00182445</v>
      </c>
      <c r="F3177" s="189" t="n">
        <v>24.94</v>
      </c>
      <c r="G3177" s="189" t="n">
        <v>0</v>
      </c>
    </row>
    <row r="3178" customFormat="false" ht="15" hidden="false" customHeight="false" outlineLevel="0" collapsed="false">
      <c r="A3178" s="189" t="s">
        <v>1125</v>
      </c>
      <c r="B3178" s="190" t="s">
        <v>477</v>
      </c>
      <c r="C3178" s="191" t="s">
        <v>67</v>
      </c>
      <c r="D3178" s="191" t="s">
        <v>28</v>
      </c>
      <c r="E3178" s="189" t="n">
        <v>1</v>
      </c>
      <c r="F3178" s="189" t="n">
        <v>26.33</v>
      </c>
      <c r="G3178" s="189" t="n">
        <v>0</v>
      </c>
    </row>
    <row r="3179" customFormat="false" ht="15" hidden="false" customHeight="false" outlineLevel="0" collapsed="false">
      <c r="A3179" s="178"/>
      <c r="B3179" s="179"/>
      <c r="C3179" s="180"/>
      <c r="D3179" s="180"/>
      <c r="E3179" s="180"/>
      <c r="F3179" s="180"/>
      <c r="G3179" s="180"/>
    </row>
    <row r="3180" customFormat="false" ht="15" hidden="false" customHeight="false" outlineLevel="0" collapsed="false">
      <c r="A3180" s="184" t="s">
        <v>479</v>
      </c>
      <c r="B3180" s="185" t="s">
        <v>480</v>
      </c>
      <c r="C3180" s="186" t="s">
        <v>53</v>
      </c>
      <c r="D3180" s="186" t="s">
        <v>131</v>
      </c>
      <c r="E3180" s="187"/>
      <c r="F3180" s="187" t="n">
        <v>52.93081497396</v>
      </c>
      <c r="G3180" s="187" t="n">
        <v>1.60942824</v>
      </c>
    </row>
    <row r="3181" customFormat="false" ht="15" hidden="false" customHeight="false" outlineLevel="0" collapsed="false">
      <c r="A3181" s="189" t="n">
        <v>10</v>
      </c>
      <c r="B3181" s="190" t="s">
        <v>882</v>
      </c>
      <c r="C3181" s="191" t="s">
        <v>67</v>
      </c>
      <c r="D3181" s="191" t="s">
        <v>28</v>
      </c>
      <c r="E3181" s="189" t="n">
        <v>0.000510846</v>
      </c>
      <c r="F3181" s="189" t="n">
        <v>6.64</v>
      </c>
      <c r="G3181" s="189" t="n">
        <v>0</v>
      </c>
    </row>
    <row r="3182" customFormat="false" ht="15" hidden="false" customHeight="false" outlineLevel="0" collapsed="false">
      <c r="A3182" s="189" t="n">
        <v>12</v>
      </c>
      <c r="B3182" s="190" t="s">
        <v>883</v>
      </c>
      <c r="C3182" s="191" t="s">
        <v>67</v>
      </c>
      <c r="D3182" s="191" t="s">
        <v>28</v>
      </c>
      <c r="E3182" s="189" t="n">
        <v>0.000510846</v>
      </c>
      <c r="F3182" s="189" t="n">
        <v>6.5</v>
      </c>
      <c r="G3182" s="189" t="n">
        <v>0</v>
      </c>
    </row>
    <row r="3183" customFormat="false" ht="15" hidden="false" customHeight="false" outlineLevel="0" collapsed="false">
      <c r="A3183" s="189" t="n">
        <v>12892</v>
      </c>
      <c r="B3183" s="190" t="s">
        <v>859</v>
      </c>
      <c r="C3183" s="191" t="s">
        <v>67</v>
      </c>
      <c r="D3183" s="191" t="s">
        <v>333</v>
      </c>
      <c r="E3183" s="189" t="n">
        <v>0.00089257</v>
      </c>
      <c r="F3183" s="189" t="n">
        <v>9</v>
      </c>
      <c r="G3183" s="189" t="n">
        <v>0</v>
      </c>
    </row>
    <row r="3184" customFormat="false" ht="15" hidden="false" customHeight="false" outlineLevel="0" collapsed="false">
      <c r="A3184" s="189" t="n">
        <v>12893</v>
      </c>
      <c r="B3184" s="190" t="s">
        <v>860</v>
      </c>
      <c r="C3184" s="191" t="s">
        <v>67</v>
      </c>
      <c r="D3184" s="191" t="s">
        <v>333</v>
      </c>
      <c r="E3184" s="189" t="n">
        <v>0.00089257</v>
      </c>
      <c r="F3184" s="189" t="n">
        <v>48</v>
      </c>
      <c r="G3184" s="189" t="n">
        <v>0</v>
      </c>
    </row>
    <row r="3185" customFormat="false" ht="15" hidden="false" customHeight="false" outlineLevel="0" collapsed="false">
      <c r="A3185" s="189" t="n">
        <v>12894</v>
      </c>
      <c r="B3185" s="190" t="s">
        <v>861</v>
      </c>
      <c r="C3185" s="191" t="s">
        <v>67</v>
      </c>
      <c r="D3185" s="191" t="s">
        <v>28</v>
      </c>
      <c r="E3185" s="189" t="n">
        <v>0.00089257</v>
      </c>
      <c r="F3185" s="189" t="n">
        <v>13</v>
      </c>
      <c r="G3185" s="189" t="n">
        <v>0</v>
      </c>
    </row>
    <row r="3186" customFormat="false" ht="21" hidden="false" customHeight="false" outlineLevel="0" collapsed="false">
      <c r="A3186" s="189" t="n">
        <v>12895</v>
      </c>
      <c r="B3186" s="190" t="s">
        <v>862</v>
      </c>
      <c r="C3186" s="191" t="s">
        <v>67</v>
      </c>
      <c r="D3186" s="191" t="s">
        <v>28</v>
      </c>
      <c r="E3186" s="189" t="n">
        <v>0.00089257</v>
      </c>
      <c r="F3186" s="189" t="n">
        <v>10</v>
      </c>
      <c r="G3186" s="189" t="n">
        <v>0</v>
      </c>
    </row>
    <row r="3187" customFormat="false" ht="15" hidden="false" customHeight="false" outlineLevel="0" collapsed="false">
      <c r="A3187" s="189" t="n">
        <v>2436</v>
      </c>
      <c r="B3187" s="190" t="s">
        <v>913</v>
      </c>
      <c r="C3187" s="191" t="s">
        <v>867</v>
      </c>
      <c r="D3187" s="191" t="s">
        <v>876</v>
      </c>
      <c r="E3187" s="189" t="n">
        <v>0.072107</v>
      </c>
      <c r="F3187" s="189" t="n">
        <v>0</v>
      </c>
      <c r="G3187" s="189" t="n">
        <v>12.75</v>
      </c>
    </row>
    <row r="3188" customFormat="false" ht="15" hidden="false" customHeight="false" outlineLevel="0" collapsed="false">
      <c r="A3188" s="189" t="n">
        <v>247</v>
      </c>
      <c r="B3188" s="190" t="s">
        <v>915</v>
      </c>
      <c r="C3188" s="191" t="s">
        <v>867</v>
      </c>
      <c r="D3188" s="191" t="s">
        <v>876</v>
      </c>
      <c r="E3188" s="189" t="n">
        <v>0.072107</v>
      </c>
      <c r="F3188" s="189" t="n">
        <v>0</v>
      </c>
      <c r="G3188" s="189" t="n">
        <v>9.57</v>
      </c>
    </row>
    <row r="3189" customFormat="false" ht="15" hidden="false" customHeight="false" outlineLevel="0" collapsed="false">
      <c r="A3189" s="189" t="n">
        <v>2711</v>
      </c>
      <c r="B3189" s="190" t="s">
        <v>885</v>
      </c>
      <c r="C3189" s="191" t="s">
        <v>67</v>
      </c>
      <c r="D3189" s="191" t="s">
        <v>28</v>
      </c>
      <c r="E3189" s="189" t="n">
        <v>0.000510846</v>
      </c>
      <c r="F3189" s="189" t="n">
        <v>100.68</v>
      </c>
      <c r="G3189" s="189" t="n">
        <v>0</v>
      </c>
    </row>
    <row r="3190" customFormat="false" ht="21" hidden="false" customHeight="false" outlineLevel="0" collapsed="false">
      <c r="A3190" s="189" t="n">
        <v>36148</v>
      </c>
      <c r="B3190" s="190" t="s">
        <v>864</v>
      </c>
      <c r="C3190" s="191" t="s">
        <v>67</v>
      </c>
      <c r="D3190" s="191" t="s">
        <v>28</v>
      </c>
      <c r="E3190" s="189" t="n">
        <v>0.00089257</v>
      </c>
      <c r="F3190" s="189" t="n">
        <v>48</v>
      </c>
      <c r="G3190" s="189" t="n">
        <v>0</v>
      </c>
    </row>
    <row r="3191" customFormat="false" ht="21" hidden="false" customHeight="false" outlineLevel="0" collapsed="false">
      <c r="A3191" s="189" t="n">
        <v>36152</v>
      </c>
      <c r="B3191" s="190" t="s">
        <v>865</v>
      </c>
      <c r="C3191" s="191" t="s">
        <v>67</v>
      </c>
      <c r="D3191" s="191" t="s">
        <v>28</v>
      </c>
      <c r="E3191" s="189" t="n">
        <v>0.00089257</v>
      </c>
      <c r="F3191" s="189" t="n">
        <v>3.9</v>
      </c>
      <c r="G3191" s="189" t="n">
        <v>0</v>
      </c>
    </row>
    <row r="3192" customFormat="false" ht="15" hidden="false" customHeight="false" outlineLevel="0" collapsed="false">
      <c r="A3192" s="189" t="n">
        <v>37370</v>
      </c>
      <c r="B3192" s="190" t="s">
        <v>886</v>
      </c>
      <c r="C3192" s="191" t="s">
        <v>67</v>
      </c>
      <c r="D3192" s="191" t="s">
        <v>876</v>
      </c>
      <c r="E3192" s="189" t="n">
        <v>0.14</v>
      </c>
      <c r="F3192" s="189" t="n">
        <v>1.7</v>
      </c>
      <c r="G3192" s="189" t="n">
        <v>0</v>
      </c>
    </row>
    <row r="3193" customFormat="false" ht="15" hidden="false" customHeight="false" outlineLevel="0" collapsed="false">
      <c r="A3193" s="189" t="n">
        <v>37371</v>
      </c>
      <c r="B3193" s="190" t="s">
        <v>887</v>
      </c>
      <c r="C3193" s="191" t="s">
        <v>67</v>
      </c>
      <c r="D3193" s="191" t="s">
        <v>876</v>
      </c>
      <c r="E3193" s="189" t="n">
        <v>0.14</v>
      </c>
      <c r="F3193" s="189" t="n">
        <v>0.64</v>
      </c>
      <c r="G3193" s="189" t="n">
        <v>0</v>
      </c>
    </row>
    <row r="3194" customFormat="false" ht="15" hidden="false" customHeight="false" outlineLevel="0" collapsed="false">
      <c r="A3194" s="189" t="n">
        <v>37372</v>
      </c>
      <c r="B3194" s="190" t="s">
        <v>877</v>
      </c>
      <c r="C3194" s="191" t="s">
        <v>67</v>
      </c>
      <c r="D3194" s="191" t="s">
        <v>876</v>
      </c>
      <c r="E3194" s="189" t="n">
        <v>0.14</v>
      </c>
      <c r="F3194" s="189" t="n">
        <v>0.37</v>
      </c>
      <c r="G3194" s="189" t="n">
        <v>0</v>
      </c>
    </row>
    <row r="3195" customFormat="false" ht="15" hidden="false" customHeight="false" outlineLevel="0" collapsed="false">
      <c r="A3195" s="189" t="n">
        <v>37373</v>
      </c>
      <c r="B3195" s="190" t="s">
        <v>878</v>
      </c>
      <c r="C3195" s="191" t="s">
        <v>67</v>
      </c>
      <c r="D3195" s="191" t="s">
        <v>876</v>
      </c>
      <c r="E3195" s="189" t="n">
        <v>0.14</v>
      </c>
      <c r="F3195" s="189" t="n">
        <v>0.02</v>
      </c>
      <c r="G3195" s="189" t="n">
        <v>0</v>
      </c>
    </row>
    <row r="3196" customFormat="false" ht="15" hidden="false" customHeight="false" outlineLevel="0" collapsed="false">
      <c r="A3196" s="189" t="n">
        <v>38403</v>
      </c>
      <c r="B3196" s="190" t="s">
        <v>888</v>
      </c>
      <c r="C3196" s="191" t="s">
        <v>67</v>
      </c>
      <c r="D3196" s="191" t="s">
        <v>28</v>
      </c>
      <c r="E3196" s="189" t="n">
        <v>0.000510846</v>
      </c>
      <c r="F3196" s="189" t="n">
        <v>24.94</v>
      </c>
      <c r="G3196" s="189" t="n">
        <v>0</v>
      </c>
    </row>
    <row r="3197" customFormat="false" ht="15" hidden="false" customHeight="false" outlineLevel="0" collapsed="false">
      <c r="A3197" s="189" t="s">
        <v>1126</v>
      </c>
      <c r="B3197" s="190" t="s">
        <v>480</v>
      </c>
      <c r="C3197" s="191" t="s">
        <v>67</v>
      </c>
      <c r="D3197" s="191" t="s">
        <v>131</v>
      </c>
      <c r="E3197" s="189" t="n">
        <v>1</v>
      </c>
      <c r="F3197" s="189" t="n">
        <v>52.36</v>
      </c>
      <c r="G3197" s="189" t="n">
        <v>0</v>
      </c>
    </row>
    <row r="3198" customFormat="false" ht="15" hidden="false" customHeight="false" outlineLevel="0" collapsed="false">
      <c r="A3198" s="178"/>
      <c r="B3198" s="179"/>
      <c r="C3198" s="180"/>
      <c r="D3198" s="180"/>
      <c r="E3198" s="180"/>
      <c r="F3198" s="180"/>
      <c r="G3198" s="180"/>
    </row>
    <row r="3199" customFormat="false" ht="15" hidden="false" customHeight="false" outlineLevel="0" collapsed="false">
      <c r="A3199" s="184" t="s">
        <v>482</v>
      </c>
      <c r="B3199" s="185" t="s">
        <v>483</v>
      </c>
      <c r="C3199" s="186" t="s">
        <v>53</v>
      </c>
      <c r="D3199" s="186" t="s">
        <v>28</v>
      </c>
      <c r="E3199" s="187"/>
      <c r="F3199" s="187" t="n">
        <v>7.6663498884</v>
      </c>
      <c r="G3199" s="187" t="n">
        <v>6.8975496</v>
      </c>
    </row>
    <row r="3200" customFormat="false" ht="15" hidden="false" customHeight="false" outlineLevel="0" collapsed="false">
      <c r="A3200" s="189" t="n">
        <v>10</v>
      </c>
      <c r="B3200" s="190" t="s">
        <v>882</v>
      </c>
      <c r="C3200" s="191" t="s">
        <v>67</v>
      </c>
      <c r="D3200" s="191" t="s">
        <v>28</v>
      </c>
      <c r="E3200" s="189" t="n">
        <v>0.00218934</v>
      </c>
      <c r="F3200" s="189" t="n">
        <v>6.64</v>
      </c>
      <c r="G3200" s="189" t="n">
        <v>0</v>
      </c>
    </row>
    <row r="3201" customFormat="false" ht="15" hidden="false" customHeight="false" outlineLevel="0" collapsed="false">
      <c r="A3201" s="189" t="n">
        <v>12</v>
      </c>
      <c r="B3201" s="190" t="s">
        <v>883</v>
      </c>
      <c r="C3201" s="191" t="s">
        <v>67</v>
      </c>
      <c r="D3201" s="191" t="s">
        <v>28</v>
      </c>
      <c r="E3201" s="189" t="n">
        <v>0.00218934</v>
      </c>
      <c r="F3201" s="189" t="n">
        <v>6.5</v>
      </c>
      <c r="G3201" s="189" t="n">
        <v>0</v>
      </c>
    </row>
    <row r="3202" customFormat="false" ht="15" hidden="false" customHeight="false" outlineLevel="0" collapsed="false">
      <c r="A3202" s="189" t="n">
        <v>12892</v>
      </c>
      <c r="B3202" s="190" t="s">
        <v>859</v>
      </c>
      <c r="C3202" s="191" t="s">
        <v>67</v>
      </c>
      <c r="D3202" s="191" t="s">
        <v>333</v>
      </c>
      <c r="E3202" s="189" t="n">
        <v>0.0038253</v>
      </c>
      <c r="F3202" s="189" t="n">
        <v>9</v>
      </c>
      <c r="G3202" s="189" t="n">
        <v>0</v>
      </c>
    </row>
    <row r="3203" customFormat="false" ht="15" hidden="false" customHeight="false" outlineLevel="0" collapsed="false">
      <c r="A3203" s="189" t="n">
        <v>12893</v>
      </c>
      <c r="B3203" s="190" t="s">
        <v>860</v>
      </c>
      <c r="C3203" s="191" t="s">
        <v>67</v>
      </c>
      <c r="D3203" s="191" t="s">
        <v>333</v>
      </c>
      <c r="E3203" s="189" t="n">
        <v>0.0038253</v>
      </c>
      <c r="F3203" s="189" t="n">
        <v>48</v>
      </c>
      <c r="G3203" s="189" t="n">
        <v>0</v>
      </c>
    </row>
    <row r="3204" customFormat="false" ht="15" hidden="false" customHeight="false" outlineLevel="0" collapsed="false">
      <c r="A3204" s="189" t="n">
        <v>12894</v>
      </c>
      <c r="B3204" s="190" t="s">
        <v>861</v>
      </c>
      <c r="C3204" s="191" t="s">
        <v>67</v>
      </c>
      <c r="D3204" s="191" t="s">
        <v>28</v>
      </c>
      <c r="E3204" s="189" t="n">
        <v>0.0038253</v>
      </c>
      <c r="F3204" s="189" t="n">
        <v>13</v>
      </c>
      <c r="G3204" s="189" t="n">
        <v>0</v>
      </c>
    </row>
    <row r="3205" customFormat="false" ht="21" hidden="false" customHeight="false" outlineLevel="0" collapsed="false">
      <c r="A3205" s="189" t="n">
        <v>12895</v>
      </c>
      <c r="B3205" s="190" t="s">
        <v>862</v>
      </c>
      <c r="C3205" s="191" t="s">
        <v>67</v>
      </c>
      <c r="D3205" s="191" t="s">
        <v>28</v>
      </c>
      <c r="E3205" s="189" t="n">
        <v>0.0038253</v>
      </c>
      <c r="F3205" s="189" t="n">
        <v>10</v>
      </c>
      <c r="G3205" s="189" t="n">
        <v>0</v>
      </c>
    </row>
    <row r="3206" customFormat="false" ht="15" hidden="false" customHeight="false" outlineLevel="0" collapsed="false">
      <c r="A3206" s="189" t="n">
        <v>2436</v>
      </c>
      <c r="B3206" s="190" t="s">
        <v>913</v>
      </c>
      <c r="C3206" s="191" t="s">
        <v>867</v>
      </c>
      <c r="D3206" s="191" t="s">
        <v>876</v>
      </c>
      <c r="E3206" s="189" t="n">
        <v>0.30903</v>
      </c>
      <c r="F3206" s="189" t="n">
        <v>0</v>
      </c>
      <c r="G3206" s="189" t="n">
        <v>12.75</v>
      </c>
    </row>
    <row r="3207" customFormat="false" ht="15" hidden="false" customHeight="false" outlineLevel="0" collapsed="false">
      <c r="A3207" s="189" t="n">
        <v>247</v>
      </c>
      <c r="B3207" s="190" t="s">
        <v>915</v>
      </c>
      <c r="C3207" s="191" t="s">
        <v>867</v>
      </c>
      <c r="D3207" s="191" t="s">
        <v>876</v>
      </c>
      <c r="E3207" s="189" t="n">
        <v>0.30903</v>
      </c>
      <c r="F3207" s="189" t="n">
        <v>0</v>
      </c>
      <c r="G3207" s="189" t="n">
        <v>9.57</v>
      </c>
    </row>
    <row r="3208" customFormat="false" ht="15" hidden="false" customHeight="false" outlineLevel="0" collapsed="false">
      <c r="A3208" s="189" t="n">
        <v>2711</v>
      </c>
      <c r="B3208" s="190" t="s">
        <v>885</v>
      </c>
      <c r="C3208" s="191" t="s">
        <v>67</v>
      </c>
      <c r="D3208" s="191" t="s">
        <v>28</v>
      </c>
      <c r="E3208" s="189" t="n">
        <v>0.00218934</v>
      </c>
      <c r="F3208" s="189" t="n">
        <v>100.68</v>
      </c>
      <c r="G3208" s="189" t="n">
        <v>0</v>
      </c>
    </row>
    <row r="3209" customFormat="false" ht="21" hidden="false" customHeight="false" outlineLevel="0" collapsed="false">
      <c r="A3209" s="189" t="n">
        <v>36148</v>
      </c>
      <c r="B3209" s="190" t="s">
        <v>864</v>
      </c>
      <c r="C3209" s="191" t="s">
        <v>67</v>
      </c>
      <c r="D3209" s="191" t="s">
        <v>28</v>
      </c>
      <c r="E3209" s="189" t="n">
        <v>0.0038253</v>
      </c>
      <c r="F3209" s="189" t="n">
        <v>48</v>
      </c>
      <c r="G3209" s="189" t="n">
        <v>0</v>
      </c>
    </row>
    <row r="3210" customFormat="false" ht="21" hidden="false" customHeight="false" outlineLevel="0" collapsed="false">
      <c r="A3210" s="189" t="n">
        <v>36152</v>
      </c>
      <c r="B3210" s="190" t="s">
        <v>865</v>
      </c>
      <c r="C3210" s="191" t="s">
        <v>67</v>
      </c>
      <c r="D3210" s="191" t="s">
        <v>28</v>
      </c>
      <c r="E3210" s="189" t="n">
        <v>0.0038253</v>
      </c>
      <c r="F3210" s="189" t="n">
        <v>3.9</v>
      </c>
      <c r="G3210" s="189" t="n">
        <v>0</v>
      </c>
    </row>
    <row r="3211" customFormat="false" ht="15" hidden="false" customHeight="false" outlineLevel="0" collapsed="false">
      <c r="A3211" s="189" t="n">
        <v>37370</v>
      </c>
      <c r="B3211" s="190" t="s">
        <v>886</v>
      </c>
      <c r="C3211" s="191" t="s">
        <v>67</v>
      </c>
      <c r="D3211" s="191" t="s">
        <v>876</v>
      </c>
      <c r="E3211" s="189" t="n">
        <v>0.6</v>
      </c>
      <c r="F3211" s="189" t="n">
        <v>1.7</v>
      </c>
      <c r="G3211" s="189" t="n">
        <v>0</v>
      </c>
    </row>
    <row r="3212" customFormat="false" ht="15" hidden="false" customHeight="false" outlineLevel="0" collapsed="false">
      <c r="A3212" s="189" t="n">
        <v>37371</v>
      </c>
      <c r="B3212" s="190" t="s">
        <v>887</v>
      </c>
      <c r="C3212" s="191" t="s">
        <v>67</v>
      </c>
      <c r="D3212" s="191" t="s">
        <v>876</v>
      </c>
      <c r="E3212" s="189" t="n">
        <v>0.6</v>
      </c>
      <c r="F3212" s="189" t="n">
        <v>0.64</v>
      </c>
      <c r="G3212" s="189" t="n">
        <v>0</v>
      </c>
    </row>
    <row r="3213" customFormat="false" ht="15" hidden="false" customHeight="false" outlineLevel="0" collapsed="false">
      <c r="A3213" s="189" t="n">
        <v>37372</v>
      </c>
      <c r="B3213" s="190" t="s">
        <v>877</v>
      </c>
      <c r="C3213" s="191" t="s">
        <v>67</v>
      </c>
      <c r="D3213" s="191" t="s">
        <v>876</v>
      </c>
      <c r="E3213" s="189" t="n">
        <v>0.6</v>
      </c>
      <c r="F3213" s="189" t="n">
        <v>0.37</v>
      </c>
      <c r="G3213" s="189" t="n">
        <v>0</v>
      </c>
    </row>
    <row r="3214" customFormat="false" ht="15" hidden="false" customHeight="false" outlineLevel="0" collapsed="false">
      <c r="A3214" s="189" t="n">
        <v>37373</v>
      </c>
      <c r="B3214" s="190" t="s">
        <v>878</v>
      </c>
      <c r="C3214" s="191" t="s">
        <v>67</v>
      </c>
      <c r="D3214" s="191" t="s">
        <v>876</v>
      </c>
      <c r="E3214" s="189" t="n">
        <v>0.6</v>
      </c>
      <c r="F3214" s="189" t="n">
        <v>0.02</v>
      </c>
      <c r="G3214" s="189" t="n">
        <v>0</v>
      </c>
    </row>
    <row r="3215" customFormat="false" ht="15" hidden="false" customHeight="false" outlineLevel="0" collapsed="false">
      <c r="A3215" s="189" t="n">
        <v>38403</v>
      </c>
      <c r="B3215" s="190" t="s">
        <v>888</v>
      </c>
      <c r="C3215" s="191" t="s">
        <v>67</v>
      </c>
      <c r="D3215" s="191" t="s">
        <v>28</v>
      </c>
      <c r="E3215" s="189" t="n">
        <v>0.00218934</v>
      </c>
      <c r="F3215" s="189" t="n">
        <v>24.94</v>
      </c>
      <c r="G3215" s="189" t="n">
        <v>0</v>
      </c>
    </row>
    <row r="3216" customFormat="false" ht="15" hidden="false" customHeight="false" outlineLevel="0" collapsed="false">
      <c r="A3216" s="189" t="s">
        <v>1127</v>
      </c>
      <c r="B3216" s="190" t="s">
        <v>1128</v>
      </c>
      <c r="C3216" s="191" t="s">
        <v>67</v>
      </c>
      <c r="D3216" s="191" t="s">
        <v>28</v>
      </c>
      <c r="E3216" s="189" t="n">
        <v>1</v>
      </c>
      <c r="F3216" s="189" t="n">
        <v>5.22</v>
      </c>
      <c r="G3216" s="189" t="n">
        <v>0</v>
      </c>
    </row>
    <row r="3217" customFormat="false" ht="15" hidden="false" customHeight="false" outlineLevel="0" collapsed="false">
      <c r="A3217" s="178"/>
      <c r="B3217" s="179"/>
      <c r="C3217" s="180"/>
      <c r="D3217" s="180"/>
      <c r="E3217" s="180"/>
      <c r="F3217" s="180"/>
      <c r="G3217" s="180"/>
    </row>
    <row r="3218" customFormat="false" ht="15" hidden="false" customHeight="false" outlineLevel="0" collapsed="false">
      <c r="A3218" s="184" t="s">
        <v>485</v>
      </c>
      <c r="B3218" s="185" t="s">
        <v>486</v>
      </c>
      <c r="C3218" s="186" t="s">
        <v>53</v>
      </c>
      <c r="D3218" s="186" t="s">
        <v>28</v>
      </c>
      <c r="E3218" s="187"/>
      <c r="F3218" s="188" t="n">
        <v>12435.13</v>
      </c>
      <c r="G3218" s="187" t="n">
        <v>0</v>
      </c>
    </row>
    <row r="3219" customFormat="false" ht="15" hidden="false" customHeight="false" outlineLevel="0" collapsed="false">
      <c r="A3219" s="189" t="s">
        <v>1129</v>
      </c>
      <c r="B3219" s="190" t="s">
        <v>486</v>
      </c>
      <c r="C3219" s="191" t="s">
        <v>67</v>
      </c>
      <c r="D3219" s="191" t="s">
        <v>28</v>
      </c>
      <c r="E3219" s="189" t="n">
        <v>1</v>
      </c>
      <c r="F3219" s="189" t="n">
        <v>12435.13</v>
      </c>
      <c r="G3219" s="189" t="n">
        <v>0</v>
      </c>
    </row>
    <row r="3220" customFormat="false" ht="15" hidden="false" customHeight="false" outlineLevel="0" collapsed="false">
      <c r="A3220" s="178"/>
      <c r="B3220" s="179"/>
      <c r="C3220" s="180"/>
      <c r="D3220" s="180"/>
      <c r="E3220" s="180"/>
      <c r="F3220" s="180"/>
      <c r="G3220" s="180"/>
    </row>
    <row r="3221" customFormat="false" ht="15" hidden="false" customHeight="false" outlineLevel="0" collapsed="false">
      <c r="A3221" s="184" t="s">
        <v>488</v>
      </c>
      <c r="B3221" s="185" t="s">
        <v>489</v>
      </c>
      <c r="C3221" s="186" t="s">
        <v>53</v>
      </c>
      <c r="D3221" s="186" t="s">
        <v>28</v>
      </c>
      <c r="E3221" s="187"/>
      <c r="F3221" s="187" t="n">
        <v>0.62617998512</v>
      </c>
      <c r="G3221" s="187" t="n">
        <v>1.050702</v>
      </c>
    </row>
    <row r="3222" customFormat="false" ht="15" hidden="false" customHeight="false" outlineLevel="0" collapsed="false">
      <c r="A3222" s="189" t="n">
        <v>10</v>
      </c>
      <c r="B3222" s="190" t="s">
        <v>882</v>
      </c>
      <c r="C3222" s="191" t="s">
        <v>67</v>
      </c>
      <c r="D3222" s="191" t="s">
        <v>28</v>
      </c>
      <c r="E3222" s="189" t="n">
        <v>0.000291912</v>
      </c>
      <c r="F3222" s="189" t="n">
        <v>6.64</v>
      </c>
      <c r="G3222" s="189" t="n">
        <v>0</v>
      </c>
    </row>
    <row r="3223" customFormat="false" ht="15" hidden="false" customHeight="false" outlineLevel="0" collapsed="false">
      <c r="A3223" s="189" t="n">
        <v>12</v>
      </c>
      <c r="B3223" s="190" t="s">
        <v>883</v>
      </c>
      <c r="C3223" s="191" t="s">
        <v>67</v>
      </c>
      <c r="D3223" s="191" t="s">
        <v>28</v>
      </c>
      <c r="E3223" s="189" t="n">
        <v>0.000291912</v>
      </c>
      <c r="F3223" s="189" t="n">
        <v>6.5</v>
      </c>
      <c r="G3223" s="189" t="n">
        <v>0</v>
      </c>
    </row>
    <row r="3224" customFormat="false" ht="15" hidden="false" customHeight="false" outlineLevel="0" collapsed="false">
      <c r="A3224" s="189" t="n">
        <v>12892</v>
      </c>
      <c r="B3224" s="190" t="s">
        <v>859</v>
      </c>
      <c r="C3224" s="191" t="s">
        <v>67</v>
      </c>
      <c r="D3224" s="191" t="s">
        <v>333</v>
      </c>
      <c r="E3224" s="189" t="n">
        <v>0.00051004</v>
      </c>
      <c r="F3224" s="189" t="n">
        <v>9</v>
      </c>
      <c r="G3224" s="189" t="n">
        <v>0</v>
      </c>
    </row>
    <row r="3225" customFormat="false" ht="15" hidden="false" customHeight="false" outlineLevel="0" collapsed="false">
      <c r="A3225" s="189" t="n">
        <v>12893</v>
      </c>
      <c r="B3225" s="190" t="s">
        <v>860</v>
      </c>
      <c r="C3225" s="191" t="s">
        <v>67</v>
      </c>
      <c r="D3225" s="191" t="s">
        <v>333</v>
      </c>
      <c r="E3225" s="189" t="n">
        <v>0.00051004</v>
      </c>
      <c r="F3225" s="189" t="n">
        <v>48</v>
      </c>
      <c r="G3225" s="189" t="n">
        <v>0</v>
      </c>
    </row>
    <row r="3226" customFormat="false" ht="15" hidden="false" customHeight="false" outlineLevel="0" collapsed="false">
      <c r="A3226" s="189" t="n">
        <v>12894</v>
      </c>
      <c r="B3226" s="190" t="s">
        <v>861</v>
      </c>
      <c r="C3226" s="191" t="s">
        <v>67</v>
      </c>
      <c r="D3226" s="191" t="s">
        <v>28</v>
      </c>
      <c r="E3226" s="189" t="n">
        <v>0.00051004</v>
      </c>
      <c r="F3226" s="189" t="n">
        <v>13</v>
      </c>
      <c r="G3226" s="189" t="n">
        <v>0</v>
      </c>
    </row>
    <row r="3227" customFormat="false" ht="21" hidden="false" customHeight="false" outlineLevel="0" collapsed="false">
      <c r="A3227" s="189" t="n">
        <v>12895</v>
      </c>
      <c r="B3227" s="190" t="s">
        <v>862</v>
      </c>
      <c r="C3227" s="191" t="s">
        <v>67</v>
      </c>
      <c r="D3227" s="191" t="s">
        <v>28</v>
      </c>
      <c r="E3227" s="189" t="n">
        <v>0.00051004</v>
      </c>
      <c r="F3227" s="189" t="n">
        <v>10</v>
      </c>
      <c r="G3227" s="189" t="n">
        <v>0</v>
      </c>
    </row>
    <row r="3228" customFormat="false" ht="15" hidden="false" customHeight="false" outlineLevel="0" collapsed="false">
      <c r="A3228" s="189" t="n">
        <v>2436</v>
      </c>
      <c r="B3228" s="190" t="s">
        <v>913</v>
      </c>
      <c r="C3228" s="191" t="s">
        <v>867</v>
      </c>
      <c r="D3228" s="191" t="s">
        <v>876</v>
      </c>
      <c r="E3228" s="189" t="n">
        <v>0.082408</v>
      </c>
      <c r="F3228" s="189" t="n">
        <v>0</v>
      </c>
      <c r="G3228" s="189" t="n">
        <v>12.75</v>
      </c>
    </row>
    <row r="3229" customFormat="false" ht="15" hidden="false" customHeight="false" outlineLevel="0" collapsed="false">
      <c r="A3229" s="189" t="n">
        <v>2711</v>
      </c>
      <c r="B3229" s="190" t="s">
        <v>885</v>
      </c>
      <c r="C3229" s="191" t="s">
        <v>67</v>
      </c>
      <c r="D3229" s="191" t="s">
        <v>28</v>
      </c>
      <c r="E3229" s="189" t="n">
        <v>0.000291912</v>
      </c>
      <c r="F3229" s="189" t="n">
        <v>100.68</v>
      </c>
      <c r="G3229" s="189" t="n">
        <v>0</v>
      </c>
    </row>
    <row r="3230" customFormat="false" ht="21" hidden="false" customHeight="false" outlineLevel="0" collapsed="false">
      <c r="A3230" s="189" t="n">
        <v>36148</v>
      </c>
      <c r="B3230" s="190" t="s">
        <v>864</v>
      </c>
      <c r="C3230" s="191" t="s">
        <v>67</v>
      </c>
      <c r="D3230" s="191" t="s">
        <v>28</v>
      </c>
      <c r="E3230" s="189" t="n">
        <v>0.00051004</v>
      </c>
      <c r="F3230" s="189" t="n">
        <v>48</v>
      </c>
      <c r="G3230" s="189" t="n">
        <v>0</v>
      </c>
    </row>
    <row r="3231" customFormat="false" ht="21" hidden="false" customHeight="false" outlineLevel="0" collapsed="false">
      <c r="A3231" s="189" t="n">
        <v>36152</v>
      </c>
      <c r="B3231" s="190" t="s">
        <v>865</v>
      </c>
      <c r="C3231" s="191" t="s">
        <v>67</v>
      </c>
      <c r="D3231" s="191" t="s">
        <v>28</v>
      </c>
      <c r="E3231" s="189" t="n">
        <v>0.00051004</v>
      </c>
      <c r="F3231" s="189" t="n">
        <v>3.9</v>
      </c>
      <c r="G3231" s="189" t="n">
        <v>0</v>
      </c>
    </row>
    <row r="3232" customFormat="false" ht="15" hidden="false" customHeight="false" outlineLevel="0" collapsed="false">
      <c r="A3232" s="189" t="n">
        <v>37370</v>
      </c>
      <c r="B3232" s="190" t="s">
        <v>886</v>
      </c>
      <c r="C3232" s="191" t="s">
        <v>67</v>
      </c>
      <c r="D3232" s="191" t="s">
        <v>876</v>
      </c>
      <c r="E3232" s="189" t="n">
        <v>0.08</v>
      </c>
      <c r="F3232" s="189" t="n">
        <v>1.7</v>
      </c>
      <c r="G3232" s="189" t="n">
        <v>0</v>
      </c>
    </row>
    <row r="3233" customFormat="false" ht="15" hidden="false" customHeight="false" outlineLevel="0" collapsed="false">
      <c r="A3233" s="189" t="n">
        <v>37371</v>
      </c>
      <c r="B3233" s="190" t="s">
        <v>887</v>
      </c>
      <c r="C3233" s="191" t="s">
        <v>67</v>
      </c>
      <c r="D3233" s="191" t="s">
        <v>876</v>
      </c>
      <c r="E3233" s="189" t="n">
        <v>0.08</v>
      </c>
      <c r="F3233" s="189" t="n">
        <v>0.64</v>
      </c>
      <c r="G3233" s="189" t="n">
        <v>0</v>
      </c>
    </row>
    <row r="3234" customFormat="false" ht="15" hidden="false" customHeight="false" outlineLevel="0" collapsed="false">
      <c r="A3234" s="189" t="n">
        <v>37372</v>
      </c>
      <c r="B3234" s="190" t="s">
        <v>877</v>
      </c>
      <c r="C3234" s="191" t="s">
        <v>67</v>
      </c>
      <c r="D3234" s="191" t="s">
        <v>876</v>
      </c>
      <c r="E3234" s="189" t="n">
        <v>0.08</v>
      </c>
      <c r="F3234" s="189" t="n">
        <v>0.37</v>
      </c>
      <c r="G3234" s="189" t="n">
        <v>0</v>
      </c>
    </row>
    <row r="3235" customFormat="false" ht="15" hidden="false" customHeight="false" outlineLevel="0" collapsed="false">
      <c r="A3235" s="189" t="n">
        <v>37373</v>
      </c>
      <c r="B3235" s="190" t="s">
        <v>878</v>
      </c>
      <c r="C3235" s="191" t="s">
        <v>67</v>
      </c>
      <c r="D3235" s="191" t="s">
        <v>876</v>
      </c>
      <c r="E3235" s="189" t="n">
        <v>0.08</v>
      </c>
      <c r="F3235" s="189" t="n">
        <v>0.02</v>
      </c>
      <c r="G3235" s="189" t="n">
        <v>0</v>
      </c>
    </row>
    <row r="3236" customFormat="false" ht="15" hidden="false" customHeight="false" outlineLevel="0" collapsed="false">
      <c r="A3236" s="189" t="n">
        <v>38403</v>
      </c>
      <c r="B3236" s="190" t="s">
        <v>888</v>
      </c>
      <c r="C3236" s="191" t="s">
        <v>67</v>
      </c>
      <c r="D3236" s="191" t="s">
        <v>28</v>
      </c>
      <c r="E3236" s="189" t="n">
        <v>0.000291912</v>
      </c>
      <c r="F3236" s="189" t="n">
        <v>24.94</v>
      </c>
      <c r="G3236" s="189" t="n">
        <v>0</v>
      </c>
    </row>
    <row r="3237" customFormat="false" ht="15" hidden="false" customHeight="false" outlineLevel="0" collapsed="false">
      <c r="A3237" s="189" t="s">
        <v>1130</v>
      </c>
      <c r="B3237" s="190" t="s">
        <v>489</v>
      </c>
      <c r="C3237" s="191" t="s">
        <v>67</v>
      </c>
      <c r="D3237" s="191" t="s">
        <v>28</v>
      </c>
      <c r="E3237" s="189" t="n">
        <v>1</v>
      </c>
      <c r="F3237" s="189" t="n">
        <v>0.3</v>
      </c>
      <c r="G3237" s="189" t="n">
        <v>0</v>
      </c>
    </row>
    <row r="3238" customFormat="false" ht="15" hidden="false" customHeight="false" outlineLevel="0" collapsed="false">
      <c r="A3238" s="178"/>
      <c r="B3238" s="179"/>
      <c r="C3238" s="180"/>
      <c r="D3238" s="180"/>
      <c r="E3238" s="180"/>
      <c r="F3238" s="180"/>
      <c r="G3238" s="180"/>
    </row>
    <row r="3239" customFormat="false" ht="15" hidden="false" customHeight="false" outlineLevel="0" collapsed="false">
      <c r="A3239" s="184" t="s">
        <v>491</v>
      </c>
      <c r="B3239" s="185" t="s">
        <v>492</v>
      </c>
      <c r="C3239" s="186" t="s">
        <v>53</v>
      </c>
      <c r="D3239" s="186" t="s">
        <v>28</v>
      </c>
      <c r="E3239" s="187"/>
      <c r="F3239" s="187" t="n">
        <v>6.8977249814</v>
      </c>
      <c r="G3239" s="187" t="n">
        <v>1.1495916</v>
      </c>
    </row>
    <row r="3240" customFormat="false" ht="15" hidden="false" customHeight="false" outlineLevel="0" collapsed="false">
      <c r="A3240" s="189" t="n">
        <v>10</v>
      </c>
      <c r="B3240" s="190" t="s">
        <v>882</v>
      </c>
      <c r="C3240" s="191" t="s">
        <v>67</v>
      </c>
      <c r="D3240" s="191" t="s">
        <v>28</v>
      </c>
      <c r="E3240" s="189" t="n">
        <v>0.00036489</v>
      </c>
      <c r="F3240" s="189" t="n">
        <v>6.64</v>
      </c>
      <c r="G3240" s="189" t="n">
        <v>0</v>
      </c>
    </row>
    <row r="3241" customFormat="false" ht="15" hidden="false" customHeight="false" outlineLevel="0" collapsed="false">
      <c r="A3241" s="189" t="n">
        <v>12</v>
      </c>
      <c r="B3241" s="190" t="s">
        <v>883</v>
      </c>
      <c r="C3241" s="191" t="s">
        <v>67</v>
      </c>
      <c r="D3241" s="191" t="s">
        <v>28</v>
      </c>
      <c r="E3241" s="189" t="n">
        <v>0.00036489</v>
      </c>
      <c r="F3241" s="189" t="n">
        <v>6.5</v>
      </c>
      <c r="G3241" s="189" t="n">
        <v>0</v>
      </c>
    </row>
    <row r="3242" customFormat="false" ht="15" hidden="false" customHeight="false" outlineLevel="0" collapsed="false">
      <c r="A3242" s="189" t="n">
        <v>12892</v>
      </c>
      <c r="B3242" s="190" t="s">
        <v>859</v>
      </c>
      <c r="C3242" s="191" t="s">
        <v>67</v>
      </c>
      <c r="D3242" s="191" t="s">
        <v>333</v>
      </c>
      <c r="E3242" s="189" t="n">
        <v>0.00063755</v>
      </c>
      <c r="F3242" s="189" t="n">
        <v>9</v>
      </c>
      <c r="G3242" s="189" t="n">
        <v>0</v>
      </c>
    </row>
    <row r="3243" customFormat="false" ht="15" hidden="false" customHeight="false" outlineLevel="0" collapsed="false">
      <c r="A3243" s="189" t="n">
        <v>12893</v>
      </c>
      <c r="B3243" s="190" t="s">
        <v>860</v>
      </c>
      <c r="C3243" s="191" t="s">
        <v>67</v>
      </c>
      <c r="D3243" s="191" t="s">
        <v>333</v>
      </c>
      <c r="E3243" s="189" t="n">
        <v>0.00063755</v>
      </c>
      <c r="F3243" s="189" t="n">
        <v>48</v>
      </c>
      <c r="G3243" s="189" t="n">
        <v>0</v>
      </c>
    </row>
    <row r="3244" customFormat="false" ht="15" hidden="false" customHeight="false" outlineLevel="0" collapsed="false">
      <c r="A3244" s="189" t="n">
        <v>12894</v>
      </c>
      <c r="B3244" s="190" t="s">
        <v>861</v>
      </c>
      <c r="C3244" s="191" t="s">
        <v>67</v>
      </c>
      <c r="D3244" s="191" t="s">
        <v>28</v>
      </c>
      <c r="E3244" s="189" t="n">
        <v>0.00063755</v>
      </c>
      <c r="F3244" s="189" t="n">
        <v>13</v>
      </c>
      <c r="G3244" s="189" t="n">
        <v>0</v>
      </c>
    </row>
    <row r="3245" customFormat="false" ht="21" hidden="false" customHeight="false" outlineLevel="0" collapsed="false">
      <c r="A3245" s="189" t="n">
        <v>12895</v>
      </c>
      <c r="B3245" s="190" t="s">
        <v>862</v>
      </c>
      <c r="C3245" s="191" t="s">
        <v>67</v>
      </c>
      <c r="D3245" s="191" t="s">
        <v>28</v>
      </c>
      <c r="E3245" s="189" t="n">
        <v>0.00063755</v>
      </c>
      <c r="F3245" s="189" t="n">
        <v>10</v>
      </c>
      <c r="G3245" s="189" t="n">
        <v>0</v>
      </c>
    </row>
    <row r="3246" customFormat="false" ht="15" hidden="false" customHeight="false" outlineLevel="0" collapsed="false">
      <c r="A3246" s="189" t="n">
        <v>2436</v>
      </c>
      <c r="B3246" s="190" t="s">
        <v>913</v>
      </c>
      <c r="C3246" s="191" t="s">
        <v>867</v>
      </c>
      <c r="D3246" s="191" t="s">
        <v>876</v>
      </c>
      <c r="E3246" s="189" t="n">
        <v>0.051505</v>
      </c>
      <c r="F3246" s="189" t="n">
        <v>0</v>
      </c>
      <c r="G3246" s="189" t="n">
        <v>12.75</v>
      </c>
    </row>
    <row r="3247" customFormat="false" ht="15" hidden="false" customHeight="false" outlineLevel="0" collapsed="false">
      <c r="A3247" s="189" t="n">
        <v>247</v>
      </c>
      <c r="B3247" s="190" t="s">
        <v>915</v>
      </c>
      <c r="C3247" s="191" t="s">
        <v>867</v>
      </c>
      <c r="D3247" s="191" t="s">
        <v>876</v>
      </c>
      <c r="E3247" s="189" t="n">
        <v>0.051505</v>
      </c>
      <c r="F3247" s="189" t="n">
        <v>0</v>
      </c>
      <c r="G3247" s="189" t="n">
        <v>9.57</v>
      </c>
    </row>
    <row r="3248" customFormat="false" ht="15" hidden="false" customHeight="false" outlineLevel="0" collapsed="false">
      <c r="A3248" s="189" t="n">
        <v>2711</v>
      </c>
      <c r="B3248" s="190" t="s">
        <v>885</v>
      </c>
      <c r="C3248" s="191" t="s">
        <v>67</v>
      </c>
      <c r="D3248" s="191" t="s">
        <v>28</v>
      </c>
      <c r="E3248" s="189" t="n">
        <v>0.00036489</v>
      </c>
      <c r="F3248" s="189" t="n">
        <v>100.68</v>
      </c>
      <c r="G3248" s="189" t="n">
        <v>0</v>
      </c>
    </row>
    <row r="3249" customFormat="false" ht="21" hidden="false" customHeight="false" outlineLevel="0" collapsed="false">
      <c r="A3249" s="189" t="n">
        <v>36148</v>
      </c>
      <c r="B3249" s="190" t="s">
        <v>864</v>
      </c>
      <c r="C3249" s="191" t="s">
        <v>67</v>
      </c>
      <c r="D3249" s="191" t="s">
        <v>28</v>
      </c>
      <c r="E3249" s="189" t="n">
        <v>0.00063755</v>
      </c>
      <c r="F3249" s="189" t="n">
        <v>48</v>
      </c>
      <c r="G3249" s="189" t="n">
        <v>0</v>
      </c>
    </row>
    <row r="3250" customFormat="false" ht="21" hidden="false" customHeight="false" outlineLevel="0" collapsed="false">
      <c r="A3250" s="189" t="n">
        <v>36152</v>
      </c>
      <c r="B3250" s="190" t="s">
        <v>865</v>
      </c>
      <c r="C3250" s="191" t="s">
        <v>67</v>
      </c>
      <c r="D3250" s="191" t="s">
        <v>28</v>
      </c>
      <c r="E3250" s="189" t="n">
        <v>0.00063755</v>
      </c>
      <c r="F3250" s="189" t="n">
        <v>3.9</v>
      </c>
      <c r="G3250" s="189" t="n">
        <v>0</v>
      </c>
    </row>
    <row r="3251" customFormat="false" ht="15" hidden="false" customHeight="false" outlineLevel="0" collapsed="false">
      <c r="A3251" s="189" t="n">
        <v>37370</v>
      </c>
      <c r="B3251" s="190" t="s">
        <v>886</v>
      </c>
      <c r="C3251" s="191" t="s">
        <v>67</v>
      </c>
      <c r="D3251" s="191" t="s">
        <v>876</v>
      </c>
      <c r="E3251" s="189" t="n">
        <v>0.1</v>
      </c>
      <c r="F3251" s="189" t="n">
        <v>1.7</v>
      </c>
      <c r="G3251" s="189" t="n">
        <v>0</v>
      </c>
    </row>
    <row r="3252" customFormat="false" ht="15" hidden="false" customHeight="false" outlineLevel="0" collapsed="false">
      <c r="A3252" s="189" t="n">
        <v>37371</v>
      </c>
      <c r="B3252" s="190" t="s">
        <v>887</v>
      </c>
      <c r="C3252" s="191" t="s">
        <v>67</v>
      </c>
      <c r="D3252" s="191" t="s">
        <v>876</v>
      </c>
      <c r="E3252" s="189" t="n">
        <v>0.1</v>
      </c>
      <c r="F3252" s="189" t="n">
        <v>0.64</v>
      </c>
      <c r="G3252" s="189" t="n">
        <v>0</v>
      </c>
    </row>
    <row r="3253" customFormat="false" ht="15" hidden="false" customHeight="false" outlineLevel="0" collapsed="false">
      <c r="A3253" s="189" t="n">
        <v>37372</v>
      </c>
      <c r="B3253" s="190" t="s">
        <v>877</v>
      </c>
      <c r="C3253" s="191" t="s">
        <v>67</v>
      </c>
      <c r="D3253" s="191" t="s">
        <v>876</v>
      </c>
      <c r="E3253" s="189" t="n">
        <v>0.1</v>
      </c>
      <c r="F3253" s="189" t="n">
        <v>0.37</v>
      </c>
      <c r="G3253" s="189" t="n">
        <v>0</v>
      </c>
    </row>
    <row r="3254" customFormat="false" ht="15" hidden="false" customHeight="false" outlineLevel="0" collapsed="false">
      <c r="A3254" s="189" t="n">
        <v>37373</v>
      </c>
      <c r="B3254" s="190" t="s">
        <v>878</v>
      </c>
      <c r="C3254" s="191" t="s">
        <v>67</v>
      </c>
      <c r="D3254" s="191" t="s">
        <v>876</v>
      </c>
      <c r="E3254" s="189" t="n">
        <v>0.1</v>
      </c>
      <c r="F3254" s="189" t="n">
        <v>0.02</v>
      </c>
      <c r="G3254" s="189" t="n">
        <v>0</v>
      </c>
    </row>
    <row r="3255" customFormat="false" ht="15" hidden="false" customHeight="false" outlineLevel="0" collapsed="false">
      <c r="A3255" s="189" t="n">
        <v>38403</v>
      </c>
      <c r="B3255" s="190" t="s">
        <v>888</v>
      </c>
      <c r="C3255" s="191" t="s">
        <v>67</v>
      </c>
      <c r="D3255" s="191" t="s">
        <v>28</v>
      </c>
      <c r="E3255" s="189" t="n">
        <v>0.00036489</v>
      </c>
      <c r="F3255" s="189" t="n">
        <v>24.94</v>
      </c>
      <c r="G3255" s="189" t="n">
        <v>0</v>
      </c>
    </row>
    <row r="3256" customFormat="false" ht="15" hidden="false" customHeight="false" outlineLevel="0" collapsed="false">
      <c r="A3256" s="189" t="s">
        <v>1131</v>
      </c>
      <c r="B3256" s="190" t="s">
        <v>492</v>
      </c>
      <c r="C3256" s="191" t="s">
        <v>67</v>
      </c>
      <c r="D3256" s="191" t="s">
        <v>28</v>
      </c>
      <c r="E3256" s="189" t="n">
        <v>1</v>
      </c>
      <c r="F3256" s="189" t="n">
        <v>6.49</v>
      </c>
      <c r="G3256" s="189" t="n">
        <v>0</v>
      </c>
    </row>
    <row r="3257" customFormat="false" ht="15" hidden="false" customHeight="false" outlineLevel="0" collapsed="false">
      <c r="A3257" s="178"/>
      <c r="B3257" s="179"/>
      <c r="C3257" s="180"/>
      <c r="D3257" s="180"/>
      <c r="E3257" s="180"/>
      <c r="F3257" s="180"/>
      <c r="G3257" s="180"/>
    </row>
    <row r="3258" customFormat="false" ht="15" hidden="false" customHeight="false" outlineLevel="0" collapsed="false">
      <c r="A3258" s="184" t="s">
        <v>494</v>
      </c>
      <c r="B3258" s="185" t="s">
        <v>495</v>
      </c>
      <c r="C3258" s="186" t="s">
        <v>53</v>
      </c>
      <c r="D3258" s="186" t="s">
        <v>28</v>
      </c>
      <c r="E3258" s="187"/>
      <c r="F3258" s="187" t="n">
        <v>2.6363498884</v>
      </c>
      <c r="G3258" s="187" t="n">
        <v>6.8975496</v>
      </c>
    </row>
    <row r="3259" customFormat="false" ht="15" hidden="false" customHeight="false" outlineLevel="0" collapsed="false">
      <c r="A3259" s="189" t="n">
        <v>10</v>
      </c>
      <c r="B3259" s="190" t="s">
        <v>882</v>
      </c>
      <c r="C3259" s="191" t="s">
        <v>67</v>
      </c>
      <c r="D3259" s="191" t="s">
        <v>28</v>
      </c>
      <c r="E3259" s="189" t="n">
        <v>0.00218934</v>
      </c>
      <c r="F3259" s="189" t="n">
        <v>6.64</v>
      </c>
      <c r="G3259" s="189" t="n">
        <v>0</v>
      </c>
    </row>
    <row r="3260" customFormat="false" ht="15" hidden="false" customHeight="false" outlineLevel="0" collapsed="false">
      <c r="A3260" s="189" t="n">
        <v>12</v>
      </c>
      <c r="B3260" s="190" t="s">
        <v>883</v>
      </c>
      <c r="C3260" s="191" t="s">
        <v>67</v>
      </c>
      <c r="D3260" s="191" t="s">
        <v>28</v>
      </c>
      <c r="E3260" s="189" t="n">
        <v>0.00218934</v>
      </c>
      <c r="F3260" s="189" t="n">
        <v>6.5</v>
      </c>
      <c r="G3260" s="189" t="n">
        <v>0</v>
      </c>
    </row>
    <row r="3261" customFormat="false" ht="15" hidden="false" customHeight="false" outlineLevel="0" collapsed="false">
      <c r="A3261" s="189" t="n">
        <v>12892</v>
      </c>
      <c r="B3261" s="190" t="s">
        <v>859</v>
      </c>
      <c r="C3261" s="191" t="s">
        <v>67</v>
      </c>
      <c r="D3261" s="191" t="s">
        <v>333</v>
      </c>
      <c r="E3261" s="189" t="n">
        <v>0.0038253</v>
      </c>
      <c r="F3261" s="189" t="n">
        <v>9</v>
      </c>
      <c r="G3261" s="189" t="n">
        <v>0</v>
      </c>
    </row>
    <row r="3262" customFormat="false" ht="15" hidden="false" customHeight="false" outlineLevel="0" collapsed="false">
      <c r="A3262" s="189" t="n">
        <v>12893</v>
      </c>
      <c r="B3262" s="190" t="s">
        <v>860</v>
      </c>
      <c r="C3262" s="191" t="s">
        <v>67</v>
      </c>
      <c r="D3262" s="191" t="s">
        <v>333</v>
      </c>
      <c r="E3262" s="189" t="n">
        <v>0.0038253</v>
      </c>
      <c r="F3262" s="189" t="n">
        <v>48</v>
      </c>
      <c r="G3262" s="189" t="n">
        <v>0</v>
      </c>
    </row>
    <row r="3263" customFormat="false" ht="15" hidden="false" customHeight="false" outlineLevel="0" collapsed="false">
      <c r="A3263" s="189" t="n">
        <v>12894</v>
      </c>
      <c r="B3263" s="190" t="s">
        <v>861</v>
      </c>
      <c r="C3263" s="191" t="s">
        <v>67</v>
      </c>
      <c r="D3263" s="191" t="s">
        <v>28</v>
      </c>
      <c r="E3263" s="189" t="n">
        <v>0.0038253</v>
      </c>
      <c r="F3263" s="189" t="n">
        <v>13</v>
      </c>
      <c r="G3263" s="189" t="n">
        <v>0</v>
      </c>
    </row>
    <row r="3264" customFormat="false" ht="21" hidden="false" customHeight="false" outlineLevel="0" collapsed="false">
      <c r="A3264" s="189" t="n">
        <v>12895</v>
      </c>
      <c r="B3264" s="190" t="s">
        <v>862</v>
      </c>
      <c r="C3264" s="191" t="s">
        <v>67</v>
      </c>
      <c r="D3264" s="191" t="s">
        <v>28</v>
      </c>
      <c r="E3264" s="189" t="n">
        <v>0.0038253</v>
      </c>
      <c r="F3264" s="189" t="n">
        <v>10</v>
      </c>
      <c r="G3264" s="189" t="n">
        <v>0</v>
      </c>
    </row>
    <row r="3265" customFormat="false" ht="15" hidden="false" customHeight="false" outlineLevel="0" collapsed="false">
      <c r="A3265" s="189" t="n">
        <v>2436</v>
      </c>
      <c r="B3265" s="190" t="s">
        <v>913</v>
      </c>
      <c r="C3265" s="191" t="s">
        <v>867</v>
      </c>
      <c r="D3265" s="191" t="s">
        <v>876</v>
      </c>
      <c r="E3265" s="189" t="n">
        <v>0.30903</v>
      </c>
      <c r="F3265" s="189" t="n">
        <v>0</v>
      </c>
      <c r="G3265" s="189" t="n">
        <v>12.75</v>
      </c>
    </row>
    <row r="3266" customFormat="false" ht="15" hidden="false" customHeight="false" outlineLevel="0" collapsed="false">
      <c r="A3266" s="189" t="n">
        <v>247</v>
      </c>
      <c r="B3266" s="190" t="s">
        <v>915</v>
      </c>
      <c r="C3266" s="191" t="s">
        <v>867</v>
      </c>
      <c r="D3266" s="191" t="s">
        <v>876</v>
      </c>
      <c r="E3266" s="189" t="n">
        <v>0.30903</v>
      </c>
      <c r="F3266" s="189" t="n">
        <v>0</v>
      </c>
      <c r="G3266" s="189" t="n">
        <v>9.57</v>
      </c>
    </row>
    <row r="3267" customFormat="false" ht="15" hidden="false" customHeight="false" outlineLevel="0" collapsed="false">
      <c r="A3267" s="189" t="n">
        <v>2711</v>
      </c>
      <c r="B3267" s="190" t="s">
        <v>885</v>
      </c>
      <c r="C3267" s="191" t="s">
        <v>67</v>
      </c>
      <c r="D3267" s="191" t="s">
        <v>28</v>
      </c>
      <c r="E3267" s="189" t="n">
        <v>0.00218934</v>
      </c>
      <c r="F3267" s="189" t="n">
        <v>100.68</v>
      </c>
      <c r="G3267" s="189" t="n">
        <v>0</v>
      </c>
    </row>
    <row r="3268" customFormat="false" ht="21" hidden="false" customHeight="false" outlineLevel="0" collapsed="false">
      <c r="A3268" s="189" t="n">
        <v>36148</v>
      </c>
      <c r="B3268" s="190" t="s">
        <v>864</v>
      </c>
      <c r="C3268" s="191" t="s">
        <v>67</v>
      </c>
      <c r="D3268" s="191" t="s">
        <v>28</v>
      </c>
      <c r="E3268" s="189" t="n">
        <v>0.0038253</v>
      </c>
      <c r="F3268" s="189" t="n">
        <v>48</v>
      </c>
      <c r="G3268" s="189" t="n">
        <v>0</v>
      </c>
    </row>
    <row r="3269" customFormat="false" ht="21" hidden="false" customHeight="false" outlineLevel="0" collapsed="false">
      <c r="A3269" s="189" t="n">
        <v>36152</v>
      </c>
      <c r="B3269" s="190" t="s">
        <v>865</v>
      </c>
      <c r="C3269" s="191" t="s">
        <v>67</v>
      </c>
      <c r="D3269" s="191" t="s">
        <v>28</v>
      </c>
      <c r="E3269" s="189" t="n">
        <v>0.0038253</v>
      </c>
      <c r="F3269" s="189" t="n">
        <v>3.9</v>
      </c>
      <c r="G3269" s="189" t="n">
        <v>0</v>
      </c>
    </row>
    <row r="3270" customFormat="false" ht="15" hidden="false" customHeight="false" outlineLevel="0" collapsed="false">
      <c r="A3270" s="189" t="n">
        <v>37370</v>
      </c>
      <c r="B3270" s="190" t="s">
        <v>886</v>
      </c>
      <c r="C3270" s="191" t="s">
        <v>67</v>
      </c>
      <c r="D3270" s="191" t="s">
        <v>876</v>
      </c>
      <c r="E3270" s="189" t="n">
        <v>0.6</v>
      </c>
      <c r="F3270" s="189" t="n">
        <v>1.7</v>
      </c>
      <c r="G3270" s="189" t="n">
        <v>0</v>
      </c>
    </row>
    <row r="3271" customFormat="false" ht="15" hidden="false" customHeight="false" outlineLevel="0" collapsed="false">
      <c r="A3271" s="189" t="n">
        <v>37371</v>
      </c>
      <c r="B3271" s="190" t="s">
        <v>887</v>
      </c>
      <c r="C3271" s="191" t="s">
        <v>67</v>
      </c>
      <c r="D3271" s="191" t="s">
        <v>876</v>
      </c>
      <c r="E3271" s="189" t="n">
        <v>0.6</v>
      </c>
      <c r="F3271" s="189" t="n">
        <v>0.64</v>
      </c>
      <c r="G3271" s="189" t="n">
        <v>0</v>
      </c>
    </row>
    <row r="3272" customFormat="false" ht="15" hidden="false" customHeight="false" outlineLevel="0" collapsed="false">
      <c r="A3272" s="189" t="n">
        <v>37372</v>
      </c>
      <c r="B3272" s="190" t="s">
        <v>877</v>
      </c>
      <c r="C3272" s="191" t="s">
        <v>67</v>
      </c>
      <c r="D3272" s="191" t="s">
        <v>876</v>
      </c>
      <c r="E3272" s="189" t="n">
        <v>0.6</v>
      </c>
      <c r="F3272" s="189" t="n">
        <v>0.37</v>
      </c>
      <c r="G3272" s="189" t="n">
        <v>0</v>
      </c>
    </row>
    <row r="3273" customFormat="false" ht="15" hidden="false" customHeight="false" outlineLevel="0" collapsed="false">
      <c r="A3273" s="189" t="n">
        <v>37373</v>
      </c>
      <c r="B3273" s="190" t="s">
        <v>878</v>
      </c>
      <c r="C3273" s="191" t="s">
        <v>67</v>
      </c>
      <c r="D3273" s="191" t="s">
        <v>876</v>
      </c>
      <c r="E3273" s="189" t="n">
        <v>0.6</v>
      </c>
      <c r="F3273" s="189" t="n">
        <v>0.02</v>
      </c>
      <c r="G3273" s="189" t="n">
        <v>0</v>
      </c>
    </row>
    <row r="3274" customFormat="false" ht="15" hidden="false" customHeight="false" outlineLevel="0" collapsed="false">
      <c r="A3274" s="189" t="n">
        <v>38403</v>
      </c>
      <c r="B3274" s="190" t="s">
        <v>888</v>
      </c>
      <c r="C3274" s="191" t="s">
        <v>67</v>
      </c>
      <c r="D3274" s="191" t="s">
        <v>28</v>
      </c>
      <c r="E3274" s="189" t="n">
        <v>0.00218934</v>
      </c>
      <c r="F3274" s="189" t="n">
        <v>24.94</v>
      </c>
      <c r="G3274" s="189" t="n">
        <v>0</v>
      </c>
    </row>
    <row r="3275" customFormat="false" ht="15" hidden="false" customHeight="false" outlineLevel="0" collapsed="false">
      <c r="A3275" s="189" t="s">
        <v>1132</v>
      </c>
      <c r="B3275" s="190" t="s">
        <v>495</v>
      </c>
      <c r="C3275" s="191" t="s">
        <v>67</v>
      </c>
      <c r="D3275" s="191" t="s">
        <v>28</v>
      </c>
      <c r="E3275" s="189" t="n">
        <v>1</v>
      </c>
      <c r="F3275" s="189" t="n">
        <v>0.19</v>
      </c>
      <c r="G3275" s="189" t="n">
        <v>0</v>
      </c>
    </row>
    <row r="3276" customFormat="false" ht="15" hidden="false" customHeight="false" outlineLevel="0" collapsed="false">
      <c r="A3276" s="178"/>
      <c r="B3276" s="179"/>
      <c r="C3276" s="180"/>
      <c r="D3276" s="180"/>
      <c r="E3276" s="180"/>
      <c r="F3276" s="180"/>
      <c r="G3276" s="180"/>
    </row>
    <row r="3277" customFormat="false" ht="15" hidden="false" customHeight="false" outlineLevel="0" collapsed="false">
      <c r="A3277" s="184" t="s">
        <v>497</v>
      </c>
      <c r="B3277" s="185" t="s">
        <v>498</v>
      </c>
      <c r="C3277" s="186" t="s">
        <v>53</v>
      </c>
      <c r="D3277" s="186" t="s">
        <v>131</v>
      </c>
      <c r="E3277" s="187"/>
      <c r="F3277" s="187" t="n">
        <v>11.8363498884</v>
      </c>
      <c r="G3277" s="187" t="n">
        <v>6.8975496</v>
      </c>
    </row>
    <row r="3278" customFormat="false" ht="15" hidden="false" customHeight="false" outlineLevel="0" collapsed="false">
      <c r="A3278" s="189" t="n">
        <v>10</v>
      </c>
      <c r="B3278" s="190" t="s">
        <v>882</v>
      </c>
      <c r="C3278" s="191" t="s">
        <v>67</v>
      </c>
      <c r="D3278" s="191" t="s">
        <v>28</v>
      </c>
      <c r="E3278" s="189" t="n">
        <v>0.00218934</v>
      </c>
      <c r="F3278" s="189" t="n">
        <v>6.64</v>
      </c>
      <c r="G3278" s="189" t="n">
        <v>0</v>
      </c>
    </row>
    <row r="3279" customFormat="false" ht="15" hidden="false" customHeight="false" outlineLevel="0" collapsed="false">
      <c r="A3279" s="189" t="n">
        <v>12</v>
      </c>
      <c r="B3279" s="190" t="s">
        <v>883</v>
      </c>
      <c r="C3279" s="191" t="s">
        <v>67</v>
      </c>
      <c r="D3279" s="191" t="s">
        <v>28</v>
      </c>
      <c r="E3279" s="189" t="n">
        <v>0.00218934</v>
      </c>
      <c r="F3279" s="189" t="n">
        <v>6.5</v>
      </c>
      <c r="G3279" s="189" t="n">
        <v>0</v>
      </c>
    </row>
    <row r="3280" customFormat="false" ht="15" hidden="false" customHeight="false" outlineLevel="0" collapsed="false">
      <c r="A3280" s="189" t="n">
        <v>12892</v>
      </c>
      <c r="B3280" s="190" t="s">
        <v>859</v>
      </c>
      <c r="C3280" s="191" t="s">
        <v>67</v>
      </c>
      <c r="D3280" s="191" t="s">
        <v>333</v>
      </c>
      <c r="E3280" s="189" t="n">
        <v>0.0038253</v>
      </c>
      <c r="F3280" s="189" t="n">
        <v>9</v>
      </c>
      <c r="G3280" s="189" t="n">
        <v>0</v>
      </c>
    </row>
    <row r="3281" customFormat="false" ht="15" hidden="false" customHeight="false" outlineLevel="0" collapsed="false">
      <c r="A3281" s="189" t="n">
        <v>12893</v>
      </c>
      <c r="B3281" s="190" t="s">
        <v>860</v>
      </c>
      <c r="C3281" s="191" t="s">
        <v>67</v>
      </c>
      <c r="D3281" s="191" t="s">
        <v>333</v>
      </c>
      <c r="E3281" s="189" t="n">
        <v>0.0038253</v>
      </c>
      <c r="F3281" s="189" t="n">
        <v>48</v>
      </c>
      <c r="G3281" s="189" t="n">
        <v>0</v>
      </c>
    </row>
    <row r="3282" customFormat="false" ht="15" hidden="false" customHeight="false" outlineLevel="0" collapsed="false">
      <c r="A3282" s="189" t="n">
        <v>12894</v>
      </c>
      <c r="B3282" s="190" t="s">
        <v>861</v>
      </c>
      <c r="C3282" s="191" t="s">
        <v>67</v>
      </c>
      <c r="D3282" s="191" t="s">
        <v>28</v>
      </c>
      <c r="E3282" s="189" t="n">
        <v>0.0038253</v>
      </c>
      <c r="F3282" s="189" t="n">
        <v>13</v>
      </c>
      <c r="G3282" s="189" t="n">
        <v>0</v>
      </c>
    </row>
    <row r="3283" customFormat="false" ht="21" hidden="false" customHeight="false" outlineLevel="0" collapsed="false">
      <c r="A3283" s="189" t="n">
        <v>12895</v>
      </c>
      <c r="B3283" s="190" t="s">
        <v>862</v>
      </c>
      <c r="C3283" s="191" t="s">
        <v>67</v>
      </c>
      <c r="D3283" s="191" t="s">
        <v>28</v>
      </c>
      <c r="E3283" s="189" t="n">
        <v>0.0038253</v>
      </c>
      <c r="F3283" s="189" t="n">
        <v>10</v>
      </c>
      <c r="G3283" s="189" t="n">
        <v>0</v>
      </c>
    </row>
    <row r="3284" customFormat="false" ht="15" hidden="false" customHeight="false" outlineLevel="0" collapsed="false">
      <c r="A3284" s="189" t="n">
        <v>2436</v>
      </c>
      <c r="B3284" s="190" t="s">
        <v>913</v>
      </c>
      <c r="C3284" s="191" t="s">
        <v>867</v>
      </c>
      <c r="D3284" s="191" t="s">
        <v>876</v>
      </c>
      <c r="E3284" s="189" t="n">
        <v>0.30903</v>
      </c>
      <c r="F3284" s="189" t="n">
        <v>0</v>
      </c>
      <c r="G3284" s="189" t="n">
        <v>12.75</v>
      </c>
    </row>
    <row r="3285" customFormat="false" ht="15" hidden="false" customHeight="false" outlineLevel="0" collapsed="false">
      <c r="A3285" s="189" t="n">
        <v>247</v>
      </c>
      <c r="B3285" s="190" t="s">
        <v>915</v>
      </c>
      <c r="C3285" s="191" t="s">
        <v>867</v>
      </c>
      <c r="D3285" s="191" t="s">
        <v>876</v>
      </c>
      <c r="E3285" s="189" t="n">
        <v>0.30903</v>
      </c>
      <c r="F3285" s="189" t="n">
        <v>0</v>
      </c>
      <c r="G3285" s="189" t="n">
        <v>9.57</v>
      </c>
    </row>
    <row r="3286" customFormat="false" ht="15" hidden="false" customHeight="false" outlineLevel="0" collapsed="false">
      <c r="A3286" s="189" t="n">
        <v>2711</v>
      </c>
      <c r="B3286" s="190" t="s">
        <v>885</v>
      </c>
      <c r="C3286" s="191" t="s">
        <v>67</v>
      </c>
      <c r="D3286" s="191" t="s">
        <v>28</v>
      </c>
      <c r="E3286" s="189" t="n">
        <v>0.00218934</v>
      </c>
      <c r="F3286" s="189" t="n">
        <v>100.68</v>
      </c>
      <c r="G3286" s="189" t="n">
        <v>0</v>
      </c>
    </row>
    <row r="3287" customFormat="false" ht="21" hidden="false" customHeight="false" outlineLevel="0" collapsed="false">
      <c r="A3287" s="189" t="n">
        <v>36148</v>
      </c>
      <c r="B3287" s="190" t="s">
        <v>864</v>
      </c>
      <c r="C3287" s="191" t="s">
        <v>67</v>
      </c>
      <c r="D3287" s="191" t="s">
        <v>28</v>
      </c>
      <c r="E3287" s="189" t="n">
        <v>0.0038253</v>
      </c>
      <c r="F3287" s="189" t="n">
        <v>48</v>
      </c>
      <c r="G3287" s="189" t="n">
        <v>0</v>
      </c>
    </row>
    <row r="3288" customFormat="false" ht="21" hidden="false" customHeight="false" outlineLevel="0" collapsed="false">
      <c r="A3288" s="189" t="n">
        <v>36152</v>
      </c>
      <c r="B3288" s="190" t="s">
        <v>865</v>
      </c>
      <c r="C3288" s="191" t="s">
        <v>67</v>
      </c>
      <c r="D3288" s="191" t="s">
        <v>28</v>
      </c>
      <c r="E3288" s="189" t="n">
        <v>0.0038253</v>
      </c>
      <c r="F3288" s="189" t="n">
        <v>3.9</v>
      </c>
      <c r="G3288" s="189" t="n">
        <v>0</v>
      </c>
    </row>
    <row r="3289" customFormat="false" ht="15" hidden="false" customHeight="false" outlineLevel="0" collapsed="false">
      <c r="A3289" s="189" t="n">
        <v>37370</v>
      </c>
      <c r="B3289" s="190" t="s">
        <v>886</v>
      </c>
      <c r="C3289" s="191" t="s">
        <v>67</v>
      </c>
      <c r="D3289" s="191" t="s">
        <v>876</v>
      </c>
      <c r="E3289" s="189" t="n">
        <v>0.6</v>
      </c>
      <c r="F3289" s="189" t="n">
        <v>1.7</v>
      </c>
      <c r="G3289" s="189" t="n">
        <v>0</v>
      </c>
    </row>
    <row r="3290" customFormat="false" ht="15" hidden="false" customHeight="false" outlineLevel="0" collapsed="false">
      <c r="A3290" s="189" t="n">
        <v>37371</v>
      </c>
      <c r="B3290" s="190" t="s">
        <v>887</v>
      </c>
      <c r="C3290" s="191" t="s">
        <v>67</v>
      </c>
      <c r="D3290" s="191" t="s">
        <v>876</v>
      </c>
      <c r="E3290" s="189" t="n">
        <v>0.6</v>
      </c>
      <c r="F3290" s="189" t="n">
        <v>0.64</v>
      </c>
      <c r="G3290" s="189" t="n">
        <v>0</v>
      </c>
    </row>
    <row r="3291" customFormat="false" ht="15" hidden="false" customHeight="false" outlineLevel="0" collapsed="false">
      <c r="A3291" s="189" t="n">
        <v>37372</v>
      </c>
      <c r="B3291" s="190" t="s">
        <v>877</v>
      </c>
      <c r="C3291" s="191" t="s">
        <v>67</v>
      </c>
      <c r="D3291" s="191" t="s">
        <v>876</v>
      </c>
      <c r="E3291" s="189" t="n">
        <v>0.6</v>
      </c>
      <c r="F3291" s="189" t="n">
        <v>0.37</v>
      </c>
      <c r="G3291" s="189" t="n">
        <v>0</v>
      </c>
    </row>
    <row r="3292" customFormat="false" ht="15" hidden="false" customHeight="false" outlineLevel="0" collapsed="false">
      <c r="A3292" s="189" t="n">
        <v>37373</v>
      </c>
      <c r="B3292" s="190" t="s">
        <v>878</v>
      </c>
      <c r="C3292" s="191" t="s">
        <v>67</v>
      </c>
      <c r="D3292" s="191" t="s">
        <v>876</v>
      </c>
      <c r="E3292" s="189" t="n">
        <v>0.6</v>
      </c>
      <c r="F3292" s="189" t="n">
        <v>0.02</v>
      </c>
      <c r="G3292" s="189" t="n">
        <v>0</v>
      </c>
    </row>
    <row r="3293" customFormat="false" ht="15" hidden="false" customHeight="false" outlineLevel="0" collapsed="false">
      <c r="A3293" s="189" t="n">
        <v>38403</v>
      </c>
      <c r="B3293" s="190" t="s">
        <v>888</v>
      </c>
      <c r="C3293" s="191" t="s">
        <v>67</v>
      </c>
      <c r="D3293" s="191" t="s">
        <v>28</v>
      </c>
      <c r="E3293" s="189" t="n">
        <v>0.00218934</v>
      </c>
      <c r="F3293" s="189" t="n">
        <v>24.94</v>
      </c>
      <c r="G3293" s="189" t="n">
        <v>0</v>
      </c>
    </row>
    <row r="3294" customFormat="false" ht="15" hidden="false" customHeight="false" outlineLevel="0" collapsed="false">
      <c r="A3294" s="189" t="s">
        <v>1133</v>
      </c>
      <c r="B3294" s="190" t="s">
        <v>498</v>
      </c>
      <c r="C3294" s="191" t="s">
        <v>67</v>
      </c>
      <c r="D3294" s="191" t="s">
        <v>131</v>
      </c>
      <c r="E3294" s="189" t="n">
        <v>1</v>
      </c>
      <c r="F3294" s="189" t="n">
        <v>9.39</v>
      </c>
      <c r="G3294" s="189" t="n">
        <v>0</v>
      </c>
    </row>
    <row r="3295" customFormat="false" ht="15" hidden="false" customHeight="false" outlineLevel="0" collapsed="false">
      <c r="A3295" s="178"/>
      <c r="B3295" s="179"/>
      <c r="C3295" s="180"/>
      <c r="D3295" s="180"/>
      <c r="E3295" s="180"/>
      <c r="F3295" s="180"/>
      <c r="G3295" s="180"/>
    </row>
    <row r="3296" customFormat="false" ht="15" hidden="false" customHeight="false" outlineLevel="0" collapsed="false">
      <c r="A3296" s="181" t="s">
        <v>1134</v>
      </c>
      <c r="B3296" s="182" t="s">
        <v>500</v>
      </c>
      <c r="C3296" s="183"/>
      <c r="D3296" s="183"/>
      <c r="E3296" s="183"/>
      <c r="F3296" s="183"/>
      <c r="G3296" s="183"/>
    </row>
    <row r="3297" customFormat="false" ht="15" hidden="false" customHeight="false" outlineLevel="0" collapsed="false">
      <c r="A3297" s="178"/>
      <c r="B3297" s="179"/>
      <c r="C3297" s="180"/>
      <c r="D3297" s="180"/>
      <c r="E3297" s="180"/>
      <c r="F3297" s="180"/>
      <c r="G3297" s="180"/>
    </row>
    <row r="3298" customFormat="false" ht="21" hidden="false" customHeight="false" outlineLevel="0" collapsed="false">
      <c r="A3298" s="184" t="s">
        <v>453</v>
      </c>
      <c r="B3298" s="185" t="s">
        <v>454</v>
      </c>
      <c r="C3298" s="186" t="s">
        <v>53</v>
      </c>
      <c r="D3298" s="186" t="s">
        <v>28</v>
      </c>
      <c r="E3298" s="187"/>
      <c r="F3298" s="187" t="n">
        <v>4.8963498884</v>
      </c>
      <c r="G3298" s="187" t="n">
        <v>6.8975496</v>
      </c>
    </row>
    <row r="3299" customFormat="false" ht="15" hidden="false" customHeight="false" outlineLevel="0" collapsed="false">
      <c r="A3299" s="189" t="n">
        <v>10</v>
      </c>
      <c r="B3299" s="190" t="s">
        <v>882</v>
      </c>
      <c r="C3299" s="191" t="s">
        <v>67</v>
      </c>
      <c r="D3299" s="191" t="s">
        <v>28</v>
      </c>
      <c r="E3299" s="189" t="n">
        <v>0.00218934</v>
      </c>
      <c r="F3299" s="189" t="n">
        <v>6.64</v>
      </c>
      <c r="G3299" s="189" t="n">
        <v>0</v>
      </c>
    </row>
    <row r="3300" customFormat="false" ht="15" hidden="false" customHeight="false" outlineLevel="0" collapsed="false">
      <c r="A3300" s="189" t="n">
        <v>12</v>
      </c>
      <c r="B3300" s="190" t="s">
        <v>883</v>
      </c>
      <c r="C3300" s="191" t="s">
        <v>67</v>
      </c>
      <c r="D3300" s="191" t="s">
        <v>28</v>
      </c>
      <c r="E3300" s="189" t="n">
        <v>0.00218934</v>
      </c>
      <c r="F3300" s="189" t="n">
        <v>6.5</v>
      </c>
      <c r="G3300" s="189" t="n">
        <v>0</v>
      </c>
    </row>
    <row r="3301" customFormat="false" ht="15" hidden="false" customHeight="false" outlineLevel="0" collapsed="false">
      <c r="A3301" s="189" t="n">
        <v>12892</v>
      </c>
      <c r="B3301" s="190" t="s">
        <v>859</v>
      </c>
      <c r="C3301" s="191" t="s">
        <v>67</v>
      </c>
      <c r="D3301" s="191" t="s">
        <v>333</v>
      </c>
      <c r="E3301" s="189" t="n">
        <v>0.0038253</v>
      </c>
      <c r="F3301" s="189" t="n">
        <v>9</v>
      </c>
      <c r="G3301" s="189" t="n">
        <v>0</v>
      </c>
    </row>
    <row r="3302" customFormat="false" ht="15" hidden="false" customHeight="false" outlineLevel="0" collapsed="false">
      <c r="A3302" s="189" t="n">
        <v>12893</v>
      </c>
      <c r="B3302" s="190" t="s">
        <v>860</v>
      </c>
      <c r="C3302" s="191" t="s">
        <v>67</v>
      </c>
      <c r="D3302" s="191" t="s">
        <v>333</v>
      </c>
      <c r="E3302" s="189" t="n">
        <v>0.0038253</v>
      </c>
      <c r="F3302" s="189" t="n">
        <v>48</v>
      </c>
      <c r="G3302" s="189" t="n">
        <v>0</v>
      </c>
    </row>
    <row r="3303" customFormat="false" ht="15" hidden="false" customHeight="false" outlineLevel="0" collapsed="false">
      <c r="A3303" s="189" t="n">
        <v>12894</v>
      </c>
      <c r="B3303" s="190" t="s">
        <v>861</v>
      </c>
      <c r="C3303" s="191" t="s">
        <v>67</v>
      </c>
      <c r="D3303" s="191" t="s">
        <v>28</v>
      </c>
      <c r="E3303" s="189" t="n">
        <v>0.0038253</v>
      </c>
      <c r="F3303" s="189" t="n">
        <v>13</v>
      </c>
      <c r="G3303" s="189" t="n">
        <v>0</v>
      </c>
    </row>
    <row r="3304" customFormat="false" ht="21" hidden="false" customHeight="false" outlineLevel="0" collapsed="false">
      <c r="A3304" s="189" t="n">
        <v>12895</v>
      </c>
      <c r="B3304" s="190" t="s">
        <v>862</v>
      </c>
      <c r="C3304" s="191" t="s">
        <v>67</v>
      </c>
      <c r="D3304" s="191" t="s">
        <v>28</v>
      </c>
      <c r="E3304" s="189" t="n">
        <v>0.0038253</v>
      </c>
      <c r="F3304" s="189" t="n">
        <v>10</v>
      </c>
      <c r="G3304" s="189" t="n">
        <v>0</v>
      </c>
    </row>
    <row r="3305" customFormat="false" ht="15" hidden="false" customHeight="false" outlineLevel="0" collapsed="false">
      <c r="A3305" s="189" t="n">
        <v>1535</v>
      </c>
      <c r="B3305" s="190" t="s">
        <v>1119</v>
      </c>
      <c r="C3305" s="191" t="s">
        <v>67</v>
      </c>
      <c r="D3305" s="191" t="s">
        <v>28</v>
      </c>
      <c r="E3305" s="189" t="n">
        <v>1</v>
      </c>
      <c r="F3305" s="189" t="n">
        <v>2.45</v>
      </c>
      <c r="G3305" s="189" t="n">
        <v>0</v>
      </c>
    </row>
    <row r="3306" customFormat="false" ht="15" hidden="false" customHeight="false" outlineLevel="0" collapsed="false">
      <c r="A3306" s="189" t="n">
        <v>2436</v>
      </c>
      <c r="B3306" s="190" t="s">
        <v>913</v>
      </c>
      <c r="C3306" s="191" t="s">
        <v>867</v>
      </c>
      <c r="D3306" s="191" t="s">
        <v>876</v>
      </c>
      <c r="E3306" s="189" t="n">
        <v>0.30903</v>
      </c>
      <c r="F3306" s="189" t="n">
        <v>0</v>
      </c>
      <c r="G3306" s="189" t="n">
        <v>12.75</v>
      </c>
    </row>
    <row r="3307" customFormat="false" ht="15" hidden="false" customHeight="false" outlineLevel="0" collapsed="false">
      <c r="A3307" s="189" t="n">
        <v>247</v>
      </c>
      <c r="B3307" s="190" t="s">
        <v>915</v>
      </c>
      <c r="C3307" s="191" t="s">
        <v>867</v>
      </c>
      <c r="D3307" s="191" t="s">
        <v>876</v>
      </c>
      <c r="E3307" s="189" t="n">
        <v>0.30903</v>
      </c>
      <c r="F3307" s="189" t="n">
        <v>0</v>
      </c>
      <c r="G3307" s="189" t="n">
        <v>9.57</v>
      </c>
    </row>
    <row r="3308" customFormat="false" ht="15" hidden="false" customHeight="false" outlineLevel="0" collapsed="false">
      <c r="A3308" s="189" t="n">
        <v>2711</v>
      </c>
      <c r="B3308" s="190" t="s">
        <v>885</v>
      </c>
      <c r="C3308" s="191" t="s">
        <v>67</v>
      </c>
      <c r="D3308" s="191" t="s">
        <v>28</v>
      </c>
      <c r="E3308" s="189" t="n">
        <v>0.00218934</v>
      </c>
      <c r="F3308" s="189" t="n">
        <v>100.68</v>
      </c>
      <c r="G3308" s="189" t="n">
        <v>0</v>
      </c>
    </row>
    <row r="3309" customFormat="false" ht="21" hidden="false" customHeight="false" outlineLevel="0" collapsed="false">
      <c r="A3309" s="189" t="n">
        <v>36148</v>
      </c>
      <c r="B3309" s="190" t="s">
        <v>864</v>
      </c>
      <c r="C3309" s="191" t="s">
        <v>67</v>
      </c>
      <c r="D3309" s="191" t="s">
        <v>28</v>
      </c>
      <c r="E3309" s="189" t="n">
        <v>0.0038253</v>
      </c>
      <c r="F3309" s="189" t="n">
        <v>48</v>
      </c>
      <c r="G3309" s="189" t="n">
        <v>0</v>
      </c>
    </row>
    <row r="3310" customFormat="false" ht="21" hidden="false" customHeight="false" outlineLevel="0" collapsed="false">
      <c r="A3310" s="189" t="n">
        <v>36152</v>
      </c>
      <c r="B3310" s="190" t="s">
        <v>865</v>
      </c>
      <c r="C3310" s="191" t="s">
        <v>67</v>
      </c>
      <c r="D3310" s="191" t="s">
        <v>28</v>
      </c>
      <c r="E3310" s="189" t="n">
        <v>0.0038253</v>
      </c>
      <c r="F3310" s="189" t="n">
        <v>3.9</v>
      </c>
      <c r="G3310" s="189" t="n">
        <v>0</v>
      </c>
    </row>
    <row r="3311" customFormat="false" ht="15" hidden="false" customHeight="false" outlineLevel="0" collapsed="false">
      <c r="A3311" s="189" t="n">
        <v>37370</v>
      </c>
      <c r="B3311" s="190" t="s">
        <v>886</v>
      </c>
      <c r="C3311" s="191" t="s">
        <v>67</v>
      </c>
      <c r="D3311" s="191" t="s">
        <v>876</v>
      </c>
      <c r="E3311" s="189" t="n">
        <v>0.6</v>
      </c>
      <c r="F3311" s="189" t="n">
        <v>1.7</v>
      </c>
      <c r="G3311" s="189" t="n">
        <v>0</v>
      </c>
    </row>
    <row r="3312" customFormat="false" ht="15" hidden="false" customHeight="false" outlineLevel="0" collapsed="false">
      <c r="A3312" s="189" t="n">
        <v>37371</v>
      </c>
      <c r="B3312" s="190" t="s">
        <v>887</v>
      </c>
      <c r="C3312" s="191" t="s">
        <v>67</v>
      </c>
      <c r="D3312" s="191" t="s">
        <v>876</v>
      </c>
      <c r="E3312" s="189" t="n">
        <v>0.6</v>
      </c>
      <c r="F3312" s="189" t="n">
        <v>0.64</v>
      </c>
      <c r="G3312" s="189" t="n">
        <v>0</v>
      </c>
    </row>
    <row r="3313" customFormat="false" ht="15" hidden="false" customHeight="false" outlineLevel="0" collapsed="false">
      <c r="A3313" s="189" t="n">
        <v>37372</v>
      </c>
      <c r="B3313" s="190" t="s">
        <v>877</v>
      </c>
      <c r="C3313" s="191" t="s">
        <v>67</v>
      </c>
      <c r="D3313" s="191" t="s">
        <v>876</v>
      </c>
      <c r="E3313" s="189" t="n">
        <v>0.6</v>
      </c>
      <c r="F3313" s="189" t="n">
        <v>0.37</v>
      </c>
      <c r="G3313" s="189" t="n">
        <v>0</v>
      </c>
    </row>
    <row r="3314" customFormat="false" ht="15" hidden="false" customHeight="false" outlineLevel="0" collapsed="false">
      <c r="A3314" s="189" t="n">
        <v>37373</v>
      </c>
      <c r="B3314" s="190" t="s">
        <v>878</v>
      </c>
      <c r="C3314" s="191" t="s">
        <v>67</v>
      </c>
      <c r="D3314" s="191" t="s">
        <v>876</v>
      </c>
      <c r="E3314" s="189" t="n">
        <v>0.6</v>
      </c>
      <c r="F3314" s="189" t="n">
        <v>0.02</v>
      </c>
      <c r="G3314" s="189" t="n">
        <v>0</v>
      </c>
    </row>
    <row r="3315" customFormat="false" ht="15" hidden="false" customHeight="false" outlineLevel="0" collapsed="false">
      <c r="A3315" s="189" t="n">
        <v>38403</v>
      </c>
      <c r="B3315" s="190" t="s">
        <v>888</v>
      </c>
      <c r="C3315" s="191" t="s">
        <v>67</v>
      </c>
      <c r="D3315" s="191" t="s">
        <v>28</v>
      </c>
      <c r="E3315" s="189" t="n">
        <v>0.00218934</v>
      </c>
      <c r="F3315" s="189" t="n">
        <v>24.94</v>
      </c>
      <c r="G3315" s="189" t="n">
        <v>0</v>
      </c>
    </row>
    <row r="3316" customFormat="false" ht="15" hidden="false" customHeight="false" outlineLevel="0" collapsed="false">
      <c r="A3316" s="178"/>
      <c r="B3316" s="179"/>
      <c r="C3316" s="180"/>
      <c r="D3316" s="180"/>
      <c r="E3316" s="180"/>
      <c r="F3316" s="180"/>
      <c r="G3316" s="180"/>
    </row>
    <row r="3317" customFormat="false" ht="21" hidden="false" customHeight="false" outlineLevel="0" collapsed="false">
      <c r="A3317" s="184" t="s">
        <v>292</v>
      </c>
      <c r="B3317" s="185" t="s">
        <v>293</v>
      </c>
      <c r="C3317" s="186" t="s">
        <v>53</v>
      </c>
      <c r="D3317" s="186" t="s">
        <v>28</v>
      </c>
      <c r="E3317" s="187"/>
      <c r="F3317" s="187" t="n">
        <v>4.8563498884</v>
      </c>
      <c r="G3317" s="187" t="n">
        <v>6.8975496</v>
      </c>
    </row>
    <row r="3318" customFormat="false" ht="15" hidden="false" customHeight="false" outlineLevel="0" collapsed="false">
      <c r="A3318" s="189" t="n">
        <v>10</v>
      </c>
      <c r="B3318" s="190" t="s">
        <v>882</v>
      </c>
      <c r="C3318" s="191" t="s">
        <v>67</v>
      </c>
      <c r="D3318" s="191" t="s">
        <v>28</v>
      </c>
      <c r="E3318" s="189" t="n">
        <v>0.00218934</v>
      </c>
      <c r="F3318" s="189" t="n">
        <v>6.64</v>
      </c>
      <c r="G3318" s="189" t="n">
        <v>0</v>
      </c>
    </row>
    <row r="3319" customFormat="false" ht="15" hidden="false" customHeight="false" outlineLevel="0" collapsed="false">
      <c r="A3319" s="189" t="n">
        <v>12</v>
      </c>
      <c r="B3319" s="190" t="s">
        <v>883</v>
      </c>
      <c r="C3319" s="191" t="s">
        <v>67</v>
      </c>
      <c r="D3319" s="191" t="s">
        <v>28</v>
      </c>
      <c r="E3319" s="189" t="n">
        <v>0.00218934</v>
      </c>
      <c r="F3319" s="189" t="n">
        <v>6.5</v>
      </c>
      <c r="G3319" s="189" t="n">
        <v>0</v>
      </c>
    </row>
    <row r="3320" customFormat="false" ht="15" hidden="false" customHeight="false" outlineLevel="0" collapsed="false">
      <c r="A3320" s="189" t="n">
        <v>12892</v>
      </c>
      <c r="B3320" s="190" t="s">
        <v>859</v>
      </c>
      <c r="C3320" s="191" t="s">
        <v>67</v>
      </c>
      <c r="D3320" s="191" t="s">
        <v>333</v>
      </c>
      <c r="E3320" s="189" t="n">
        <v>0.0038253</v>
      </c>
      <c r="F3320" s="189" t="n">
        <v>9</v>
      </c>
      <c r="G3320" s="189" t="n">
        <v>0</v>
      </c>
    </row>
    <row r="3321" customFormat="false" ht="15" hidden="false" customHeight="false" outlineLevel="0" collapsed="false">
      <c r="A3321" s="189" t="n">
        <v>12893</v>
      </c>
      <c r="B3321" s="190" t="s">
        <v>860</v>
      </c>
      <c r="C3321" s="191" t="s">
        <v>67</v>
      </c>
      <c r="D3321" s="191" t="s">
        <v>333</v>
      </c>
      <c r="E3321" s="189" t="n">
        <v>0.0038253</v>
      </c>
      <c r="F3321" s="189" t="n">
        <v>48</v>
      </c>
      <c r="G3321" s="189" t="n">
        <v>0</v>
      </c>
    </row>
    <row r="3322" customFormat="false" ht="15" hidden="false" customHeight="false" outlineLevel="0" collapsed="false">
      <c r="A3322" s="189" t="n">
        <v>12894</v>
      </c>
      <c r="B3322" s="190" t="s">
        <v>861</v>
      </c>
      <c r="C3322" s="191" t="s">
        <v>67</v>
      </c>
      <c r="D3322" s="191" t="s">
        <v>28</v>
      </c>
      <c r="E3322" s="189" t="n">
        <v>0.0038253</v>
      </c>
      <c r="F3322" s="189" t="n">
        <v>13</v>
      </c>
      <c r="G3322" s="189" t="n">
        <v>0</v>
      </c>
    </row>
    <row r="3323" customFormat="false" ht="21" hidden="false" customHeight="false" outlineLevel="0" collapsed="false">
      <c r="A3323" s="189" t="n">
        <v>12895</v>
      </c>
      <c r="B3323" s="190" t="s">
        <v>862</v>
      </c>
      <c r="C3323" s="191" t="s">
        <v>67</v>
      </c>
      <c r="D3323" s="191" t="s">
        <v>28</v>
      </c>
      <c r="E3323" s="189" t="n">
        <v>0.0038253</v>
      </c>
      <c r="F3323" s="189" t="n">
        <v>10</v>
      </c>
      <c r="G3323" s="189" t="n">
        <v>0</v>
      </c>
    </row>
    <row r="3324" customFormat="false" ht="15" hidden="false" customHeight="false" outlineLevel="0" collapsed="false">
      <c r="A3324" s="189" t="n">
        <v>1585</v>
      </c>
      <c r="B3324" s="190" t="s">
        <v>1069</v>
      </c>
      <c r="C3324" s="191" t="s">
        <v>67</v>
      </c>
      <c r="D3324" s="191" t="s">
        <v>28</v>
      </c>
      <c r="E3324" s="189" t="n">
        <v>1</v>
      </c>
      <c r="F3324" s="189" t="n">
        <v>2.41</v>
      </c>
      <c r="G3324" s="189" t="n">
        <v>0</v>
      </c>
    </row>
    <row r="3325" customFormat="false" ht="15" hidden="false" customHeight="false" outlineLevel="0" collapsed="false">
      <c r="A3325" s="189" t="n">
        <v>2436</v>
      </c>
      <c r="B3325" s="190" t="s">
        <v>913</v>
      </c>
      <c r="C3325" s="191" t="s">
        <v>867</v>
      </c>
      <c r="D3325" s="191" t="s">
        <v>876</v>
      </c>
      <c r="E3325" s="189" t="n">
        <v>0.30903</v>
      </c>
      <c r="F3325" s="189" t="n">
        <v>0</v>
      </c>
      <c r="G3325" s="189" t="n">
        <v>12.75</v>
      </c>
    </row>
    <row r="3326" customFormat="false" ht="15" hidden="false" customHeight="false" outlineLevel="0" collapsed="false">
      <c r="A3326" s="189" t="n">
        <v>247</v>
      </c>
      <c r="B3326" s="190" t="s">
        <v>915</v>
      </c>
      <c r="C3326" s="191" t="s">
        <v>867</v>
      </c>
      <c r="D3326" s="191" t="s">
        <v>876</v>
      </c>
      <c r="E3326" s="189" t="n">
        <v>0.30903</v>
      </c>
      <c r="F3326" s="189" t="n">
        <v>0</v>
      </c>
      <c r="G3326" s="189" t="n">
        <v>9.57</v>
      </c>
    </row>
    <row r="3327" customFormat="false" ht="15" hidden="false" customHeight="false" outlineLevel="0" collapsed="false">
      <c r="A3327" s="189" t="n">
        <v>2711</v>
      </c>
      <c r="B3327" s="190" t="s">
        <v>885</v>
      </c>
      <c r="C3327" s="191" t="s">
        <v>67</v>
      </c>
      <c r="D3327" s="191" t="s">
        <v>28</v>
      </c>
      <c r="E3327" s="189" t="n">
        <v>0.00218934</v>
      </c>
      <c r="F3327" s="189" t="n">
        <v>100.68</v>
      </c>
      <c r="G3327" s="189" t="n">
        <v>0</v>
      </c>
    </row>
    <row r="3328" customFormat="false" ht="21" hidden="false" customHeight="false" outlineLevel="0" collapsed="false">
      <c r="A3328" s="189" t="n">
        <v>36148</v>
      </c>
      <c r="B3328" s="190" t="s">
        <v>864</v>
      </c>
      <c r="C3328" s="191" t="s">
        <v>67</v>
      </c>
      <c r="D3328" s="191" t="s">
        <v>28</v>
      </c>
      <c r="E3328" s="189" t="n">
        <v>0.0038253</v>
      </c>
      <c r="F3328" s="189" t="n">
        <v>48</v>
      </c>
      <c r="G3328" s="189" t="n">
        <v>0</v>
      </c>
    </row>
    <row r="3329" customFormat="false" ht="21" hidden="false" customHeight="false" outlineLevel="0" collapsed="false">
      <c r="A3329" s="189" t="n">
        <v>36152</v>
      </c>
      <c r="B3329" s="190" t="s">
        <v>865</v>
      </c>
      <c r="C3329" s="191" t="s">
        <v>67</v>
      </c>
      <c r="D3329" s="191" t="s">
        <v>28</v>
      </c>
      <c r="E3329" s="189" t="n">
        <v>0.0038253</v>
      </c>
      <c r="F3329" s="189" t="n">
        <v>3.9</v>
      </c>
      <c r="G3329" s="189" t="n">
        <v>0</v>
      </c>
    </row>
    <row r="3330" customFormat="false" ht="15" hidden="false" customHeight="false" outlineLevel="0" collapsed="false">
      <c r="A3330" s="189" t="n">
        <v>37370</v>
      </c>
      <c r="B3330" s="190" t="s">
        <v>886</v>
      </c>
      <c r="C3330" s="191" t="s">
        <v>67</v>
      </c>
      <c r="D3330" s="191" t="s">
        <v>876</v>
      </c>
      <c r="E3330" s="189" t="n">
        <v>0.6</v>
      </c>
      <c r="F3330" s="189" t="n">
        <v>1.7</v>
      </c>
      <c r="G3330" s="189" t="n">
        <v>0</v>
      </c>
    </row>
    <row r="3331" customFormat="false" ht="15" hidden="false" customHeight="false" outlineLevel="0" collapsed="false">
      <c r="A3331" s="189" t="n">
        <v>37371</v>
      </c>
      <c r="B3331" s="190" t="s">
        <v>887</v>
      </c>
      <c r="C3331" s="191" t="s">
        <v>67</v>
      </c>
      <c r="D3331" s="191" t="s">
        <v>876</v>
      </c>
      <c r="E3331" s="189" t="n">
        <v>0.6</v>
      </c>
      <c r="F3331" s="189" t="n">
        <v>0.64</v>
      </c>
      <c r="G3331" s="189" t="n">
        <v>0</v>
      </c>
    </row>
    <row r="3332" customFormat="false" ht="15" hidden="false" customHeight="false" outlineLevel="0" collapsed="false">
      <c r="A3332" s="189" t="n">
        <v>37372</v>
      </c>
      <c r="B3332" s="190" t="s">
        <v>877</v>
      </c>
      <c r="C3332" s="191" t="s">
        <v>67</v>
      </c>
      <c r="D3332" s="191" t="s">
        <v>876</v>
      </c>
      <c r="E3332" s="189" t="n">
        <v>0.6</v>
      </c>
      <c r="F3332" s="189" t="n">
        <v>0.37</v>
      </c>
      <c r="G3332" s="189" t="n">
        <v>0</v>
      </c>
    </row>
    <row r="3333" customFormat="false" ht="15" hidden="false" customHeight="false" outlineLevel="0" collapsed="false">
      <c r="A3333" s="189" t="n">
        <v>37373</v>
      </c>
      <c r="B3333" s="190" t="s">
        <v>878</v>
      </c>
      <c r="C3333" s="191" t="s">
        <v>67</v>
      </c>
      <c r="D3333" s="191" t="s">
        <v>876</v>
      </c>
      <c r="E3333" s="189" t="n">
        <v>0.6</v>
      </c>
      <c r="F3333" s="189" t="n">
        <v>0.02</v>
      </c>
      <c r="G3333" s="189" t="n">
        <v>0</v>
      </c>
    </row>
    <row r="3334" customFormat="false" ht="15" hidden="false" customHeight="false" outlineLevel="0" collapsed="false">
      <c r="A3334" s="189" t="n">
        <v>38403</v>
      </c>
      <c r="B3334" s="190" t="s">
        <v>888</v>
      </c>
      <c r="C3334" s="191" t="s">
        <v>67</v>
      </c>
      <c r="D3334" s="191" t="s">
        <v>28</v>
      </c>
      <c r="E3334" s="189" t="n">
        <v>0.00218934</v>
      </c>
      <c r="F3334" s="189" t="n">
        <v>24.94</v>
      </c>
      <c r="G3334" s="189" t="n">
        <v>0</v>
      </c>
    </row>
    <row r="3335" customFormat="false" ht="15" hidden="false" customHeight="false" outlineLevel="0" collapsed="false">
      <c r="A3335" s="178"/>
      <c r="B3335" s="179"/>
      <c r="C3335" s="180"/>
      <c r="D3335" s="180"/>
      <c r="E3335" s="180"/>
      <c r="F3335" s="180"/>
      <c r="G3335" s="180"/>
    </row>
    <row r="3336" customFormat="false" ht="31.5" hidden="false" customHeight="false" outlineLevel="0" collapsed="false">
      <c r="A3336" s="184" t="s">
        <v>504</v>
      </c>
      <c r="B3336" s="185" t="s">
        <v>505</v>
      </c>
      <c r="C3336" s="186" t="s">
        <v>53</v>
      </c>
      <c r="D3336" s="186" t="s">
        <v>28</v>
      </c>
      <c r="E3336" s="187"/>
      <c r="F3336" s="187" t="n">
        <v>619.630748698</v>
      </c>
      <c r="G3336" s="187" t="n">
        <v>80.471412</v>
      </c>
    </row>
    <row r="3337" customFormat="false" ht="15" hidden="false" customHeight="false" outlineLevel="0" collapsed="false">
      <c r="A3337" s="189" t="n">
        <v>10</v>
      </c>
      <c r="B3337" s="190" t="s">
        <v>882</v>
      </c>
      <c r="C3337" s="191" t="s">
        <v>67</v>
      </c>
      <c r="D3337" s="191" t="s">
        <v>28</v>
      </c>
      <c r="E3337" s="189" t="n">
        <v>0.0255423</v>
      </c>
      <c r="F3337" s="189" t="n">
        <v>6.64</v>
      </c>
      <c r="G3337" s="189" t="n">
        <v>0</v>
      </c>
    </row>
    <row r="3338" customFormat="false" ht="15" hidden="false" customHeight="false" outlineLevel="0" collapsed="false">
      <c r="A3338" s="189" t="n">
        <v>12</v>
      </c>
      <c r="B3338" s="190" t="s">
        <v>883</v>
      </c>
      <c r="C3338" s="191" t="s">
        <v>67</v>
      </c>
      <c r="D3338" s="191" t="s">
        <v>28</v>
      </c>
      <c r="E3338" s="189" t="n">
        <v>0.0255423</v>
      </c>
      <c r="F3338" s="189" t="n">
        <v>6.5</v>
      </c>
      <c r="G3338" s="189" t="n">
        <v>0</v>
      </c>
    </row>
    <row r="3339" customFormat="false" ht="21" hidden="false" customHeight="false" outlineLevel="0" collapsed="false">
      <c r="A3339" s="189" t="n">
        <v>12041</v>
      </c>
      <c r="B3339" s="190" t="s">
        <v>1135</v>
      </c>
      <c r="C3339" s="191" t="s">
        <v>67</v>
      </c>
      <c r="D3339" s="191" t="s">
        <v>28</v>
      </c>
      <c r="E3339" s="189" t="n">
        <v>1</v>
      </c>
      <c r="F3339" s="189" t="n">
        <v>591.09</v>
      </c>
      <c r="G3339" s="189" t="n">
        <v>0</v>
      </c>
    </row>
    <row r="3340" customFormat="false" ht="15" hidden="false" customHeight="false" outlineLevel="0" collapsed="false">
      <c r="A3340" s="189" t="n">
        <v>12892</v>
      </c>
      <c r="B3340" s="190" t="s">
        <v>859</v>
      </c>
      <c r="C3340" s="191" t="s">
        <v>67</v>
      </c>
      <c r="D3340" s="191" t="s">
        <v>333</v>
      </c>
      <c r="E3340" s="189" t="n">
        <v>0.0446285</v>
      </c>
      <c r="F3340" s="189" t="n">
        <v>9</v>
      </c>
      <c r="G3340" s="189" t="n">
        <v>0</v>
      </c>
    </row>
    <row r="3341" customFormat="false" ht="15" hidden="false" customHeight="false" outlineLevel="0" collapsed="false">
      <c r="A3341" s="189" t="n">
        <v>12893</v>
      </c>
      <c r="B3341" s="190" t="s">
        <v>860</v>
      </c>
      <c r="C3341" s="191" t="s">
        <v>67</v>
      </c>
      <c r="D3341" s="191" t="s">
        <v>333</v>
      </c>
      <c r="E3341" s="189" t="n">
        <v>0.0446285</v>
      </c>
      <c r="F3341" s="189" t="n">
        <v>48</v>
      </c>
      <c r="G3341" s="189" t="n">
        <v>0</v>
      </c>
    </row>
    <row r="3342" customFormat="false" ht="15" hidden="false" customHeight="false" outlineLevel="0" collapsed="false">
      <c r="A3342" s="189" t="n">
        <v>12894</v>
      </c>
      <c r="B3342" s="190" t="s">
        <v>861</v>
      </c>
      <c r="C3342" s="191" t="s">
        <v>67</v>
      </c>
      <c r="D3342" s="191" t="s">
        <v>28</v>
      </c>
      <c r="E3342" s="189" t="n">
        <v>0.0446285</v>
      </c>
      <c r="F3342" s="189" t="n">
        <v>13</v>
      </c>
      <c r="G3342" s="189" t="n">
        <v>0</v>
      </c>
    </row>
    <row r="3343" customFormat="false" ht="21" hidden="false" customHeight="false" outlineLevel="0" collapsed="false">
      <c r="A3343" s="189" t="n">
        <v>12895</v>
      </c>
      <c r="B3343" s="190" t="s">
        <v>862</v>
      </c>
      <c r="C3343" s="191" t="s">
        <v>67</v>
      </c>
      <c r="D3343" s="191" t="s">
        <v>28</v>
      </c>
      <c r="E3343" s="189" t="n">
        <v>0.0446285</v>
      </c>
      <c r="F3343" s="189" t="n">
        <v>10</v>
      </c>
      <c r="G3343" s="189" t="n">
        <v>0</v>
      </c>
    </row>
    <row r="3344" customFormat="false" ht="15" hidden="false" customHeight="false" outlineLevel="0" collapsed="false">
      <c r="A3344" s="189" t="n">
        <v>2436</v>
      </c>
      <c r="B3344" s="190" t="s">
        <v>913</v>
      </c>
      <c r="C3344" s="191" t="s">
        <v>867</v>
      </c>
      <c r="D3344" s="191" t="s">
        <v>876</v>
      </c>
      <c r="E3344" s="189" t="n">
        <v>3.60535</v>
      </c>
      <c r="F3344" s="189" t="n">
        <v>0</v>
      </c>
      <c r="G3344" s="189" t="n">
        <v>12.75</v>
      </c>
    </row>
    <row r="3345" customFormat="false" ht="15" hidden="false" customHeight="false" outlineLevel="0" collapsed="false">
      <c r="A3345" s="189" t="n">
        <v>247</v>
      </c>
      <c r="B3345" s="190" t="s">
        <v>915</v>
      </c>
      <c r="C3345" s="191" t="s">
        <v>867</v>
      </c>
      <c r="D3345" s="191" t="s">
        <v>876</v>
      </c>
      <c r="E3345" s="189" t="n">
        <v>3.60535</v>
      </c>
      <c r="F3345" s="189" t="n">
        <v>0</v>
      </c>
      <c r="G3345" s="189" t="n">
        <v>9.57</v>
      </c>
    </row>
    <row r="3346" customFormat="false" ht="15" hidden="false" customHeight="false" outlineLevel="0" collapsed="false">
      <c r="A3346" s="189" t="n">
        <v>2711</v>
      </c>
      <c r="B3346" s="190" t="s">
        <v>885</v>
      </c>
      <c r="C3346" s="191" t="s">
        <v>67</v>
      </c>
      <c r="D3346" s="191" t="s">
        <v>28</v>
      </c>
      <c r="E3346" s="189" t="n">
        <v>0.0255423</v>
      </c>
      <c r="F3346" s="189" t="n">
        <v>100.68</v>
      </c>
      <c r="G3346" s="189" t="n">
        <v>0</v>
      </c>
    </row>
    <row r="3347" customFormat="false" ht="21" hidden="false" customHeight="false" outlineLevel="0" collapsed="false">
      <c r="A3347" s="189" t="n">
        <v>36148</v>
      </c>
      <c r="B3347" s="190" t="s">
        <v>864</v>
      </c>
      <c r="C3347" s="191" t="s">
        <v>67</v>
      </c>
      <c r="D3347" s="191" t="s">
        <v>28</v>
      </c>
      <c r="E3347" s="189" t="n">
        <v>0.0446285</v>
      </c>
      <c r="F3347" s="189" t="n">
        <v>48</v>
      </c>
      <c r="G3347" s="189" t="n">
        <v>0</v>
      </c>
    </row>
    <row r="3348" customFormat="false" ht="21" hidden="false" customHeight="false" outlineLevel="0" collapsed="false">
      <c r="A3348" s="189" t="n">
        <v>36152</v>
      </c>
      <c r="B3348" s="190" t="s">
        <v>865</v>
      </c>
      <c r="C3348" s="191" t="s">
        <v>67</v>
      </c>
      <c r="D3348" s="191" t="s">
        <v>28</v>
      </c>
      <c r="E3348" s="189" t="n">
        <v>0.0446285</v>
      </c>
      <c r="F3348" s="189" t="n">
        <v>3.9</v>
      </c>
      <c r="G3348" s="189" t="n">
        <v>0</v>
      </c>
    </row>
    <row r="3349" customFormat="false" ht="15" hidden="false" customHeight="false" outlineLevel="0" collapsed="false">
      <c r="A3349" s="189" t="n">
        <v>37370</v>
      </c>
      <c r="B3349" s="190" t="s">
        <v>886</v>
      </c>
      <c r="C3349" s="191" t="s">
        <v>67</v>
      </c>
      <c r="D3349" s="191" t="s">
        <v>876</v>
      </c>
      <c r="E3349" s="189" t="n">
        <v>7</v>
      </c>
      <c r="F3349" s="189" t="n">
        <v>1.7</v>
      </c>
      <c r="G3349" s="189" t="n">
        <v>0</v>
      </c>
    </row>
    <row r="3350" customFormat="false" ht="15" hidden="false" customHeight="false" outlineLevel="0" collapsed="false">
      <c r="A3350" s="189" t="n">
        <v>37371</v>
      </c>
      <c r="B3350" s="190" t="s">
        <v>887</v>
      </c>
      <c r="C3350" s="191" t="s">
        <v>67</v>
      </c>
      <c r="D3350" s="191" t="s">
        <v>876</v>
      </c>
      <c r="E3350" s="189" t="n">
        <v>7</v>
      </c>
      <c r="F3350" s="189" t="n">
        <v>0.64</v>
      </c>
      <c r="G3350" s="189" t="n">
        <v>0</v>
      </c>
    </row>
    <row r="3351" customFormat="false" ht="15" hidden="false" customHeight="false" outlineLevel="0" collapsed="false">
      <c r="A3351" s="189" t="n">
        <v>37372</v>
      </c>
      <c r="B3351" s="190" t="s">
        <v>877</v>
      </c>
      <c r="C3351" s="191" t="s">
        <v>67</v>
      </c>
      <c r="D3351" s="191" t="s">
        <v>876</v>
      </c>
      <c r="E3351" s="189" t="n">
        <v>7</v>
      </c>
      <c r="F3351" s="189" t="n">
        <v>0.37</v>
      </c>
      <c r="G3351" s="189" t="n">
        <v>0</v>
      </c>
    </row>
    <row r="3352" customFormat="false" ht="15" hidden="false" customHeight="false" outlineLevel="0" collapsed="false">
      <c r="A3352" s="189" t="n">
        <v>37373</v>
      </c>
      <c r="B3352" s="190" t="s">
        <v>878</v>
      </c>
      <c r="C3352" s="191" t="s">
        <v>67</v>
      </c>
      <c r="D3352" s="191" t="s">
        <v>876</v>
      </c>
      <c r="E3352" s="189" t="n">
        <v>7</v>
      </c>
      <c r="F3352" s="189" t="n">
        <v>0.02</v>
      </c>
      <c r="G3352" s="189" t="n">
        <v>0</v>
      </c>
    </row>
    <row r="3353" customFormat="false" ht="15" hidden="false" customHeight="false" outlineLevel="0" collapsed="false">
      <c r="A3353" s="189" t="n">
        <v>38403</v>
      </c>
      <c r="B3353" s="190" t="s">
        <v>888</v>
      </c>
      <c r="C3353" s="191" t="s">
        <v>67</v>
      </c>
      <c r="D3353" s="191" t="s">
        <v>28</v>
      </c>
      <c r="E3353" s="189" t="n">
        <v>0.0255423</v>
      </c>
      <c r="F3353" s="189" t="n">
        <v>24.94</v>
      </c>
      <c r="G3353" s="189" t="n">
        <v>0</v>
      </c>
    </row>
    <row r="3354" customFormat="false" ht="15" hidden="false" customHeight="false" outlineLevel="0" collapsed="false">
      <c r="A3354" s="178"/>
      <c r="B3354" s="179"/>
      <c r="C3354" s="180"/>
      <c r="D3354" s="180"/>
      <c r="E3354" s="180"/>
      <c r="F3354" s="180"/>
      <c r="G3354" s="180"/>
    </row>
    <row r="3355" customFormat="false" ht="31.5" hidden="false" customHeight="false" outlineLevel="0" collapsed="false">
      <c r="A3355" s="184" t="s">
        <v>507</v>
      </c>
      <c r="B3355" s="185" t="s">
        <v>508</v>
      </c>
      <c r="C3355" s="186" t="s">
        <v>53</v>
      </c>
      <c r="D3355" s="186" t="s">
        <v>28</v>
      </c>
      <c r="E3355" s="187"/>
      <c r="F3355" s="187" t="n">
        <v>493.217998512</v>
      </c>
      <c r="G3355" s="187" t="n">
        <v>91.967328</v>
      </c>
    </row>
    <row r="3356" customFormat="false" ht="15" hidden="false" customHeight="false" outlineLevel="0" collapsed="false">
      <c r="A3356" s="189" t="n">
        <v>10</v>
      </c>
      <c r="B3356" s="190" t="s">
        <v>882</v>
      </c>
      <c r="C3356" s="191" t="s">
        <v>67</v>
      </c>
      <c r="D3356" s="191" t="s">
        <v>28</v>
      </c>
      <c r="E3356" s="189" t="n">
        <v>0.0291912</v>
      </c>
      <c r="F3356" s="189" t="n">
        <v>6.64</v>
      </c>
      <c r="G3356" s="189" t="n">
        <v>0</v>
      </c>
    </row>
    <row r="3357" customFormat="false" ht="15" hidden="false" customHeight="false" outlineLevel="0" collapsed="false">
      <c r="A3357" s="189" t="n">
        <v>12</v>
      </c>
      <c r="B3357" s="190" t="s">
        <v>883</v>
      </c>
      <c r="C3357" s="191" t="s">
        <v>67</v>
      </c>
      <c r="D3357" s="191" t="s">
        <v>28</v>
      </c>
      <c r="E3357" s="189" t="n">
        <v>0.0291912</v>
      </c>
      <c r="F3357" s="189" t="n">
        <v>6.5</v>
      </c>
      <c r="G3357" s="189" t="n">
        <v>0</v>
      </c>
    </row>
    <row r="3358" customFormat="false" ht="21" hidden="false" customHeight="false" outlineLevel="0" collapsed="false">
      <c r="A3358" s="189" t="n">
        <v>12042</v>
      </c>
      <c r="B3358" s="190" t="s">
        <v>1136</v>
      </c>
      <c r="C3358" s="191" t="s">
        <v>67</v>
      </c>
      <c r="D3358" s="191" t="s">
        <v>28</v>
      </c>
      <c r="E3358" s="189" t="n">
        <v>1</v>
      </c>
      <c r="F3358" s="189" t="n">
        <v>460.6</v>
      </c>
      <c r="G3358" s="189" t="n">
        <v>0</v>
      </c>
    </row>
    <row r="3359" customFormat="false" ht="15" hidden="false" customHeight="false" outlineLevel="0" collapsed="false">
      <c r="A3359" s="189" t="n">
        <v>12892</v>
      </c>
      <c r="B3359" s="190" t="s">
        <v>859</v>
      </c>
      <c r="C3359" s="191" t="s">
        <v>67</v>
      </c>
      <c r="D3359" s="191" t="s">
        <v>333</v>
      </c>
      <c r="E3359" s="189" t="n">
        <v>0.051004</v>
      </c>
      <c r="F3359" s="189" t="n">
        <v>9</v>
      </c>
      <c r="G3359" s="189" t="n">
        <v>0</v>
      </c>
    </row>
    <row r="3360" customFormat="false" ht="15" hidden="false" customHeight="false" outlineLevel="0" collapsed="false">
      <c r="A3360" s="189" t="n">
        <v>12893</v>
      </c>
      <c r="B3360" s="190" t="s">
        <v>860</v>
      </c>
      <c r="C3360" s="191" t="s">
        <v>67</v>
      </c>
      <c r="D3360" s="191" t="s">
        <v>333</v>
      </c>
      <c r="E3360" s="189" t="n">
        <v>0.051004</v>
      </c>
      <c r="F3360" s="189" t="n">
        <v>48</v>
      </c>
      <c r="G3360" s="189" t="n">
        <v>0</v>
      </c>
    </row>
    <row r="3361" customFormat="false" ht="15" hidden="false" customHeight="false" outlineLevel="0" collapsed="false">
      <c r="A3361" s="189" t="n">
        <v>12894</v>
      </c>
      <c r="B3361" s="190" t="s">
        <v>861</v>
      </c>
      <c r="C3361" s="191" t="s">
        <v>67</v>
      </c>
      <c r="D3361" s="191" t="s">
        <v>28</v>
      </c>
      <c r="E3361" s="189" t="n">
        <v>0.051004</v>
      </c>
      <c r="F3361" s="189" t="n">
        <v>13</v>
      </c>
      <c r="G3361" s="189" t="n">
        <v>0</v>
      </c>
    </row>
    <row r="3362" customFormat="false" ht="21" hidden="false" customHeight="false" outlineLevel="0" collapsed="false">
      <c r="A3362" s="189" t="n">
        <v>12895</v>
      </c>
      <c r="B3362" s="190" t="s">
        <v>862</v>
      </c>
      <c r="C3362" s="191" t="s">
        <v>67</v>
      </c>
      <c r="D3362" s="191" t="s">
        <v>28</v>
      </c>
      <c r="E3362" s="189" t="n">
        <v>0.051004</v>
      </c>
      <c r="F3362" s="189" t="n">
        <v>10</v>
      </c>
      <c r="G3362" s="189" t="n">
        <v>0</v>
      </c>
    </row>
    <row r="3363" customFormat="false" ht="15" hidden="false" customHeight="false" outlineLevel="0" collapsed="false">
      <c r="A3363" s="189" t="n">
        <v>2436</v>
      </c>
      <c r="B3363" s="190" t="s">
        <v>913</v>
      </c>
      <c r="C3363" s="191" t="s">
        <v>867</v>
      </c>
      <c r="D3363" s="191" t="s">
        <v>876</v>
      </c>
      <c r="E3363" s="189" t="n">
        <v>4.1204</v>
      </c>
      <c r="F3363" s="189" t="n">
        <v>0</v>
      </c>
      <c r="G3363" s="189" t="n">
        <v>12.75</v>
      </c>
    </row>
    <row r="3364" customFormat="false" ht="15" hidden="false" customHeight="false" outlineLevel="0" collapsed="false">
      <c r="A3364" s="189" t="n">
        <v>247</v>
      </c>
      <c r="B3364" s="190" t="s">
        <v>915</v>
      </c>
      <c r="C3364" s="191" t="s">
        <v>867</v>
      </c>
      <c r="D3364" s="191" t="s">
        <v>876</v>
      </c>
      <c r="E3364" s="189" t="n">
        <v>4.1204</v>
      </c>
      <c r="F3364" s="189" t="n">
        <v>0</v>
      </c>
      <c r="G3364" s="189" t="n">
        <v>9.57</v>
      </c>
    </row>
    <row r="3365" customFormat="false" ht="15" hidden="false" customHeight="false" outlineLevel="0" collapsed="false">
      <c r="A3365" s="189" t="n">
        <v>2711</v>
      </c>
      <c r="B3365" s="190" t="s">
        <v>885</v>
      </c>
      <c r="C3365" s="191" t="s">
        <v>67</v>
      </c>
      <c r="D3365" s="191" t="s">
        <v>28</v>
      </c>
      <c r="E3365" s="189" t="n">
        <v>0.0291912</v>
      </c>
      <c r="F3365" s="189" t="n">
        <v>100.68</v>
      </c>
      <c r="G3365" s="189" t="n">
        <v>0</v>
      </c>
    </row>
    <row r="3366" customFormat="false" ht="21" hidden="false" customHeight="false" outlineLevel="0" collapsed="false">
      <c r="A3366" s="189" t="n">
        <v>36148</v>
      </c>
      <c r="B3366" s="190" t="s">
        <v>864</v>
      </c>
      <c r="C3366" s="191" t="s">
        <v>67</v>
      </c>
      <c r="D3366" s="191" t="s">
        <v>28</v>
      </c>
      <c r="E3366" s="189" t="n">
        <v>0.051004</v>
      </c>
      <c r="F3366" s="189" t="n">
        <v>48</v>
      </c>
      <c r="G3366" s="189" t="n">
        <v>0</v>
      </c>
    </row>
    <row r="3367" customFormat="false" ht="21" hidden="false" customHeight="false" outlineLevel="0" collapsed="false">
      <c r="A3367" s="189" t="n">
        <v>36152</v>
      </c>
      <c r="B3367" s="190" t="s">
        <v>865</v>
      </c>
      <c r="C3367" s="191" t="s">
        <v>67</v>
      </c>
      <c r="D3367" s="191" t="s">
        <v>28</v>
      </c>
      <c r="E3367" s="189" t="n">
        <v>0.051004</v>
      </c>
      <c r="F3367" s="189" t="n">
        <v>3.9</v>
      </c>
      <c r="G3367" s="189" t="n">
        <v>0</v>
      </c>
    </row>
    <row r="3368" customFormat="false" ht="15" hidden="false" customHeight="false" outlineLevel="0" collapsed="false">
      <c r="A3368" s="189" t="n">
        <v>37370</v>
      </c>
      <c r="B3368" s="190" t="s">
        <v>886</v>
      </c>
      <c r="C3368" s="191" t="s">
        <v>67</v>
      </c>
      <c r="D3368" s="191" t="s">
        <v>876</v>
      </c>
      <c r="E3368" s="189" t="n">
        <v>8</v>
      </c>
      <c r="F3368" s="189" t="n">
        <v>1.7</v>
      </c>
      <c r="G3368" s="189" t="n">
        <v>0</v>
      </c>
    </row>
    <row r="3369" customFormat="false" ht="15" hidden="false" customHeight="false" outlineLevel="0" collapsed="false">
      <c r="A3369" s="189" t="n">
        <v>37371</v>
      </c>
      <c r="B3369" s="190" t="s">
        <v>887</v>
      </c>
      <c r="C3369" s="191" t="s">
        <v>67</v>
      </c>
      <c r="D3369" s="191" t="s">
        <v>876</v>
      </c>
      <c r="E3369" s="189" t="n">
        <v>8</v>
      </c>
      <c r="F3369" s="189" t="n">
        <v>0.64</v>
      </c>
      <c r="G3369" s="189" t="n">
        <v>0</v>
      </c>
    </row>
    <row r="3370" customFormat="false" ht="15" hidden="false" customHeight="false" outlineLevel="0" collapsed="false">
      <c r="A3370" s="189" t="n">
        <v>37372</v>
      </c>
      <c r="B3370" s="190" t="s">
        <v>877</v>
      </c>
      <c r="C3370" s="191" t="s">
        <v>67</v>
      </c>
      <c r="D3370" s="191" t="s">
        <v>876</v>
      </c>
      <c r="E3370" s="189" t="n">
        <v>8</v>
      </c>
      <c r="F3370" s="189" t="n">
        <v>0.37</v>
      </c>
      <c r="G3370" s="189" t="n">
        <v>0</v>
      </c>
    </row>
    <row r="3371" customFormat="false" ht="15" hidden="false" customHeight="false" outlineLevel="0" collapsed="false">
      <c r="A3371" s="189" t="n">
        <v>37373</v>
      </c>
      <c r="B3371" s="190" t="s">
        <v>878</v>
      </c>
      <c r="C3371" s="191" t="s">
        <v>67</v>
      </c>
      <c r="D3371" s="191" t="s">
        <v>876</v>
      </c>
      <c r="E3371" s="189" t="n">
        <v>8</v>
      </c>
      <c r="F3371" s="189" t="n">
        <v>0.02</v>
      </c>
      <c r="G3371" s="189" t="n">
        <v>0</v>
      </c>
    </row>
    <row r="3372" customFormat="false" ht="15" hidden="false" customHeight="false" outlineLevel="0" collapsed="false">
      <c r="A3372" s="189" t="n">
        <v>38403</v>
      </c>
      <c r="B3372" s="190" t="s">
        <v>888</v>
      </c>
      <c r="C3372" s="191" t="s">
        <v>67</v>
      </c>
      <c r="D3372" s="191" t="s">
        <v>28</v>
      </c>
      <c r="E3372" s="189" t="n">
        <v>0.0291912</v>
      </c>
      <c r="F3372" s="189" t="n">
        <v>24.94</v>
      </c>
      <c r="G3372" s="189" t="n">
        <v>0</v>
      </c>
    </row>
    <row r="3373" customFormat="false" ht="15" hidden="false" customHeight="false" outlineLevel="0" collapsed="false">
      <c r="A3373" s="178"/>
      <c r="B3373" s="179"/>
      <c r="C3373" s="180"/>
      <c r="D3373" s="180"/>
      <c r="E3373" s="180"/>
      <c r="F3373" s="180"/>
      <c r="G3373" s="180"/>
    </row>
    <row r="3374" customFormat="false" ht="15" hidden="false" customHeight="false" outlineLevel="0" collapsed="false">
      <c r="A3374" s="184" t="s">
        <v>510</v>
      </c>
      <c r="B3374" s="185" t="s">
        <v>511</v>
      </c>
      <c r="C3374" s="186" t="s">
        <v>53</v>
      </c>
      <c r="D3374" s="186" t="s">
        <v>28</v>
      </c>
      <c r="E3374" s="187"/>
      <c r="F3374" s="187" t="n">
        <v>21.39769507636</v>
      </c>
      <c r="G3374" s="187" t="n">
        <v>17.53429545</v>
      </c>
    </row>
    <row r="3375" customFormat="false" ht="15" hidden="false" customHeight="false" outlineLevel="0" collapsed="false">
      <c r="A3375" s="189" t="n">
        <v>10</v>
      </c>
      <c r="B3375" s="190" t="s">
        <v>882</v>
      </c>
      <c r="C3375" s="191" t="s">
        <v>67</v>
      </c>
      <c r="D3375" s="191" t="s">
        <v>28</v>
      </c>
      <c r="E3375" s="189" t="n">
        <v>0.006349086</v>
      </c>
      <c r="F3375" s="189" t="n">
        <v>6.64</v>
      </c>
      <c r="G3375" s="189" t="n">
        <v>0</v>
      </c>
    </row>
    <row r="3376" customFormat="false" ht="15" hidden="false" customHeight="false" outlineLevel="0" collapsed="false">
      <c r="A3376" s="189" t="n">
        <v>1106</v>
      </c>
      <c r="B3376" s="190" t="s">
        <v>903</v>
      </c>
      <c r="C3376" s="191" t="s">
        <v>67</v>
      </c>
      <c r="D3376" s="191" t="s">
        <v>153</v>
      </c>
      <c r="E3376" s="189" t="n">
        <v>1.65</v>
      </c>
      <c r="F3376" s="189" t="n">
        <v>0.55</v>
      </c>
      <c r="G3376" s="189" t="n">
        <v>0</v>
      </c>
    </row>
    <row r="3377" customFormat="false" ht="15" hidden="false" customHeight="false" outlineLevel="0" collapsed="false">
      <c r="A3377" s="189" t="n">
        <v>12</v>
      </c>
      <c r="B3377" s="190" t="s">
        <v>883</v>
      </c>
      <c r="C3377" s="191" t="s">
        <v>67</v>
      </c>
      <c r="D3377" s="191" t="s">
        <v>28</v>
      </c>
      <c r="E3377" s="189" t="n">
        <v>0.006349086</v>
      </c>
      <c r="F3377" s="189" t="n">
        <v>6.5</v>
      </c>
      <c r="G3377" s="189" t="n">
        <v>0</v>
      </c>
    </row>
    <row r="3378" customFormat="false" ht="15" hidden="false" customHeight="false" outlineLevel="0" collapsed="false">
      <c r="A3378" s="189" t="n">
        <v>12892</v>
      </c>
      <c r="B3378" s="190" t="s">
        <v>859</v>
      </c>
      <c r="C3378" s="191" t="s">
        <v>67</v>
      </c>
      <c r="D3378" s="191" t="s">
        <v>333</v>
      </c>
      <c r="E3378" s="189" t="n">
        <v>0.01109337</v>
      </c>
      <c r="F3378" s="189" t="n">
        <v>9</v>
      </c>
      <c r="G3378" s="189" t="n">
        <v>0</v>
      </c>
    </row>
    <row r="3379" customFormat="false" ht="15" hidden="false" customHeight="false" outlineLevel="0" collapsed="false">
      <c r="A3379" s="189" t="n">
        <v>12893</v>
      </c>
      <c r="B3379" s="190" t="s">
        <v>860</v>
      </c>
      <c r="C3379" s="191" t="s">
        <v>67</v>
      </c>
      <c r="D3379" s="191" t="s">
        <v>333</v>
      </c>
      <c r="E3379" s="189" t="n">
        <v>0.01109337</v>
      </c>
      <c r="F3379" s="189" t="n">
        <v>48</v>
      </c>
      <c r="G3379" s="189" t="n">
        <v>0</v>
      </c>
    </row>
    <row r="3380" customFormat="false" ht="15" hidden="false" customHeight="false" outlineLevel="0" collapsed="false">
      <c r="A3380" s="189" t="n">
        <v>12894</v>
      </c>
      <c r="B3380" s="190" t="s">
        <v>861</v>
      </c>
      <c r="C3380" s="191" t="s">
        <v>67</v>
      </c>
      <c r="D3380" s="191" t="s">
        <v>28</v>
      </c>
      <c r="E3380" s="189" t="n">
        <v>0.01109337</v>
      </c>
      <c r="F3380" s="189" t="n">
        <v>13</v>
      </c>
      <c r="G3380" s="189" t="n">
        <v>0</v>
      </c>
    </row>
    <row r="3381" customFormat="false" ht="21" hidden="false" customHeight="false" outlineLevel="0" collapsed="false">
      <c r="A3381" s="189" t="n">
        <v>12895</v>
      </c>
      <c r="B3381" s="190" t="s">
        <v>862</v>
      </c>
      <c r="C3381" s="191" t="s">
        <v>67</v>
      </c>
      <c r="D3381" s="191" t="s">
        <v>28</v>
      </c>
      <c r="E3381" s="189" t="n">
        <v>0.01109337</v>
      </c>
      <c r="F3381" s="189" t="n">
        <v>10</v>
      </c>
      <c r="G3381" s="189" t="n">
        <v>0</v>
      </c>
    </row>
    <row r="3382" customFormat="false" ht="21" hidden="false" customHeight="false" outlineLevel="0" collapsed="false">
      <c r="A3382" s="189" t="n">
        <v>1358</v>
      </c>
      <c r="B3382" s="190" t="s">
        <v>957</v>
      </c>
      <c r="C3382" s="191" t="s">
        <v>67</v>
      </c>
      <c r="D3382" s="191" t="s">
        <v>72</v>
      </c>
      <c r="E3382" s="189" t="n">
        <v>0.04</v>
      </c>
      <c r="F3382" s="189" t="n">
        <v>17.32</v>
      </c>
      <c r="G3382" s="189" t="n">
        <v>0</v>
      </c>
    </row>
    <row r="3383" customFormat="false" ht="15" hidden="false" customHeight="false" outlineLevel="0" collapsed="false">
      <c r="A3383" s="189" t="n">
        <v>1379</v>
      </c>
      <c r="B3383" s="190" t="s">
        <v>893</v>
      </c>
      <c r="C3383" s="191" t="s">
        <v>67</v>
      </c>
      <c r="D3383" s="191" t="s">
        <v>153</v>
      </c>
      <c r="E3383" s="189" t="n">
        <v>4.6</v>
      </c>
      <c r="F3383" s="189" t="n">
        <v>0.41</v>
      </c>
      <c r="G3383" s="189" t="n">
        <v>0</v>
      </c>
    </row>
    <row r="3384" customFormat="false" ht="15" hidden="false" customHeight="false" outlineLevel="0" collapsed="false">
      <c r="A3384" s="189" t="n">
        <v>2711</v>
      </c>
      <c r="B3384" s="190" t="s">
        <v>885</v>
      </c>
      <c r="C3384" s="191" t="s">
        <v>67</v>
      </c>
      <c r="D3384" s="191" t="s">
        <v>28</v>
      </c>
      <c r="E3384" s="189" t="n">
        <v>0.006349086</v>
      </c>
      <c r="F3384" s="189" t="n">
        <v>100.68</v>
      </c>
      <c r="G3384" s="189" t="n">
        <v>0</v>
      </c>
    </row>
    <row r="3385" customFormat="false" ht="21" hidden="false" customHeight="false" outlineLevel="0" collapsed="false">
      <c r="A3385" s="189" t="n">
        <v>36148</v>
      </c>
      <c r="B3385" s="190" t="s">
        <v>864</v>
      </c>
      <c r="C3385" s="191" t="s">
        <v>67</v>
      </c>
      <c r="D3385" s="191" t="s">
        <v>28</v>
      </c>
      <c r="E3385" s="189" t="n">
        <v>0.01109337</v>
      </c>
      <c r="F3385" s="189" t="n">
        <v>48</v>
      </c>
      <c r="G3385" s="189" t="n">
        <v>0</v>
      </c>
    </row>
    <row r="3386" customFormat="false" ht="21" hidden="false" customHeight="false" outlineLevel="0" collapsed="false">
      <c r="A3386" s="189" t="n">
        <v>36152</v>
      </c>
      <c r="B3386" s="190" t="s">
        <v>865</v>
      </c>
      <c r="C3386" s="191" t="s">
        <v>67</v>
      </c>
      <c r="D3386" s="191" t="s">
        <v>28</v>
      </c>
      <c r="E3386" s="189" t="n">
        <v>0.01109337</v>
      </c>
      <c r="F3386" s="189" t="n">
        <v>3.9</v>
      </c>
      <c r="G3386" s="189" t="n">
        <v>0</v>
      </c>
    </row>
    <row r="3387" customFormat="false" ht="15" hidden="false" customHeight="false" outlineLevel="0" collapsed="false">
      <c r="A3387" s="189" t="n">
        <v>367</v>
      </c>
      <c r="B3387" s="190" t="s">
        <v>1030</v>
      </c>
      <c r="C3387" s="191" t="s">
        <v>67</v>
      </c>
      <c r="D3387" s="191" t="s">
        <v>124</v>
      </c>
      <c r="E3387" s="189" t="n">
        <v>0.00126</v>
      </c>
      <c r="F3387" s="189" t="n">
        <v>75</v>
      </c>
      <c r="G3387" s="189" t="n">
        <v>0</v>
      </c>
    </row>
    <row r="3388" customFormat="false" ht="15" hidden="false" customHeight="false" outlineLevel="0" collapsed="false">
      <c r="A3388" s="189" t="n">
        <v>370</v>
      </c>
      <c r="B3388" s="190" t="s">
        <v>895</v>
      </c>
      <c r="C3388" s="191" t="s">
        <v>67</v>
      </c>
      <c r="D3388" s="191" t="s">
        <v>124</v>
      </c>
      <c r="E3388" s="189" t="n">
        <v>0.02</v>
      </c>
      <c r="F3388" s="189" t="n">
        <v>75</v>
      </c>
      <c r="G3388" s="189" t="n">
        <v>0</v>
      </c>
    </row>
    <row r="3389" customFormat="false" ht="15" hidden="false" customHeight="false" outlineLevel="0" collapsed="false">
      <c r="A3389" s="189" t="n">
        <v>37370</v>
      </c>
      <c r="B3389" s="190" t="s">
        <v>886</v>
      </c>
      <c r="C3389" s="191" t="s">
        <v>67</v>
      </c>
      <c r="D3389" s="191" t="s">
        <v>876</v>
      </c>
      <c r="E3389" s="189" t="n">
        <v>1.74</v>
      </c>
      <c r="F3389" s="189" t="n">
        <v>1.7</v>
      </c>
      <c r="G3389" s="189" t="n">
        <v>0</v>
      </c>
    </row>
    <row r="3390" customFormat="false" ht="15" hidden="false" customHeight="false" outlineLevel="0" collapsed="false">
      <c r="A3390" s="189" t="n">
        <v>37371</v>
      </c>
      <c r="B3390" s="190" t="s">
        <v>887</v>
      </c>
      <c r="C3390" s="191" t="s">
        <v>67</v>
      </c>
      <c r="D3390" s="191" t="s">
        <v>876</v>
      </c>
      <c r="E3390" s="189" t="n">
        <v>1.74</v>
      </c>
      <c r="F3390" s="189" t="n">
        <v>0.64</v>
      </c>
      <c r="G3390" s="189" t="n">
        <v>0</v>
      </c>
    </row>
    <row r="3391" customFormat="false" ht="15" hidden="false" customHeight="false" outlineLevel="0" collapsed="false">
      <c r="A3391" s="189" t="n">
        <v>37372</v>
      </c>
      <c r="B3391" s="190" t="s">
        <v>877</v>
      </c>
      <c r="C3391" s="191" t="s">
        <v>67</v>
      </c>
      <c r="D3391" s="191" t="s">
        <v>876</v>
      </c>
      <c r="E3391" s="189" t="n">
        <v>1.74</v>
      </c>
      <c r="F3391" s="189" t="n">
        <v>0.37</v>
      </c>
      <c r="G3391" s="189" t="n">
        <v>0</v>
      </c>
    </row>
    <row r="3392" customFormat="false" ht="15" hidden="false" customHeight="false" outlineLevel="0" collapsed="false">
      <c r="A3392" s="189" t="n">
        <v>37373</v>
      </c>
      <c r="B3392" s="190" t="s">
        <v>878</v>
      </c>
      <c r="C3392" s="191" t="s">
        <v>67</v>
      </c>
      <c r="D3392" s="191" t="s">
        <v>876</v>
      </c>
      <c r="E3392" s="189" t="n">
        <v>1.74</v>
      </c>
      <c r="F3392" s="189" t="n">
        <v>0.02</v>
      </c>
      <c r="G3392" s="189" t="n">
        <v>0</v>
      </c>
    </row>
    <row r="3393" customFormat="false" ht="15" hidden="false" customHeight="false" outlineLevel="0" collapsed="false">
      <c r="A3393" s="189" t="n">
        <v>38403</v>
      </c>
      <c r="B3393" s="190" t="s">
        <v>888</v>
      </c>
      <c r="C3393" s="191" t="s">
        <v>67</v>
      </c>
      <c r="D3393" s="191" t="s">
        <v>28</v>
      </c>
      <c r="E3393" s="189" t="n">
        <v>0.006349086</v>
      </c>
      <c r="F3393" s="189" t="n">
        <v>24.94</v>
      </c>
      <c r="G3393" s="189" t="n">
        <v>0</v>
      </c>
    </row>
    <row r="3394" customFormat="false" ht="15" hidden="false" customHeight="false" outlineLevel="0" collapsed="false">
      <c r="A3394" s="189" t="n">
        <v>39</v>
      </c>
      <c r="B3394" s="190" t="s">
        <v>952</v>
      </c>
      <c r="C3394" s="191" t="s">
        <v>67</v>
      </c>
      <c r="D3394" s="191" t="s">
        <v>153</v>
      </c>
      <c r="E3394" s="189" t="n">
        <v>0.14</v>
      </c>
      <c r="F3394" s="189" t="n">
        <v>4.41</v>
      </c>
      <c r="G3394" s="189" t="n">
        <v>0</v>
      </c>
    </row>
    <row r="3395" customFormat="false" ht="15" hidden="false" customHeight="false" outlineLevel="0" collapsed="false">
      <c r="A3395" s="189" t="n">
        <v>4718</v>
      </c>
      <c r="B3395" s="190" t="s">
        <v>984</v>
      </c>
      <c r="C3395" s="191" t="s">
        <v>67</v>
      </c>
      <c r="D3395" s="191" t="s">
        <v>124</v>
      </c>
      <c r="E3395" s="189" t="n">
        <v>0.00146</v>
      </c>
      <c r="F3395" s="189" t="n">
        <v>43.74</v>
      </c>
      <c r="G3395" s="189" t="n">
        <v>0</v>
      </c>
    </row>
    <row r="3396" customFormat="false" ht="15" hidden="false" customHeight="false" outlineLevel="0" collapsed="false">
      <c r="A3396" s="189" t="n">
        <v>4722</v>
      </c>
      <c r="B3396" s="190" t="s">
        <v>1071</v>
      </c>
      <c r="C3396" s="191" t="s">
        <v>67</v>
      </c>
      <c r="D3396" s="191" t="s">
        <v>124</v>
      </c>
      <c r="E3396" s="189" t="n">
        <v>0.003</v>
      </c>
      <c r="F3396" s="189" t="n">
        <v>43.74</v>
      </c>
      <c r="G3396" s="189" t="n">
        <v>0</v>
      </c>
    </row>
    <row r="3397" customFormat="false" ht="15" hidden="false" customHeight="false" outlineLevel="0" collapsed="false">
      <c r="A3397" s="189" t="n">
        <v>4750</v>
      </c>
      <c r="B3397" s="190" t="s">
        <v>933</v>
      </c>
      <c r="C3397" s="191" t="s">
        <v>867</v>
      </c>
      <c r="D3397" s="191" t="s">
        <v>876</v>
      </c>
      <c r="E3397" s="189" t="n">
        <v>0.701799</v>
      </c>
      <c r="F3397" s="189" t="n">
        <v>0</v>
      </c>
      <c r="G3397" s="189" t="n">
        <v>12.75</v>
      </c>
    </row>
    <row r="3398" customFormat="false" ht="15" hidden="false" customHeight="false" outlineLevel="0" collapsed="false">
      <c r="A3398" s="189" t="n">
        <v>6111</v>
      </c>
      <c r="B3398" s="190" t="s">
        <v>891</v>
      </c>
      <c r="C3398" s="191" t="s">
        <v>867</v>
      </c>
      <c r="D3398" s="191" t="s">
        <v>876</v>
      </c>
      <c r="E3398" s="189" t="n">
        <v>1.067955</v>
      </c>
      <c r="F3398" s="189" t="n">
        <v>0</v>
      </c>
      <c r="G3398" s="189" t="n">
        <v>8.04</v>
      </c>
    </row>
    <row r="3399" customFormat="false" ht="15" hidden="false" customHeight="false" outlineLevel="0" collapsed="false">
      <c r="A3399" s="189" t="n">
        <v>7258</v>
      </c>
      <c r="B3399" s="190" t="s">
        <v>974</v>
      </c>
      <c r="C3399" s="191" t="s">
        <v>67</v>
      </c>
      <c r="D3399" s="191" t="s">
        <v>28</v>
      </c>
      <c r="E3399" s="189" t="n">
        <v>29</v>
      </c>
      <c r="F3399" s="189" t="n">
        <v>0.29</v>
      </c>
      <c r="G3399" s="189" t="n">
        <v>0</v>
      </c>
    </row>
    <row r="3400" customFormat="false" ht="15" hidden="false" customHeight="false" outlineLevel="0" collapsed="false">
      <c r="A3400" s="178"/>
      <c r="B3400" s="179"/>
      <c r="C3400" s="180"/>
      <c r="D3400" s="180"/>
      <c r="E3400" s="180"/>
      <c r="F3400" s="180"/>
      <c r="G3400" s="180"/>
    </row>
    <row r="3401" customFormat="false" ht="21" hidden="false" customHeight="false" outlineLevel="0" collapsed="false">
      <c r="A3401" s="184" t="s">
        <v>513</v>
      </c>
      <c r="B3401" s="185" t="s">
        <v>514</v>
      </c>
      <c r="C3401" s="186" t="s">
        <v>53</v>
      </c>
      <c r="D3401" s="186" t="s">
        <v>131</v>
      </c>
      <c r="E3401" s="187"/>
      <c r="F3401" s="187" t="n">
        <v>3.30920701756</v>
      </c>
      <c r="G3401" s="187" t="n">
        <v>2.345166864</v>
      </c>
    </row>
    <row r="3402" customFormat="false" ht="15" hidden="false" customHeight="false" outlineLevel="0" collapsed="false">
      <c r="A3402" s="189" t="n">
        <v>10</v>
      </c>
      <c r="B3402" s="190" t="s">
        <v>882</v>
      </c>
      <c r="C3402" s="191" t="s">
        <v>67</v>
      </c>
      <c r="D3402" s="191" t="s">
        <v>28</v>
      </c>
      <c r="E3402" s="189" t="n">
        <v>0.000744376</v>
      </c>
      <c r="F3402" s="189" t="n">
        <v>6.64</v>
      </c>
      <c r="G3402" s="189" t="n">
        <v>0</v>
      </c>
    </row>
    <row r="3403" customFormat="false" ht="15" hidden="false" customHeight="false" outlineLevel="0" collapsed="false">
      <c r="A3403" s="189" t="n">
        <v>12</v>
      </c>
      <c r="B3403" s="190" t="s">
        <v>883</v>
      </c>
      <c r="C3403" s="191" t="s">
        <v>67</v>
      </c>
      <c r="D3403" s="191" t="s">
        <v>28</v>
      </c>
      <c r="E3403" s="189" t="n">
        <v>0.000744376</v>
      </c>
      <c r="F3403" s="189" t="n">
        <v>6.5</v>
      </c>
      <c r="G3403" s="189" t="n">
        <v>0</v>
      </c>
    </row>
    <row r="3404" customFormat="false" ht="15" hidden="false" customHeight="false" outlineLevel="0" collapsed="false">
      <c r="A3404" s="189" t="n">
        <v>12892</v>
      </c>
      <c r="B3404" s="190" t="s">
        <v>859</v>
      </c>
      <c r="C3404" s="191" t="s">
        <v>67</v>
      </c>
      <c r="D3404" s="191" t="s">
        <v>333</v>
      </c>
      <c r="E3404" s="189" t="n">
        <v>0.001300602</v>
      </c>
      <c r="F3404" s="189" t="n">
        <v>9</v>
      </c>
      <c r="G3404" s="189" t="n">
        <v>0</v>
      </c>
    </row>
    <row r="3405" customFormat="false" ht="15" hidden="false" customHeight="false" outlineLevel="0" collapsed="false">
      <c r="A3405" s="189" t="n">
        <v>12893</v>
      </c>
      <c r="B3405" s="190" t="s">
        <v>860</v>
      </c>
      <c r="C3405" s="191" t="s">
        <v>67</v>
      </c>
      <c r="D3405" s="191" t="s">
        <v>333</v>
      </c>
      <c r="E3405" s="189" t="n">
        <v>0.001300602</v>
      </c>
      <c r="F3405" s="189" t="n">
        <v>48</v>
      </c>
      <c r="G3405" s="189" t="n">
        <v>0</v>
      </c>
    </row>
    <row r="3406" customFormat="false" ht="15" hidden="false" customHeight="false" outlineLevel="0" collapsed="false">
      <c r="A3406" s="189" t="n">
        <v>12894</v>
      </c>
      <c r="B3406" s="190" t="s">
        <v>861</v>
      </c>
      <c r="C3406" s="191" t="s">
        <v>67</v>
      </c>
      <c r="D3406" s="191" t="s">
        <v>28</v>
      </c>
      <c r="E3406" s="189" t="n">
        <v>0.001300602</v>
      </c>
      <c r="F3406" s="189" t="n">
        <v>13</v>
      </c>
      <c r="G3406" s="189" t="n">
        <v>0</v>
      </c>
    </row>
    <row r="3407" customFormat="false" ht="21" hidden="false" customHeight="false" outlineLevel="0" collapsed="false">
      <c r="A3407" s="189" t="n">
        <v>12895</v>
      </c>
      <c r="B3407" s="190" t="s">
        <v>862</v>
      </c>
      <c r="C3407" s="191" t="s">
        <v>67</v>
      </c>
      <c r="D3407" s="191" t="s">
        <v>28</v>
      </c>
      <c r="E3407" s="189" t="n">
        <v>0.001300602</v>
      </c>
      <c r="F3407" s="189" t="n">
        <v>10</v>
      </c>
      <c r="G3407" s="189" t="n">
        <v>0</v>
      </c>
    </row>
    <row r="3408" customFormat="false" ht="15" hidden="false" customHeight="false" outlineLevel="0" collapsed="false">
      <c r="A3408" s="189" t="n">
        <v>2436</v>
      </c>
      <c r="B3408" s="190" t="s">
        <v>913</v>
      </c>
      <c r="C3408" s="191" t="s">
        <v>867</v>
      </c>
      <c r="D3408" s="191" t="s">
        <v>876</v>
      </c>
      <c r="E3408" s="189" t="n">
        <v>0.1050702</v>
      </c>
      <c r="F3408" s="189" t="n">
        <v>0</v>
      </c>
      <c r="G3408" s="189" t="n">
        <v>12.75</v>
      </c>
    </row>
    <row r="3409" customFormat="false" ht="15" hidden="false" customHeight="false" outlineLevel="0" collapsed="false">
      <c r="A3409" s="189" t="n">
        <v>247</v>
      </c>
      <c r="B3409" s="190" t="s">
        <v>915</v>
      </c>
      <c r="C3409" s="191" t="s">
        <v>867</v>
      </c>
      <c r="D3409" s="191" t="s">
        <v>876</v>
      </c>
      <c r="E3409" s="189" t="n">
        <v>0.1050702</v>
      </c>
      <c r="F3409" s="189" t="n">
        <v>0</v>
      </c>
      <c r="G3409" s="189" t="n">
        <v>9.57</v>
      </c>
    </row>
    <row r="3410" customFormat="false" ht="15" hidden="false" customHeight="false" outlineLevel="0" collapsed="false">
      <c r="A3410" s="189" t="n">
        <v>2674</v>
      </c>
      <c r="B3410" s="190" t="s">
        <v>1137</v>
      </c>
      <c r="C3410" s="191" t="s">
        <v>67</v>
      </c>
      <c r="D3410" s="191" t="s">
        <v>131</v>
      </c>
      <c r="E3410" s="189" t="n">
        <v>1.017</v>
      </c>
      <c r="F3410" s="189" t="n">
        <v>2.42</v>
      </c>
      <c r="G3410" s="189" t="n">
        <v>0</v>
      </c>
    </row>
    <row r="3411" customFormat="false" ht="15" hidden="false" customHeight="false" outlineLevel="0" collapsed="false">
      <c r="A3411" s="189" t="n">
        <v>2711</v>
      </c>
      <c r="B3411" s="190" t="s">
        <v>885</v>
      </c>
      <c r="C3411" s="191" t="s">
        <v>67</v>
      </c>
      <c r="D3411" s="191" t="s">
        <v>28</v>
      </c>
      <c r="E3411" s="189" t="n">
        <v>0.000744376</v>
      </c>
      <c r="F3411" s="189" t="n">
        <v>100.68</v>
      </c>
      <c r="G3411" s="189" t="n">
        <v>0</v>
      </c>
    </row>
    <row r="3412" customFormat="false" ht="15" hidden="false" customHeight="false" outlineLevel="0" collapsed="false">
      <c r="A3412" s="189" t="n">
        <v>34562</v>
      </c>
      <c r="B3412" s="190" t="s">
        <v>1138</v>
      </c>
      <c r="C3412" s="191" t="s">
        <v>67</v>
      </c>
      <c r="D3412" s="191" t="s">
        <v>153</v>
      </c>
      <c r="E3412" s="189" t="n">
        <v>0.0018</v>
      </c>
      <c r="F3412" s="189" t="n">
        <v>9.06</v>
      </c>
      <c r="G3412" s="189" t="n">
        <v>0</v>
      </c>
    </row>
    <row r="3413" customFormat="false" ht="21" hidden="false" customHeight="false" outlineLevel="0" collapsed="false">
      <c r="A3413" s="189" t="n">
        <v>36148</v>
      </c>
      <c r="B3413" s="190" t="s">
        <v>864</v>
      </c>
      <c r="C3413" s="191" t="s">
        <v>67</v>
      </c>
      <c r="D3413" s="191" t="s">
        <v>28</v>
      </c>
      <c r="E3413" s="189" t="n">
        <v>0.001300602</v>
      </c>
      <c r="F3413" s="189" t="n">
        <v>48</v>
      </c>
      <c r="G3413" s="189" t="n">
        <v>0</v>
      </c>
    </row>
    <row r="3414" customFormat="false" ht="21" hidden="false" customHeight="false" outlineLevel="0" collapsed="false">
      <c r="A3414" s="189" t="n">
        <v>36152</v>
      </c>
      <c r="B3414" s="190" t="s">
        <v>865</v>
      </c>
      <c r="C3414" s="191" t="s">
        <v>67</v>
      </c>
      <c r="D3414" s="191" t="s">
        <v>28</v>
      </c>
      <c r="E3414" s="189" t="n">
        <v>0.001300602</v>
      </c>
      <c r="F3414" s="189" t="n">
        <v>3.9</v>
      </c>
      <c r="G3414" s="189" t="n">
        <v>0</v>
      </c>
    </row>
    <row r="3415" customFormat="false" ht="15" hidden="false" customHeight="false" outlineLevel="0" collapsed="false">
      <c r="A3415" s="189" t="n">
        <v>37370</v>
      </c>
      <c r="B3415" s="190" t="s">
        <v>886</v>
      </c>
      <c r="C3415" s="191" t="s">
        <v>67</v>
      </c>
      <c r="D3415" s="191" t="s">
        <v>876</v>
      </c>
      <c r="E3415" s="189" t="n">
        <v>0.204</v>
      </c>
      <c r="F3415" s="189" t="n">
        <v>1.7</v>
      </c>
      <c r="G3415" s="189" t="n">
        <v>0</v>
      </c>
    </row>
    <row r="3416" customFormat="false" ht="15" hidden="false" customHeight="false" outlineLevel="0" collapsed="false">
      <c r="A3416" s="189" t="n">
        <v>37371</v>
      </c>
      <c r="B3416" s="190" t="s">
        <v>887</v>
      </c>
      <c r="C3416" s="191" t="s">
        <v>67</v>
      </c>
      <c r="D3416" s="191" t="s">
        <v>876</v>
      </c>
      <c r="E3416" s="189" t="n">
        <v>0.204</v>
      </c>
      <c r="F3416" s="189" t="n">
        <v>0.64</v>
      </c>
      <c r="G3416" s="189" t="n">
        <v>0</v>
      </c>
    </row>
    <row r="3417" customFormat="false" ht="15" hidden="false" customHeight="false" outlineLevel="0" collapsed="false">
      <c r="A3417" s="189" t="n">
        <v>37372</v>
      </c>
      <c r="B3417" s="190" t="s">
        <v>877</v>
      </c>
      <c r="C3417" s="191" t="s">
        <v>67</v>
      </c>
      <c r="D3417" s="191" t="s">
        <v>876</v>
      </c>
      <c r="E3417" s="189" t="n">
        <v>0.204</v>
      </c>
      <c r="F3417" s="189" t="n">
        <v>0.37</v>
      </c>
      <c r="G3417" s="189" t="n">
        <v>0</v>
      </c>
    </row>
    <row r="3418" customFormat="false" ht="15" hidden="false" customHeight="false" outlineLevel="0" collapsed="false">
      <c r="A3418" s="189" t="n">
        <v>37373</v>
      </c>
      <c r="B3418" s="190" t="s">
        <v>878</v>
      </c>
      <c r="C3418" s="191" t="s">
        <v>67</v>
      </c>
      <c r="D3418" s="191" t="s">
        <v>876</v>
      </c>
      <c r="E3418" s="189" t="n">
        <v>0.204</v>
      </c>
      <c r="F3418" s="189" t="n">
        <v>0.02</v>
      </c>
      <c r="G3418" s="189" t="n">
        <v>0</v>
      </c>
    </row>
    <row r="3419" customFormat="false" ht="15" hidden="false" customHeight="false" outlineLevel="0" collapsed="false">
      <c r="A3419" s="189" t="n">
        <v>38403</v>
      </c>
      <c r="B3419" s="190" t="s">
        <v>888</v>
      </c>
      <c r="C3419" s="191" t="s">
        <v>67</v>
      </c>
      <c r="D3419" s="191" t="s">
        <v>28</v>
      </c>
      <c r="E3419" s="189" t="n">
        <v>0.000744376</v>
      </c>
      <c r="F3419" s="189" t="n">
        <v>24.94</v>
      </c>
      <c r="G3419" s="189" t="n">
        <v>0</v>
      </c>
    </row>
    <row r="3420" customFormat="false" ht="15" hidden="false" customHeight="false" outlineLevel="0" collapsed="false">
      <c r="A3420" s="178"/>
      <c r="B3420" s="179"/>
      <c r="C3420" s="180"/>
      <c r="D3420" s="180"/>
      <c r="E3420" s="180"/>
      <c r="F3420" s="180"/>
      <c r="G3420" s="180"/>
    </row>
    <row r="3421" customFormat="false" ht="21" hidden="false" customHeight="false" outlineLevel="0" collapsed="false">
      <c r="A3421" s="184" t="s">
        <v>459</v>
      </c>
      <c r="B3421" s="185" t="s">
        <v>460</v>
      </c>
      <c r="C3421" s="186" t="s">
        <v>53</v>
      </c>
      <c r="D3421" s="186" t="s">
        <v>131</v>
      </c>
      <c r="E3421" s="188"/>
      <c r="F3421" s="187" t="n">
        <v>2.39514498884</v>
      </c>
      <c r="G3421" s="187" t="n">
        <v>0.68975496</v>
      </c>
    </row>
    <row r="3422" customFormat="false" ht="15" hidden="false" customHeight="false" outlineLevel="0" collapsed="false">
      <c r="A3422" s="189" t="n">
        <v>10</v>
      </c>
      <c r="B3422" s="190" t="s">
        <v>882</v>
      </c>
      <c r="C3422" s="191" t="s">
        <v>67</v>
      </c>
      <c r="D3422" s="191" t="s">
        <v>28</v>
      </c>
      <c r="E3422" s="189" t="n">
        <v>0.000218934</v>
      </c>
      <c r="F3422" s="189" t="n">
        <v>6.64</v>
      </c>
      <c r="G3422" s="189" t="n">
        <v>0</v>
      </c>
    </row>
    <row r="3423" customFormat="false" ht="15" hidden="false" customHeight="false" outlineLevel="0" collapsed="false">
      <c r="A3423" s="189" t="n">
        <v>12</v>
      </c>
      <c r="B3423" s="190" t="s">
        <v>883</v>
      </c>
      <c r="C3423" s="191" t="s">
        <v>67</v>
      </c>
      <c r="D3423" s="191" t="s">
        <v>28</v>
      </c>
      <c r="E3423" s="189" t="n">
        <v>0.000218934</v>
      </c>
      <c r="F3423" s="189" t="n">
        <v>6.5</v>
      </c>
      <c r="G3423" s="189" t="n">
        <v>0</v>
      </c>
    </row>
    <row r="3424" customFormat="false" ht="15" hidden="false" customHeight="false" outlineLevel="0" collapsed="false">
      <c r="A3424" s="189" t="n">
        <v>12892</v>
      </c>
      <c r="B3424" s="190" t="s">
        <v>859</v>
      </c>
      <c r="C3424" s="191" t="s">
        <v>67</v>
      </c>
      <c r="D3424" s="191" t="s">
        <v>333</v>
      </c>
      <c r="E3424" s="189" t="n">
        <v>0.00038253</v>
      </c>
      <c r="F3424" s="189" t="n">
        <v>9</v>
      </c>
      <c r="G3424" s="189" t="n">
        <v>0</v>
      </c>
    </row>
    <row r="3425" customFormat="false" ht="15" hidden="false" customHeight="false" outlineLevel="0" collapsed="false">
      <c r="A3425" s="189" t="n">
        <v>12893</v>
      </c>
      <c r="B3425" s="190" t="s">
        <v>860</v>
      </c>
      <c r="C3425" s="191" t="s">
        <v>67</v>
      </c>
      <c r="D3425" s="191" t="s">
        <v>333</v>
      </c>
      <c r="E3425" s="189" t="n">
        <v>0.00038253</v>
      </c>
      <c r="F3425" s="189" t="n">
        <v>48</v>
      </c>
      <c r="G3425" s="189" t="n">
        <v>0</v>
      </c>
    </row>
    <row r="3426" customFormat="false" ht="15" hidden="false" customHeight="false" outlineLevel="0" collapsed="false">
      <c r="A3426" s="189" t="n">
        <v>12894</v>
      </c>
      <c r="B3426" s="190" t="s">
        <v>861</v>
      </c>
      <c r="C3426" s="191" t="s">
        <v>67</v>
      </c>
      <c r="D3426" s="191" t="s">
        <v>28</v>
      </c>
      <c r="E3426" s="189" t="n">
        <v>0.00038253</v>
      </c>
      <c r="F3426" s="189" t="n">
        <v>13</v>
      </c>
      <c r="G3426" s="189" t="n">
        <v>0</v>
      </c>
    </row>
    <row r="3427" customFormat="false" ht="21" hidden="false" customHeight="false" outlineLevel="0" collapsed="false">
      <c r="A3427" s="189" t="n">
        <v>12895</v>
      </c>
      <c r="B3427" s="190" t="s">
        <v>862</v>
      </c>
      <c r="C3427" s="191" t="s">
        <v>67</v>
      </c>
      <c r="D3427" s="191" t="s">
        <v>28</v>
      </c>
      <c r="E3427" s="189" t="n">
        <v>0.00038253</v>
      </c>
      <c r="F3427" s="189" t="n">
        <v>10</v>
      </c>
      <c r="G3427" s="189" t="n">
        <v>0</v>
      </c>
    </row>
    <row r="3428" customFormat="false" ht="15" hidden="false" customHeight="false" outlineLevel="0" collapsed="false">
      <c r="A3428" s="189" t="n">
        <v>21127</v>
      </c>
      <c r="B3428" s="190" t="s">
        <v>912</v>
      </c>
      <c r="C3428" s="191" t="s">
        <v>67</v>
      </c>
      <c r="D3428" s="191" t="s">
        <v>28</v>
      </c>
      <c r="E3428" s="189" t="n">
        <v>0.009</v>
      </c>
      <c r="F3428" s="189" t="n">
        <v>3.59</v>
      </c>
      <c r="G3428" s="189" t="n">
        <v>0</v>
      </c>
    </row>
    <row r="3429" customFormat="false" ht="15" hidden="false" customHeight="false" outlineLevel="0" collapsed="false">
      <c r="A3429" s="189" t="n">
        <v>2436</v>
      </c>
      <c r="B3429" s="190" t="s">
        <v>913</v>
      </c>
      <c r="C3429" s="191" t="s">
        <v>867</v>
      </c>
      <c r="D3429" s="191" t="s">
        <v>876</v>
      </c>
      <c r="E3429" s="189" t="n">
        <v>0.030903</v>
      </c>
      <c r="F3429" s="189" t="n">
        <v>0</v>
      </c>
      <c r="G3429" s="189" t="n">
        <v>12.75</v>
      </c>
    </row>
    <row r="3430" customFormat="false" ht="15" hidden="false" customHeight="false" outlineLevel="0" collapsed="false">
      <c r="A3430" s="189" t="n">
        <v>247</v>
      </c>
      <c r="B3430" s="190" t="s">
        <v>915</v>
      </c>
      <c r="C3430" s="191" t="s">
        <v>867</v>
      </c>
      <c r="D3430" s="191" t="s">
        <v>876</v>
      </c>
      <c r="E3430" s="189" t="n">
        <v>0.030903</v>
      </c>
      <c r="F3430" s="189" t="n">
        <v>0</v>
      </c>
      <c r="G3430" s="189" t="n">
        <v>9.57</v>
      </c>
    </row>
    <row r="3431" customFormat="false" ht="15" hidden="false" customHeight="false" outlineLevel="0" collapsed="false">
      <c r="A3431" s="189" t="n">
        <v>2711</v>
      </c>
      <c r="B3431" s="190" t="s">
        <v>885</v>
      </c>
      <c r="C3431" s="191" t="s">
        <v>67</v>
      </c>
      <c r="D3431" s="191" t="s">
        <v>28</v>
      </c>
      <c r="E3431" s="189" t="n">
        <v>0.000218934</v>
      </c>
      <c r="F3431" s="189" t="n">
        <v>100.68</v>
      </c>
      <c r="G3431" s="189" t="n">
        <v>0</v>
      </c>
    </row>
    <row r="3432" customFormat="false" ht="21" hidden="false" customHeight="false" outlineLevel="0" collapsed="false">
      <c r="A3432" s="189" t="n">
        <v>36148</v>
      </c>
      <c r="B3432" s="190" t="s">
        <v>864</v>
      </c>
      <c r="C3432" s="191" t="s">
        <v>67</v>
      </c>
      <c r="D3432" s="191" t="s">
        <v>28</v>
      </c>
      <c r="E3432" s="189" t="n">
        <v>0.00038253</v>
      </c>
      <c r="F3432" s="189" t="n">
        <v>48</v>
      </c>
      <c r="G3432" s="189" t="n">
        <v>0</v>
      </c>
    </row>
    <row r="3433" customFormat="false" ht="21" hidden="false" customHeight="false" outlineLevel="0" collapsed="false">
      <c r="A3433" s="189" t="n">
        <v>36152</v>
      </c>
      <c r="B3433" s="190" t="s">
        <v>865</v>
      </c>
      <c r="C3433" s="191" t="s">
        <v>67</v>
      </c>
      <c r="D3433" s="191" t="s">
        <v>28</v>
      </c>
      <c r="E3433" s="189" t="n">
        <v>0.00038253</v>
      </c>
      <c r="F3433" s="189" t="n">
        <v>3.9</v>
      </c>
      <c r="G3433" s="189" t="n">
        <v>0</v>
      </c>
    </row>
    <row r="3434" customFormat="false" ht="15" hidden="false" customHeight="false" outlineLevel="0" collapsed="false">
      <c r="A3434" s="189" t="n">
        <v>37370</v>
      </c>
      <c r="B3434" s="190" t="s">
        <v>886</v>
      </c>
      <c r="C3434" s="191" t="s">
        <v>67</v>
      </c>
      <c r="D3434" s="191" t="s">
        <v>876</v>
      </c>
      <c r="E3434" s="189" t="n">
        <v>0.06</v>
      </c>
      <c r="F3434" s="189" t="n">
        <v>1.7</v>
      </c>
      <c r="G3434" s="189" t="n">
        <v>0</v>
      </c>
    </row>
    <row r="3435" customFormat="false" ht="15" hidden="false" customHeight="false" outlineLevel="0" collapsed="false">
      <c r="A3435" s="189" t="n">
        <v>37371</v>
      </c>
      <c r="B3435" s="190" t="s">
        <v>887</v>
      </c>
      <c r="C3435" s="191" t="s">
        <v>67</v>
      </c>
      <c r="D3435" s="191" t="s">
        <v>876</v>
      </c>
      <c r="E3435" s="189" t="n">
        <v>0.06</v>
      </c>
      <c r="F3435" s="189" t="n">
        <v>0.64</v>
      </c>
      <c r="G3435" s="189" t="n">
        <v>0</v>
      </c>
    </row>
    <row r="3436" customFormat="false" ht="15" hidden="false" customHeight="false" outlineLevel="0" collapsed="false">
      <c r="A3436" s="189" t="n">
        <v>37372</v>
      </c>
      <c r="B3436" s="190" t="s">
        <v>877</v>
      </c>
      <c r="C3436" s="191" t="s">
        <v>67</v>
      </c>
      <c r="D3436" s="191" t="s">
        <v>876</v>
      </c>
      <c r="E3436" s="189" t="n">
        <v>0.06</v>
      </c>
      <c r="F3436" s="189" t="n">
        <v>0.37</v>
      </c>
      <c r="G3436" s="189" t="n">
        <v>0</v>
      </c>
    </row>
    <row r="3437" customFormat="false" ht="15" hidden="false" customHeight="false" outlineLevel="0" collapsed="false">
      <c r="A3437" s="189" t="n">
        <v>37373</v>
      </c>
      <c r="B3437" s="190" t="s">
        <v>878</v>
      </c>
      <c r="C3437" s="191" t="s">
        <v>67</v>
      </c>
      <c r="D3437" s="191" t="s">
        <v>876</v>
      </c>
      <c r="E3437" s="189" t="n">
        <v>0.06</v>
      </c>
      <c r="F3437" s="189" t="n">
        <v>0.02</v>
      </c>
      <c r="G3437" s="189" t="n">
        <v>0</v>
      </c>
    </row>
    <row r="3438" customFormat="false" ht="15" hidden="false" customHeight="false" outlineLevel="0" collapsed="false">
      <c r="A3438" s="189" t="n">
        <v>38403</v>
      </c>
      <c r="B3438" s="190" t="s">
        <v>888</v>
      </c>
      <c r="C3438" s="191" t="s">
        <v>67</v>
      </c>
      <c r="D3438" s="191" t="s">
        <v>28</v>
      </c>
      <c r="E3438" s="189" t="n">
        <v>0.000218934</v>
      </c>
      <c r="F3438" s="189" t="n">
        <v>24.94</v>
      </c>
      <c r="G3438" s="189" t="n">
        <v>0</v>
      </c>
    </row>
    <row r="3439" customFormat="false" ht="21" hidden="false" customHeight="false" outlineLevel="0" collapsed="false">
      <c r="A3439" s="189" t="n">
        <v>984</v>
      </c>
      <c r="B3439" s="190" t="s">
        <v>1121</v>
      </c>
      <c r="C3439" s="191" t="s">
        <v>67</v>
      </c>
      <c r="D3439" s="191" t="s">
        <v>131</v>
      </c>
      <c r="E3439" s="189" t="n">
        <v>1.19</v>
      </c>
      <c r="F3439" s="189" t="n">
        <v>1.78</v>
      </c>
      <c r="G3439" s="189" t="n">
        <v>0</v>
      </c>
    </row>
    <row r="3440" customFormat="false" ht="15" hidden="false" customHeight="false" outlineLevel="0" collapsed="false">
      <c r="A3440" s="178"/>
      <c r="B3440" s="179"/>
      <c r="C3440" s="180"/>
      <c r="D3440" s="180"/>
      <c r="E3440" s="180"/>
      <c r="F3440" s="180"/>
      <c r="G3440" s="180"/>
    </row>
    <row r="3441" customFormat="false" ht="21" hidden="false" customHeight="false" outlineLevel="0" collapsed="false">
      <c r="A3441" s="184" t="s">
        <v>517</v>
      </c>
      <c r="B3441" s="185" t="s">
        <v>518</v>
      </c>
      <c r="C3441" s="186" t="s">
        <v>53</v>
      </c>
      <c r="D3441" s="186" t="s">
        <v>131</v>
      </c>
      <c r="E3441" s="187"/>
      <c r="F3441" s="187" t="n">
        <v>3.45248998512</v>
      </c>
      <c r="G3441" s="187" t="n">
        <v>0.91967328</v>
      </c>
    </row>
    <row r="3442" customFormat="false" ht="15" hidden="false" customHeight="false" outlineLevel="0" collapsed="false">
      <c r="A3442" s="189" t="n">
        <v>10</v>
      </c>
      <c r="B3442" s="190" t="s">
        <v>882</v>
      </c>
      <c r="C3442" s="191" t="s">
        <v>67</v>
      </c>
      <c r="D3442" s="191" t="s">
        <v>28</v>
      </c>
      <c r="E3442" s="189" t="n">
        <v>0.000291912</v>
      </c>
      <c r="F3442" s="189" t="n">
        <v>6.64</v>
      </c>
      <c r="G3442" s="189" t="n">
        <v>0</v>
      </c>
    </row>
    <row r="3443" customFormat="false" ht="21" hidden="false" customHeight="false" outlineLevel="0" collapsed="false">
      <c r="A3443" s="189" t="n">
        <v>1003</v>
      </c>
      <c r="B3443" s="190" t="s">
        <v>1139</v>
      </c>
      <c r="C3443" s="191" t="s">
        <v>67</v>
      </c>
      <c r="D3443" s="191" t="s">
        <v>131</v>
      </c>
      <c r="E3443" s="189" t="n">
        <v>1.19</v>
      </c>
      <c r="F3443" s="189" t="n">
        <v>2.6</v>
      </c>
      <c r="G3443" s="189" t="n">
        <v>0</v>
      </c>
    </row>
    <row r="3444" customFormat="false" ht="15" hidden="false" customHeight="false" outlineLevel="0" collapsed="false">
      <c r="A3444" s="189" t="n">
        <v>12</v>
      </c>
      <c r="B3444" s="190" t="s">
        <v>883</v>
      </c>
      <c r="C3444" s="191" t="s">
        <v>67</v>
      </c>
      <c r="D3444" s="191" t="s">
        <v>28</v>
      </c>
      <c r="E3444" s="189" t="n">
        <v>0.000291912</v>
      </c>
      <c r="F3444" s="189" t="n">
        <v>6.5</v>
      </c>
      <c r="G3444" s="189" t="n">
        <v>0</v>
      </c>
    </row>
    <row r="3445" customFormat="false" ht="15" hidden="false" customHeight="false" outlineLevel="0" collapsed="false">
      <c r="A3445" s="189" t="n">
        <v>12892</v>
      </c>
      <c r="B3445" s="190" t="s">
        <v>859</v>
      </c>
      <c r="C3445" s="191" t="s">
        <v>67</v>
      </c>
      <c r="D3445" s="191" t="s">
        <v>333</v>
      </c>
      <c r="E3445" s="189" t="n">
        <v>0.00051004</v>
      </c>
      <c r="F3445" s="189" t="n">
        <v>9</v>
      </c>
      <c r="G3445" s="189" t="n">
        <v>0</v>
      </c>
    </row>
    <row r="3446" customFormat="false" ht="15" hidden="false" customHeight="false" outlineLevel="0" collapsed="false">
      <c r="A3446" s="189" t="n">
        <v>12893</v>
      </c>
      <c r="B3446" s="190" t="s">
        <v>860</v>
      </c>
      <c r="C3446" s="191" t="s">
        <v>67</v>
      </c>
      <c r="D3446" s="191" t="s">
        <v>333</v>
      </c>
      <c r="E3446" s="189" t="n">
        <v>0.00051004</v>
      </c>
      <c r="F3446" s="189" t="n">
        <v>48</v>
      </c>
      <c r="G3446" s="189" t="n">
        <v>0</v>
      </c>
    </row>
    <row r="3447" customFormat="false" ht="15" hidden="false" customHeight="false" outlineLevel="0" collapsed="false">
      <c r="A3447" s="189" t="n">
        <v>12894</v>
      </c>
      <c r="B3447" s="190" t="s">
        <v>861</v>
      </c>
      <c r="C3447" s="191" t="s">
        <v>67</v>
      </c>
      <c r="D3447" s="191" t="s">
        <v>28</v>
      </c>
      <c r="E3447" s="189" t="n">
        <v>0.00051004</v>
      </c>
      <c r="F3447" s="189" t="n">
        <v>13</v>
      </c>
      <c r="G3447" s="189" t="n">
        <v>0</v>
      </c>
    </row>
    <row r="3448" customFormat="false" ht="21" hidden="false" customHeight="false" outlineLevel="0" collapsed="false">
      <c r="A3448" s="189" t="n">
        <v>12895</v>
      </c>
      <c r="B3448" s="190" t="s">
        <v>862</v>
      </c>
      <c r="C3448" s="191" t="s">
        <v>67</v>
      </c>
      <c r="D3448" s="191" t="s">
        <v>28</v>
      </c>
      <c r="E3448" s="189" t="n">
        <v>0.00051004</v>
      </c>
      <c r="F3448" s="189" t="n">
        <v>10</v>
      </c>
      <c r="G3448" s="189" t="n">
        <v>0</v>
      </c>
    </row>
    <row r="3449" customFormat="false" ht="15" hidden="false" customHeight="false" outlineLevel="0" collapsed="false">
      <c r="A3449" s="189" t="n">
        <v>21127</v>
      </c>
      <c r="B3449" s="190" t="s">
        <v>912</v>
      </c>
      <c r="C3449" s="191" t="s">
        <v>67</v>
      </c>
      <c r="D3449" s="191" t="s">
        <v>28</v>
      </c>
      <c r="E3449" s="189" t="n">
        <v>0.009</v>
      </c>
      <c r="F3449" s="189" t="n">
        <v>3.59</v>
      </c>
      <c r="G3449" s="189" t="n">
        <v>0</v>
      </c>
    </row>
    <row r="3450" customFormat="false" ht="15" hidden="false" customHeight="false" outlineLevel="0" collapsed="false">
      <c r="A3450" s="189" t="n">
        <v>2436</v>
      </c>
      <c r="B3450" s="190" t="s">
        <v>913</v>
      </c>
      <c r="C3450" s="191" t="s">
        <v>867</v>
      </c>
      <c r="D3450" s="191" t="s">
        <v>876</v>
      </c>
      <c r="E3450" s="189" t="n">
        <v>0.041204</v>
      </c>
      <c r="F3450" s="189" t="n">
        <v>0</v>
      </c>
      <c r="G3450" s="189" t="n">
        <v>12.75</v>
      </c>
    </row>
    <row r="3451" customFormat="false" ht="15" hidden="false" customHeight="false" outlineLevel="0" collapsed="false">
      <c r="A3451" s="189" t="n">
        <v>247</v>
      </c>
      <c r="B3451" s="190" t="s">
        <v>915</v>
      </c>
      <c r="C3451" s="191" t="s">
        <v>867</v>
      </c>
      <c r="D3451" s="191" t="s">
        <v>876</v>
      </c>
      <c r="E3451" s="189" t="n">
        <v>0.041204</v>
      </c>
      <c r="F3451" s="189" t="n">
        <v>0</v>
      </c>
      <c r="G3451" s="189" t="n">
        <v>9.57</v>
      </c>
    </row>
    <row r="3452" customFormat="false" ht="15" hidden="false" customHeight="false" outlineLevel="0" collapsed="false">
      <c r="A3452" s="189" t="n">
        <v>2711</v>
      </c>
      <c r="B3452" s="190" t="s">
        <v>885</v>
      </c>
      <c r="C3452" s="191" t="s">
        <v>67</v>
      </c>
      <c r="D3452" s="191" t="s">
        <v>28</v>
      </c>
      <c r="E3452" s="189" t="n">
        <v>0.000291912</v>
      </c>
      <c r="F3452" s="189" t="n">
        <v>100.68</v>
      </c>
      <c r="G3452" s="189" t="n">
        <v>0</v>
      </c>
    </row>
    <row r="3453" customFormat="false" ht="21" hidden="false" customHeight="false" outlineLevel="0" collapsed="false">
      <c r="A3453" s="189" t="n">
        <v>36148</v>
      </c>
      <c r="B3453" s="190" t="s">
        <v>864</v>
      </c>
      <c r="C3453" s="191" t="s">
        <v>67</v>
      </c>
      <c r="D3453" s="191" t="s">
        <v>28</v>
      </c>
      <c r="E3453" s="189" t="n">
        <v>0.00051004</v>
      </c>
      <c r="F3453" s="189" t="n">
        <v>48</v>
      </c>
      <c r="G3453" s="189" t="n">
        <v>0</v>
      </c>
    </row>
    <row r="3454" customFormat="false" ht="21" hidden="false" customHeight="false" outlineLevel="0" collapsed="false">
      <c r="A3454" s="189" t="n">
        <v>36152</v>
      </c>
      <c r="B3454" s="190" t="s">
        <v>865</v>
      </c>
      <c r="C3454" s="191" t="s">
        <v>67</v>
      </c>
      <c r="D3454" s="191" t="s">
        <v>28</v>
      </c>
      <c r="E3454" s="189" t="n">
        <v>0.00051004</v>
      </c>
      <c r="F3454" s="189" t="n">
        <v>3.9</v>
      </c>
      <c r="G3454" s="189" t="n">
        <v>0</v>
      </c>
    </row>
    <row r="3455" customFormat="false" ht="15" hidden="false" customHeight="false" outlineLevel="0" collapsed="false">
      <c r="A3455" s="189" t="n">
        <v>37370</v>
      </c>
      <c r="B3455" s="190" t="s">
        <v>886</v>
      </c>
      <c r="C3455" s="191" t="s">
        <v>67</v>
      </c>
      <c r="D3455" s="191" t="s">
        <v>876</v>
      </c>
      <c r="E3455" s="189" t="n">
        <v>0.08</v>
      </c>
      <c r="F3455" s="189" t="n">
        <v>1.7</v>
      </c>
      <c r="G3455" s="189" t="n">
        <v>0</v>
      </c>
    </row>
    <row r="3456" customFormat="false" ht="15" hidden="false" customHeight="false" outlineLevel="0" collapsed="false">
      <c r="A3456" s="189" t="n">
        <v>37371</v>
      </c>
      <c r="B3456" s="190" t="s">
        <v>887</v>
      </c>
      <c r="C3456" s="191" t="s">
        <v>67</v>
      </c>
      <c r="D3456" s="191" t="s">
        <v>876</v>
      </c>
      <c r="E3456" s="189" t="n">
        <v>0.08</v>
      </c>
      <c r="F3456" s="189" t="n">
        <v>0.64</v>
      </c>
      <c r="G3456" s="189" t="n">
        <v>0</v>
      </c>
    </row>
    <row r="3457" customFormat="false" ht="15" hidden="false" customHeight="false" outlineLevel="0" collapsed="false">
      <c r="A3457" s="189" t="n">
        <v>37372</v>
      </c>
      <c r="B3457" s="190" t="s">
        <v>877</v>
      </c>
      <c r="C3457" s="191" t="s">
        <v>67</v>
      </c>
      <c r="D3457" s="191" t="s">
        <v>876</v>
      </c>
      <c r="E3457" s="189" t="n">
        <v>0.08</v>
      </c>
      <c r="F3457" s="189" t="n">
        <v>0.37</v>
      </c>
      <c r="G3457" s="189" t="n">
        <v>0</v>
      </c>
    </row>
    <row r="3458" customFormat="false" ht="15" hidden="false" customHeight="false" outlineLevel="0" collapsed="false">
      <c r="A3458" s="189" t="n">
        <v>37373</v>
      </c>
      <c r="B3458" s="190" t="s">
        <v>878</v>
      </c>
      <c r="C3458" s="191" t="s">
        <v>67</v>
      </c>
      <c r="D3458" s="191" t="s">
        <v>876</v>
      </c>
      <c r="E3458" s="189" t="n">
        <v>0.08</v>
      </c>
      <c r="F3458" s="189" t="n">
        <v>0.02</v>
      </c>
      <c r="G3458" s="189" t="n">
        <v>0</v>
      </c>
    </row>
    <row r="3459" customFormat="false" ht="15" hidden="false" customHeight="false" outlineLevel="0" collapsed="false">
      <c r="A3459" s="189" t="n">
        <v>38403</v>
      </c>
      <c r="B3459" s="190" t="s">
        <v>888</v>
      </c>
      <c r="C3459" s="191" t="s">
        <v>67</v>
      </c>
      <c r="D3459" s="191" t="s">
        <v>28</v>
      </c>
      <c r="E3459" s="189" t="n">
        <v>0.000291912</v>
      </c>
      <c r="F3459" s="189" t="n">
        <v>24.94</v>
      </c>
      <c r="G3459" s="189" t="n">
        <v>0</v>
      </c>
    </row>
    <row r="3460" customFormat="false" ht="15" hidden="false" customHeight="false" outlineLevel="0" collapsed="false">
      <c r="A3460" s="178"/>
      <c r="B3460" s="179"/>
      <c r="C3460" s="180"/>
      <c r="D3460" s="180"/>
      <c r="E3460" s="180"/>
      <c r="F3460" s="180"/>
      <c r="G3460" s="180"/>
    </row>
    <row r="3461" customFormat="false" ht="21" hidden="false" customHeight="false" outlineLevel="0" collapsed="false">
      <c r="A3461" s="184" t="s">
        <v>462</v>
      </c>
      <c r="B3461" s="185" t="s">
        <v>463</v>
      </c>
      <c r="C3461" s="186" t="s">
        <v>53</v>
      </c>
      <c r="D3461" s="186" t="s">
        <v>131</v>
      </c>
      <c r="E3461" s="187"/>
      <c r="F3461" s="187" t="n">
        <v>6.96720652</v>
      </c>
      <c r="G3461" s="187" t="n">
        <v>1.770371064</v>
      </c>
    </row>
    <row r="3462" customFormat="false" ht="15" hidden="false" customHeight="false" outlineLevel="0" collapsed="false">
      <c r="A3462" s="189" t="n">
        <v>10</v>
      </c>
      <c r="B3462" s="190" t="s">
        <v>882</v>
      </c>
      <c r="C3462" s="191" t="s">
        <v>67</v>
      </c>
      <c r="D3462" s="191" t="s">
        <v>28</v>
      </c>
      <c r="E3462" s="189" t="n">
        <v>0.00056193</v>
      </c>
      <c r="F3462" s="189" t="n">
        <v>6.64</v>
      </c>
      <c r="G3462" s="189" t="n">
        <v>0</v>
      </c>
    </row>
    <row r="3463" customFormat="false" ht="31.5" hidden="false" customHeight="false" outlineLevel="0" collapsed="false">
      <c r="A3463" s="189" t="n">
        <v>1020</v>
      </c>
      <c r="B3463" s="190" t="s">
        <v>1072</v>
      </c>
      <c r="C3463" s="191" t="s">
        <v>67</v>
      </c>
      <c r="D3463" s="191" t="s">
        <v>131</v>
      </c>
      <c r="E3463" s="189" t="n">
        <v>1.19</v>
      </c>
      <c r="F3463" s="189" t="n">
        <v>5.3</v>
      </c>
      <c r="G3463" s="189" t="n">
        <v>0</v>
      </c>
    </row>
    <row r="3464" customFormat="false" ht="15" hidden="false" customHeight="false" outlineLevel="0" collapsed="false">
      <c r="A3464" s="189" t="n">
        <v>12</v>
      </c>
      <c r="B3464" s="190" t="s">
        <v>883</v>
      </c>
      <c r="C3464" s="191" t="s">
        <v>67</v>
      </c>
      <c r="D3464" s="191" t="s">
        <v>28</v>
      </c>
      <c r="E3464" s="189" t="n">
        <v>0.00056193</v>
      </c>
      <c r="F3464" s="189" t="n">
        <v>6.5</v>
      </c>
      <c r="G3464" s="189" t="n">
        <v>0</v>
      </c>
    </row>
    <row r="3465" customFormat="false" ht="15" hidden="false" customHeight="false" outlineLevel="0" collapsed="false">
      <c r="A3465" s="189" t="n">
        <v>12892</v>
      </c>
      <c r="B3465" s="190" t="s">
        <v>859</v>
      </c>
      <c r="C3465" s="191" t="s">
        <v>67</v>
      </c>
      <c r="D3465" s="191" t="s">
        <v>333</v>
      </c>
      <c r="E3465" s="189" t="n">
        <v>0.000981828</v>
      </c>
      <c r="F3465" s="189" t="n">
        <v>9</v>
      </c>
      <c r="G3465" s="189" t="n">
        <v>0</v>
      </c>
    </row>
    <row r="3466" customFormat="false" ht="15" hidden="false" customHeight="false" outlineLevel="0" collapsed="false">
      <c r="A3466" s="189" t="n">
        <v>12893</v>
      </c>
      <c r="B3466" s="190" t="s">
        <v>860</v>
      </c>
      <c r="C3466" s="191" t="s">
        <v>67</v>
      </c>
      <c r="D3466" s="191" t="s">
        <v>333</v>
      </c>
      <c r="E3466" s="189" t="n">
        <v>0.000981828</v>
      </c>
      <c r="F3466" s="189" t="n">
        <v>48</v>
      </c>
      <c r="G3466" s="189" t="n">
        <v>0</v>
      </c>
    </row>
    <row r="3467" customFormat="false" ht="15" hidden="false" customHeight="false" outlineLevel="0" collapsed="false">
      <c r="A3467" s="189" t="n">
        <v>12894</v>
      </c>
      <c r="B3467" s="190" t="s">
        <v>861</v>
      </c>
      <c r="C3467" s="191" t="s">
        <v>67</v>
      </c>
      <c r="D3467" s="191" t="s">
        <v>28</v>
      </c>
      <c r="E3467" s="189" t="n">
        <v>0.000981828</v>
      </c>
      <c r="F3467" s="189" t="n">
        <v>13</v>
      </c>
      <c r="G3467" s="189" t="n">
        <v>0</v>
      </c>
    </row>
    <row r="3468" customFormat="false" ht="21" hidden="false" customHeight="false" outlineLevel="0" collapsed="false">
      <c r="A3468" s="189" t="n">
        <v>12895</v>
      </c>
      <c r="B3468" s="190" t="s">
        <v>862</v>
      </c>
      <c r="C3468" s="191" t="s">
        <v>67</v>
      </c>
      <c r="D3468" s="191" t="s">
        <v>28</v>
      </c>
      <c r="E3468" s="189" t="n">
        <v>0.000981828</v>
      </c>
      <c r="F3468" s="189" t="n">
        <v>10</v>
      </c>
      <c r="G3468" s="189" t="n">
        <v>0</v>
      </c>
    </row>
    <row r="3469" customFormat="false" ht="15" hidden="false" customHeight="false" outlineLevel="0" collapsed="false">
      <c r="A3469" s="189" t="n">
        <v>21127</v>
      </c>
      <c r="B3469" s="190" t="s">
        <v>912</v>
      </c>
      <c r="C3469" s="191" t="s">
        <v>67</v>
      </c>
      <c r="D3469" s="191" t="s">
        <v>28</v>
      </c>
      <c r="E3469" s="189" t="n">
        <v>0.009</v>
      </c>
      <c r="F3469" s="189" t="n">
        <v>3.59</v>
      </c>
      <c r="G3469" s="189" t="n">
        <v>0</v>
      </c>
    </row>
    <row r="3470" customFormat="false" ht="15" hidden="false" customHeight="false" outlineLevel="0" collapsed="false">
      <c r="A3470" s="189" t="n">
        <v>2436</v>
      </c>
      <c r="B3470" s="190" t="s">
        <v>913</v>
      </c>
      <c r="C3470" s="191" t="s">
        <v>867</v>
      </c>
      <c r="D3470" s="191" t="s">
        <v>876</v>
      </c>
      <c r="E3470" s="189" t="n">
        <v>0.0793177</v>
      </c>
      <c r="F3470" s="189" t="n">
        <v>0</v>
      </c>
      <c r="G3470" s="189" t="n">
        <v>12.75</v>
      </c>
    </row>
    <row r="3471" customFormat="false" ht="15" hidden="false" customHeight="false" outlineLevel="0" collapsed="false">
      <c r="A3471" s="189" t="n">
        <v>247</v>
      </c>
      <c r="B3471" s="190" t="s">
        <v>915</v>
      </c>
      <c r="C3471" s="191" t="s">
        <v>867</v>
      </c>
      <c r="D3471" s="191" t="s">
        <v>876</v>
      </c>
      <c r="E3471" s="189" t="n">
        <v>0.0793177</v>
      </c>
      <c r="F3471" s="189" t="n">
        <v>0</v>
      </c>
      <c r="G3471" s="189" t="n">
        <v>9.57</v>
      </c>
    </row>
    <row r="3472" customFormat="false" ht="15" hidden="false" customHeight="false" outlineLevel="0" collapsed="false">
      <c r="A3472" s="189" t="n">
        <v>2711</v>
      </c>
      <c r="B3472" s="190" t="s">
        <v>885</v>
      </c>
      <c r="C3472" s="191" t="s">
        <v>67</v>
      </c>
      <c r="D3472" s="191" t="s">
        <v>28</v>
      </c>
      <c r="E3472" s="189" t="n">
        <v>0.00056193</v>
      </c>
      <c r="F3472" s="189" t="n">
        <v>100.68</v>
      </c>
      <c r="G3472" s="189" t="n">
        <v>0</v>
      </c>
    </row>
    <row r="3473" customFormat="false" ht="21" hidden="false" customHeight="false" outlineLevel="0" collapsed="false">
      <c r="A3473" s="189" t="n">
        <v>36148</v>
      </c>
      <c r="B3473" s="190" t="s">
        <v>864</v>
      </c>
      <c r="C3473" s="191" t="s">
        <v>67</v>
      </c>
      <c r="D3473" s="191" t="s">
        <v>28</v>
      </c>
      <c r="E3473" s="189" t="n">
        <v>0.000981828</v>
      </c>
      <c r="F3473" s="189" t="n">
        <v>48</v>
      </c>
      <c r="G3473" s="189" t="n">
        <v>0</v>
      </c>
    </row>
    <row r="3474" customFormat="false" ht="21" hidden="false" customHeight="false" outlineLevel="0" collapsed="false">
      <c r="A3474" s="189" t="n">
        <v>36152</v>
      </c>
      <c r="B3474" s="190" t="s">
        <v>865</v>
      </c>
      <c r="C3474" s="191" t="s">
        <v>67</v>
      </c>
      <c r="D3474" s="191" t="s">
        <v>28</v>
      </c>
      <c r="E3474" s="189" t="n">
        <v>0.000981828</v>
      </c>
      <c r="F3474" s="189" t="n">
        <v>3.9</v>
      </c>
      <c r="G3474" s="189" t="n">
        <v>0</v>
      </c>
    </row>
    <row r="3475" customFormat="false" ht="15" hidden="false" customHeight="false" outlineLevel="0" collapsed="false">
      <c r="A3475" s="189" t="n">
        <v>37370</v>
      </c>
      <c r="B3475" s="190" t="s">
        <v>886</v>
      </c>
      <c r="C3475" s="191" t="s">
        <v>67</v>
      </c>
      <c r="D3475" s="191" t="s">
        <v>876</v>
      </c>
      <c r="E3475" s="189" t="n">
        <v>0.154</v>
      </c>
      <c r="F3475" s="189" t="n">
        <v>1.7</v>
      </c>
      <c r="G3475" s="189" t="n">
        <v>0</v>
      </c>
    </row>
    <row r="3476" customFormat="false" ht="15" hidden="false" customHeight="false" outlineLevel="0" collapsed="false">
      <c r="A3476" s="189" t="n">
        <v>37371</v>
      </c>
      <c r="B3476" s="190" t="s">
        <v>887</v>
      </c>
      <c r="C3476" s="191" t="s">
        <v>67</v>
      </c>
      <c r="D3476" s="191" t="s">
        <v>876</v>
      </c>
      <c r="E3476" s="189" t="n">
        <v>0.154</v>
      </c>
      <c r="F3476" s="189" t="n">
        <v>0.64</v>
      </c>
      <c r="G3476" s="189" t="n">
        <v>0</v>
      </c>
    </row>
    <row r="3477" customFormat="false" ht="15" hidden="false" customHeight="false" outlineLevel="0" collapsed="false">
      <c r="A3477" s="189" t="n">
        <v>37372</v>
      </c>
      <c r="B3477" s="190" t="s">
        <v>877</v>
      </c>
      <c r="C3477" s="191" t="s">
        <v>67</v>
      </c>
      <c r="D3477" s="191" t="s">
        <v>876</v>
      </c>
      <c r="E3477" s="189" t="n">
        <v>0.154</v>
      </c>
      <c r="F3477" s="189" t="n">
        <v>0.37</v>
      </c>
      <c r="G3477" s="189" t="n">
        <v>0</v>
      </c>
    </row>
    <row r="3478" customFormat="false" ht="15" hidden="false" customHeight="false" outlineLevel="0" collapsed="false">
      <c r="A3478" s="189" t="n">
        <v>37373</v>
      </c>
      <c r="B3478" s="190" t="s">
        <v>878</v>
      </c>
      <c r="C3478" s="191" t="s">
        <v>67</v>
      </c>
      <c r="D3478" s="191" t="s">
        <v>876</v>
      </c>
      <c r="E3478" s="189" t="n">
        <v>0.154</v>
      </c>
      <c r="F3478" s="189" t="n">
        <v>0.02</v>
      </c>
      <c r="G3478" s="189" t="n">
        <v>0</v>
      </c>
    </row>
    <row r="3479" customFormat="false" ht="15" hidden="false" customHeight="false" outlineLevel="0" collapsed="false">
      <c r="A3479" s="189" t="n">
        <v>38403</v>
      </c>
      <c r="B3479" s="190" t="s">
        <v>888</v>
      </c>
      <c r="C3479" s="191" t="s">
        <v>67</v>
      </c>
      <c r="D3479" s="191" t="s">
        <v>28</v>
      </c>
      <c r="E3479" s="189" t="n">
        <v>0.00056193</v>
      </c>
      <c r="F3479" s="189" t="n">
        <v>24.94</v>
      </c>
      <c r="G3479" s="189" t="n">
        <v>0</v>
      </c>
    </row>
    <row r="3480" customFormat="false" ht="15" hidden="false" customHeight="false" outlineLevel="0" collapsed="false">
      <c r="A3480" s="178"/>
      <c r="B3480" s="179"/>
      <c r="C3480" s="180"/>
      <c r="D3480" s="180"/>
      <c r="E3480" s="180"/>
      <c r="F3480" s="180"/>
      <c r="G3480" s="180"/>
    </row>
    <row r="3481" customFormat="false" ht="21" hidden="false" customHeight="false" outlineLevel="0" collapsed="false">
      <c r="A3481" s="184" t="s">
        <v>521</v>
      </c>
      <c r="B3481" s="185" t="s">
        <v>522</v>
      </c>
      <c r="C3481" s="186" t="s">
        <v>53</v>
      </c>
      <c r="D3481" s="186" t="s">
        <v>28</v>
      </c>
      <c r="E3481" s="187"/>
      <c r="F3481" s="187" t="n">
        <v>3.19609366196</v>
      </c>
      <c r="G3481" s="187" t="n">
        <v>3.287831976</v>
      </c>
    </row>
    <row r="3482" customFormat="false" ht="15" hidden="false" customHeight="false" outlineLevel="0" collapsed="false">
      <c r="A3482" s="189" t="n">
        <v>10</v>
      </c>
      <c r="B3482" s="190" t="s">
        <v>882</v>
      </c>
      <c r="C3482" s="191" t="s">
        <v>67</v>
      </c>
      <c r="D3482" s="191" t="s">
        <v>28</v>
      </c>
      <c r="E3482" s="189" t="n">
        <v>0.001043586</v>
      </c>
      <c r="F3482" s="189" t="n">
        <v>6.64</v>
      </c>
      <c r="G3482" s="189" t="n">
        <v>0</v>
      </c>
    </row>
    <row r="3483" customFormat="false" ht="15" hidden="false" customHeight="false" outlineLevel="0" collapsed="false">
      <c r="A3483" s="189" t="n">
        <v>12</v>
      </c>
      <c r="B3483" s="190" t="s">
        <v>883</v>
      </c>
      <c r="C3483" s="191" t="s">
        <v>67</v>
      </c>
      <c r="D3483" s="191" t="s">
        <v>28</v>
      </c>
      <c r="E3483" s="189" t="n">
        <v>0.001043586</v>
      </c>
      <c r="F3483" s="189" t="n">
        <v>6.5</v>
      </c>
      <c r="G3483" s="189" t="n">
        <v>0</v>
      </c>
    </row>
    <row r="3484" customFormat="false" ht="15" hidden="false" customHeight="false" outlineLevel="0" collapsed="false">
      <c r="A3484" s="189" t="n">
        <v>12892</v>
      </c>
      <c r="B3484" s="190" t="s">
        <v>859</v>
      </c>
      <c r="C3484" s="191" t="s">
        <v>67</v>
      </c>
      <c r="D3484" s="191" t="s">
        <v>333</v>
      </c>
      <c r="E3484" s="189" t="n">
        <v>0.001823394</v>
      </c>
      <c r="F3484" s="189" t="n">
        <v>9</v>
      </c>
      <c r="G3484" s="189" t="n">
        <v>0</v>
      </c>
    </row>
    <row r="3485" customFormat="false" ht="15" hidden="false" customHeight="false" outlineLevel="0" collapsed="false">
      <c r="A3485" s="189" t="n">
        <v>12893</v>
      </c>
      <c r="B3485" s="190" t="s">
        <v>860</v>
      </c>
      <c r="C3485" s="191" t="s">
        <v>67</v>
      </c>
      <c r="D3485" s="191" t="s">
        <v>333</v>
      </c>
      <c r="E3485" s="189" t="n">
        <v>0.001823394</v>
      </c>
      <c r="F3485" s="189" t="n">
        <v>48</v>
      </c>
      <c r="G3485" s="189" t="n">
        <v>0</v>
      </c>
    </row>
    <row r="3486" customFormat="false" ht="15" hidden="false" customHeight="false" outlineLevel="0" collapsed="false">
      <c r="A3486" s="189" t="n">
        <v>12894</v>
      </c>
      <c r="B3486" s="190" t="s">
        <v>861</v>
      </c>
      <c r="C3486" s="191" t="s">
        <v>67</v>
      </c>
      <c r="D3486" s="191" t="s">
        <v>28</v>
      </c>
      <c r="E3486" s="189" t="n">
        <v>0.001823394</v>
      </c>
      <c r="F3486" s="189" t="n">
        <v>13</v>
      </c>
      <c r="G3486" s="189" t="n">
        <v>0</v>
      </c>
    </row>
    <row r="3487" customFormat="false" ht="21" hidden="false" customHeight="false" outlineLevel="0" collapsed="false">
      <c r="A3487" s="189" t="n">
        <v>12895</v>
      </c>
      <c r="B3487" s="190" t="s">
        <v>862</v>
      </c>
      <c r="C3487" s="191" t="s">
        <v>67</v>
      </c>
      <c r="D3487" s="191" t="s">
        <v>28</v>
      </c>
      <c r="E3487" s="189" t="n">
        <v>0.001823394</v>
      </c>
      <c r="F3487" s="189" t="n">
        <v>10</v>
      </c>
      <c r="G3487" s="189" t="n">
        <v>0</v>
      </c>
    </row>
    <row r="3488" customFormat="false" ht="21" hidden="false" customHeight="false" outlineLevel="0" collapsed="false">
      <c r="A3488" s="189" t="n">
        <v>1871</v>
      </c>
      <c r="B3488" s="190" t="s">
        <v>1140</v>
      </c>
      <c r="C3488" s="191" t="s">
        <v>67</v>
      </c>
      <c r="D3488" s="191" t="s">
        <v>28</v>
      </c>
      <c r="E3488" s="189" t="n">
        <v>1</v>
      </c>
      <c r="F3488" s="189" t="n">
        <v>2.03</v>
      </c>
      <c r="G3488" s="189" t="n">
        <v>0</v>
      </c>
    </row>
    <row r="3489" customFormat="false" ht="15" hidden="false" customHeight="false" outlineLevel="0" collapsed="false">
      <c r="A3489" s="189" t="n">
        <v>2436</v>
      </c>
      <c r="B3489" s="190" t="s">
        <v>913</v>
      </c>
      <c r="C3489" s="191" t="s">
        <v>867</v>
      </c>
      <c r="D3489" s="191" t="s">
        <v>876</v>
      </c>
      <c r="E3489" s="189" t="n">
        <v>0.1473043</v>
      </c>
      <c r="F3489" s="189" t="n">
        <v>0</v>
      </c>
      <c r="G3489" s="189" t="n">
        <v>12.75</v>
      </c>
    </row>
    <row r="3490" customFormat="false" ht="15" hidden="false" customHeight="false" outlineLevel="0" collapsed="false">
      <c r="A3490" s="189" t="n">
        <v>247</v>
      </c>
      <c r="B3490" s="190" t="s">
        <v>915</v>
      </c>
      <c r="C3490" s="191" t="s">
        <v>867</v>
      </c>
      <c r="D3490" s="191" t="s">
        <v>876</v>
      </c>
      <c r="E3490" s="189" t="n">
        <v>0.1473043</v>
      </c>
      <c r="F3490" s="189" t="n">
        <v>0</v>
      </c>
      <c r="G3490" s="189" t="n">
        <v>9.57</v>
      </c>
    </row>
    <row r="3491" customFormat="false" ht="15" hidden="false" customHeight="false" outlineLevel="0" collapsed="false">
      <c r="A3491" s="189" t="n">
        <v>2711</v>
      </c>
      <c r="B3491" s="190" t="s">
        <v>885</v>
      </c>
      <c r="C3491" s="191" t="s">
        <v>67</v>
      </c>
      <c r="D3491" s="191" t="s">
        <v>28</v>
      </c>
      <c r="E3491" s="189" t="n">
        <v>0.001043586</v>
      </c>
      <c r="F3491" s="189" t="n">
        <v>100.68</v>
      </c>
      <c r="G3491" s="189" t="n">
        <v>0</v>
      </c>
    </row>
    <row r="3492" customFormat="false" ht="21" hidden="false" customHeight="false" outlineLevel="0" collapsed="false">
      <c r="A3492" s="189" t="n">
        <v>36148</v>
      </c>
      <c r="B3492" s="190" t="s">
        <v>864</v>
      </c>
      <c r="C3492" s="191" t="s">
        <v>67</v>
      </c>
      <c r="D3492" s="191" t="s">
        <v>28</v>
      </c>
      <c r="E3492" s="189" t="n">
        <v>0.001823394</v>
      </c>
      <c r="F3492" s="189" t="n">
        <v>48</v>
      </c>
      <c r="G3492" s="189" t="n">
        <v>0</v>
      </c>
    </row>
    <row r="3493" customFormat="false" ht="21" hidden="false" customHeight="false" outlineLevel="0" collapsed="false">
      <c r="A3493" s="189" t="n">
        <v>36152</v>
      </c>
      <c r="B3493" s="190" t="s">
        <v>865</v>
      </c>
      <c r="C3493" s="191" t="s">
        <v>67</v>
      </c>
      <c r="D3493" s="191" t="s">
        <v>28</v>
      </c>
      <c r="E3493" s="189" t="n">
        <v>0.001823394</v>
      </c>
      <c r="F3493" s="189" t="n">
        <v>3.9</v>
      </c>
      <c r="G3493" s="189" t="n">
        <v>0</v>
      </c>
    </row>
    <row r="3494" customFormat="false" ht="15" hidden="false" customHeight="false" outlineLevel="0" collapsed="false">
      <c r="A3494" s="189" t="n">
        <v>37370</v>
      </c>
      <c r="B3494" s="190" t="s">
        <v>886</v>
      </c>
      <c r="C3494" s="191" t="s">
        <v>67</v>
      </c>
      <c r="D3494" s="191" t="s">
        <v>876</v>
      </c>
      <c r="E3494" s="189" t="n">
        <v>0.286</v>
      </c>
      <c r="F3494" s="189" t="n">
        <v>1.7</v>
      </c>
      <c r="G3494" s="189" t="n">
        <v>0</v>
      </c>
    </row>
    <row r="3495" customFormat="false" ht="15" hidden="false" customHeight="false" outlineLevel="0" collapsed="false">
      <c r="A3495" s="189" t="n">
        <v>37371</v>
      </c>
      <c r="B3495" s="190" t="s">
        <v>887</v>
      </c>
      <c r="C3495" s="191" t="s">
        <v>67</v>
      </c>
      <c r="D3495" s="191" t="s">
        <v>876</v>
      </c>
      <c r="E3495" s="189" t="n">
        <v>0.286</v>
      </c>
      <c r="F3495" s="189" t="n">
        <v>0.64</v>
      </c>
      <c r="G3495" s="189" t="n">
        <v>0</v>
      </c>
    </row>
    <row r="3496" customFormat="false" ht="15" hidden="false" customHeight="false" outlineLevel="0" collapsed="false">
      <c r="A3496" s="189" t="n">
        <v>37372</v>
      </c>
      <c r="B3496" s="190" t="s">
        <v>877</v>
      </c>
      <c r="C3496" s="191" t="s">
        <v>67</v>
      </c>
      <c r="D3496" s="191" t="s">
        <v>876</v>
      </c>
      <c r="E3496" s="189" t="n">
        <v>0.286</v>
      </c>
      <c r="F3496" s="189" t="n">
        <v>0.37</v>
      </c>
      <c r="G3496" s="189" t="n">
        <v>0</v>
      </c>
    </row>
    <row r="3497" customFormat="false" ht="15" hidden="false" customHeight="false" outlineLevel="0" collapsed="false">
      <c r="A3497" s="189" t="n">
        <v>37373</v>
      </c>
      <c r="B3497" s="190" t="s">
        <v>878</v>
      </c>
      <c r="C3497" s="191" t="s">
        <v>67</v>
      </c>
      <c r="D3497" s="191" t="s">
        <v>876</v>
      </c>
      <c r="E3497" s="189" t="n">
        <v>0.286</v>
      </c>
      <c r="F3497" s="189" t="n">
        <v>0.02</v>
      </c>
      <c r="G3497" s="189" t="n">
        <v>0</v>
      </c>
    </row>
    <row r="3498" customFormat="false" ht="15" hidden="false" customHeight="false" outlineLevel="0" collapsed="false">
      <c r="A3498" s="189" t="n">
        <v>38403</v>
      </c>
      <c r="B3498" s="190" t="s">
        <v>888</v>
      </c>
      <c r="C3498" s="191" t="s">
        <v>67</v>
      </c>
      <c r="D3498" s="191" t="s">
        <v>28</v>
      </c>
      <c r="E3498" s="189" t="n">
        <v>0.001043586</v>
      </c>
      <c r="F3498" s="189" t="n">
        <v>24.94</v>
      </c>
      <c r="G3498" s="189" t="n">
        <v>0</v>
      </c>
    </row>
    <row r="3499" customFormat="false" ht="15" hidden="false" customHeight="false" outlineLevel="0" collapsed="false">
      <c r="A3499" s="178"/>
      <c r="B3499" s="179"/>
      <c r="C3499" s="180"/>
      <c r="D3499" s="180"/>
      <c r="E3499" s="180"/>
      <c r="F3499" s="180"/>
      <c r="G3499" s="180"/>
    </row>
    <row r="3500" customFormat="false" ht="21" hidden="false" customHeight="false" outlineLevel="0" collapsed="false">
      <c r="A3500" s="184" t="s">
        <v>524</v>
      </c>
      <c r="B3500" s="185" t="s">
        <v>525</v>
      </c>
      <c r="C3500" s="186" t="s">
        <v>53</v>
      </c>
      <c r="D3500" s="186" t="s">
        <v>28</v>
      </c>
      <c r="E3500" s="187"/>
      <c r="F3500" s="187" t="n">
        <v>5.63384513976</v>
      </c>
      <c r="G3500" s="187" t="n">
        <v>11.99517136428</v>
      </c>
    </row>
    <row r="3501" customFormat="false" ht="15" hidden="false" customHeight="false" outlineLevel="0" collapsed="false">
      <c r="A3501" s="189" t="n">
        <v>10</v>
      </c>
      <c r="B3501" s="190" t="s">
        <v>882</v>
      </c>
      <c r="C3501" s="191" t="s">
        <v>67</v>
      </c>
      <c r="D3501" s="191" t="s">
        <v>28</v>
      </c>
      <c r="E3501" s="189" t="n">
        <v>0.003815406</v>
      </c>
      <c r="F3501" s="189" t="n">
        <v>6.64</v>
      </c>
      <c r="G3501" s="189" t="n">
        <v>0</v>
      </c>
    </row>
    <row r="3502" customFormat="false" ht="15" hidden="false" customHeight="false" outlineLevel="0" collapsed="false">
      <c r="A3502" s="189" t="n">
        <v>12</v>
      </c>
      <c r="B3502" s="190" t="s">
        <v>883</v>
      </c>
      <c r="C3502" s="191" t="s">
        <v>67</v>
      </c>
      <c r="D3502" s="191" t="s">
        <v>28</v>
      </c>
      <c r="E3502" s="189" t="n">
        <v>0.003815406</v>
      </c>
      <c r="F3502" s="189" t="n">
        <v>6.5</v>
      </c>
      <c r="G3502" s="189" t="n">
        <v>0</v>
      </c>
    </row>
    <row r="3503" customFormat="false" ht="15" hidden="false" customHeight="false" outlineLevel="0" collapsed="false">
      <c r="A3503" s="189" t="n">
        <v>12892</v>
      </c>
      <c r="B3503" s="190" t="s">
        <v>859</v>
      </c>
      <c r="C3503" s="191" t="s">
        <v>67</v>
      </c>
      <c r="D3503" s="191" t="s">
        <v>333</v>
      </c>
      <c r="E3503" s="189" t="n">
        <v>0.006666428</v>
      </c>
      <c r="F3503" s="189" t="n">
        <v>9</v>
      </c>
      <c r="G3503" s="189" t="n">
        <v>0</v>
      </c>
    </row>
    <row r="3504" customFormat="false" ht="15" hidden="false" customHeight="false" outlineLevel="0" collapsed="false">
      <c r="A3504" s="189" t="n">
        <v>12893</v>
      </c>
      <c r="B3504" s="190" t="s">
        <v>860</v>
      </c>
      <c r="C3504" s="191" t="s">
        <v>67</v>
      </c>
      <c r="D3504" s="191" t="s">
        <v>333</v>
      </c>
      <c r="E3504" s="189" t="n">
        <v>0.006666428</v>
      </c>
      <c r="F3504" s="189" t="n">
        <v>48</v>
      </c>
      <c r="G3504" s="189" t="n">
        <v>0</v>
      </c>
    </row>
    <row r="3505" customFormat="false" ht="15" hidden="false" customHeight="false" outlineLevel="0" collapsed="false">
      <c r="A3505" s="189" t="n">
        <v>12894</v>
      </c>
      <c r="B3505" s="190" t="s">
        <v>861</v>
      </c>
      <c r="C3505" s="191" t="s">
        <v>67</v>
      </c>
      <c r="D3505" s="191" t="s">
        <v>28</v>
      </c>
      <c r="E3505" s="189" t="n">
        <v>0.006666428</v>
      </c>
      <c r="F3505" s="189" t="n">
        <v>13</v>
      </c>
      <c r="G3505" s="189" t="n">
        <v>0</v>
      </c>
    </row>
    <row r="3506" customFormat="false" ht="21" hidden="false" customHeight="false" outlineLevel="0" collapsed="false">
      <c r="A3506" s="189" t="n">
        <v>12895</v>
      </c>
      <c r="B3506" s="190" t="s">
        <v>862</v>
      </c>
      <c r="C3506" s="191" t="s">
        <v>67</v>
      </c>
      <c r="D3506" s="191" t="s">
        <v>28</v>
      </c>
      <c r="E3506" s="189" t="n">
        <v>0.006666428</v>
      </c>
      <c r="F3506" s="189" t="n">
        <v>10</v>
      </c>
      <c r="G3506" s="189" t="n">
        <v>0</v>
      </c>
    </row>
    <row r="3507" customFormat="false" ht="15" hidden="false" customHeight="false" outlineLevel="0" collapsed="false">
      <c r="A3507" s="189" t="n">
        <v>1379</v>
      </c>
      <c r="B3507" s="190" t="s">
        <v>893</v>
      </c>
      <c r="C3507" s="191" t="s">
        <v>67</v>
      </c>
      <c r="D3507" s="191" t="s">
        <v>153</v>
      </c>
      <c r="E3507" s="189" t="n">
        <v>0.397359</v>
      </c>
      <c r="F3507" s="189" t="n">
        <v>0.41</v>
      </c>
      <c r="G3507" s="189" t="n">
        <v>0</v>
      </c>
    </row>
    <row r="3508" customFormat="false" ht="15" hidden="false" customHeight="false" outlineLevel="0" collapsed="false">
      <c r="A3508" s="189" t="n">
        <v>1872</v>
      </c>
      <c r="B3508" s="190" t="s">
        <v>1122</v>
      </c>
      <c r="C3508" s="191" t="s">
        <v>67</v>
      </c>
      <c r="D3508" s="191" t="s">
        <v>28</v>
      </c>
      <c r="E3508" s="189" t="n">
        <v>1</v>
      </c>
      <c r="F3508" s="189" t="n">
        <v>1.13</v>
      </c>
      <c r="G3508" s="189" t="n">
        <v>0</v>
      </c>
    </row>
    <row r="3509" customFormat="false" ht="15" hidden="false" customHeight="false" outlineLevel="0" collapsed="false">
      <c r="A3509" s="189" t="n">
        <v>2436</v>
      </c>
      <c r="B3509" s="190" t="s">
        <v>913</v>
      </c>
      <c r="C3509" s="191" t="s">
        <v>867</v>
      </c>
      <c r="D3509" s="191" t="s">
        <v>876</v>
      </c>
      <c r="E3509" s="189" t="n">
        <v>0.5346219</v>
      </c>
      <c r="F3509" s="189" t="n">
        <v>0</v>
      </c>
      <c r="G3509" s="189" t="n">
        <v>12.75</v>
      </c>
    </row>
    <row r="3510" customFormat="false" ht="15" hidden="false" customHeight="false" outlineLevel="0" collapsed="false">
      <c r="A3510" s="189" t="n">
        <v>247</v>
      </c>
      <c r="B3510" s="190" t="s">
        <v>915</v>
      </c>
      <c r="C3510" s="191" t="s">
        <v>867</v>
      </c>
      <c r="D3510" s="191" t="s">
        <v>876</v>
      </c>
      <c r="E3510" s="189" t="n">
        <v>0.5346219</v>
      </c>
      <c r="F3510" s="189" t="n">
        <v>0</v>
      </c>
      <c r="G3510" s="189" t="n">
        <v>9.57</v>
      </c>
    </row>
    <row r="3511" customFormat="false" ht="15" hidden="false" customHeight="false" outlineLevel="0" collapsed="false">
      <c r="A3511" s="189" t="n">
        <v>2711</v>
      </c>
      <c r="B3511" s="190" t="s">
        <v>885</v>
      </c>
      <c r="C3511" s="191" t="s">
        <v>67</v>
      </c>
      <c r="D3511" s="191" t="s">
        <v>28</v>
      </c>
      <c r="E3511" s="189" t="n">
        <v>0.003815406</v>
      </c>
      <c r="F3511" s="189" t="n">
        <v>100.68</v>
      </c>
      <c r="G3511" s="189" t="n">
        <v>0</v>
      </c>
    </row>
    <row r="3512" customFormat="false" ht="21" hidden="false" customHeight="false" outlineLevel="0" collapsed="false">
      <c r="A3512" s="189" t="n">
        <v>36148</v>
      </c>
      <c r="B3512" s="190" t="s">
        <v>864</v>
      </c>
      <c r="C3512" s="191" t="s">
        <v>67</v>
      </c>
      <c r="D3512" s="191" t="s">
        <v>28</v>
      </c>
      <c r="E3512" s="189" t="n">
        <v>0.006666428</v>
      </c>
      <c r="F3512" s="189" t="n">
        <v>48</v>
      </c>
      <c r="G3512" s="189" t="n">
        <v>0</v>
      </c>
    </row>
    <row r="3513" customFormat="false" ht="21" hidden="false" customHeight="false" outlineLevel="0" collapsed="false">
      <c r="A3513" s="189" t="n">
        <v>36152</v>
      </c>
      <c r="B3513" s="190" t="s">
        <v>865</v>
      </c>
      <c r="C3513" s="191" t="s">
        <v>67</v>
      </c>
      <c r="D3513" s="191" t="s">
        <v>28</v>
      </c>
      <c r="E3513" s="189" t="n">
        <v>0.006666428</v>
      </c>
      <c r="F3513" s="189" t="n">
        <v>3.9</v>
      </c>
      <c r="G3513" s="189" t="n">
        <v>0</v>
      </c>
    </row>
    <row r="3514" customFormat="false" ht="15" hidden="false" customHeight="false" outlineLevel="0" collapsed="false">
      <c r="A3514" s="189" t="n">
        <v>370</v>
      </c>
      <c r="B3514" s="190" t="s">
        <v>895</v>
      </c>
      <c r="C3514" s="191" t="s">
        <v>67</v>
      </c>
      <c r="D3514" s="191" t="s">
        <v>124</v>
      </c>
      <c r="E3514" s="189" t="n">
        <v>0.001035</v>
      </c>
      <c r="F3514" s="189" t="n">
        <v>75</v>
      </c>
      <c r="G3514" s="189" t="n">
        <v>0</v>
      </c>
    </row>
    <row r="3515" customFormat="false" ht="15" hidden="false" customHeight="false" outlineLevel="0" collapsed="false">
      <c r="A3515" s="189" t="n">
        <v>37370</v>
      </c>
      <c r="B3515" s="190" t="s">
        <v>886</v>
      </c>
      <c r="C3515" s="191" t="s">
        <v>67</v>
      </c>
      <c r="D3515" s="191" t="s">
        <v>876</v>
      </c>
      <c r="E3515" s="189" t="n">
        <v>1.045632</v>
      </c>
      <c r="F3515" s="189" t="n">
        <v>1.7</v>
      </c>
      <c r="G3515" s="189" t="n">
        <v>0</v>
      </c>
    </row>
    <row r="3516" customFormat="false" ht="15" hidden="false" customHeight="false" outlineLevel="0" collapsed="false">
      <c r="A3516" s="189" t="n">
        <v>37371</v>
      </c>
      <c r="B3516" s="190" t="s">
        <v>887</v>
      </c>
      <c r="C3516" s="191" t="s">
        <v>67</v>
      </c>
      <c r="D3516" s="191" t="s">
        <v>876</v>
      </c>
      <c r="E3516" s="189" t="n">
        <v>1.045632</v>
      </c>
      <c r="F3516" s="189" t="n">
        <v>0.64</v>
      </c>
      <c r="G3516" s="189" t="n">
        <v>0</v>
      </c>
    </row>
    <row r="3517" customFormat="false" ht="15" hidden="false" customHeight="false" outlineLevel="0" collapsed="false">
      <c r="A3517" s="189" t="n">
        <v>37372</v>
      </c>
      <c r="B3517" s="190" t="s">
        <v>877</v>
      </c>
      <c r="C3517" s="191" t="s">
        <v>67</v>
      </c>
      <c r="D3517" s="191" t="s">
        <v>876</v>
      </c>
      <c r="E3517" s="189" t="n">
        <v>1.045632</v>
      </c>
      <c r="F3517" s="189" t="n">
        <v>0.37</v>
      </c>
      <c r="G3517" s="189" t="n">
        <v>0</v>
      </c>
    </row>
    <row r="3518" customFormat="false" ht="15" hidden="false" customHeight="false" outlineLevel="0" collapsed="false">
      <c r="A3518" s="189" t="n">
        <v>37373</v>
      </c>
      <c r="B3518" s="190" t="s">
        <v>878</v>
      </c>
      <c r="C3518" s="191" t="s">
        <v>67</v>
      </c>
      <c r="D3518" s="191" t="s">
        <v>876</v>
      </c>
      <c r="E3518" s="189" t="n">
        <v>1.045632</v>
      </c>
      <c r="F3518" s="189" t="n">
        <v>0.02</v>
      </c>
      <c r="G3518" s="189" t="n">
        <v>0</v>
      </c>
    </row>
    <row r="3519" customFormat="false" ht="15" hidden="false" customHeight="false" outlineLevel="0" collapsed="false">
      <c r="A3519" s="189" t="n">
        <v>38403</v>
      </c>
      <c r="B3519" s="190" t="s">
        <v>888</v>
      </c>
      <c r="C3519" s="191" t="s">
        <v>67</v>
      </c>
      <c r="D3519" s="191" t="s">
        <v>28</v>
      </c>
      <c r="E3519" s="189" t="n">
        <v>0.003815406</v>
      </c>
      <c r="F3519" s="189" t="n">
        <v>24.94</v>
      </c>
      <c r="G3519" s="189" t="n">
        <v>0</v>
      </c>
    </row>
    <row r="3520" customFormat="false" ht="15" hidden="false" customHeight="false" outlineLevel="0" collapsed="false">
      <c r="A3520" s="189" t="n">
        <v>6111</v>
      </c>
      <c r="B3520" s="190" t="s">
        <v>891</v>
      </c>
      <c r="C3520" s="191" t="s">
        <v>867</v>
      </c>
      <c r="D3520" s="191" t="s">
        <v>876</v>
      </c>
      <c r="E3520" s="189" t="n">
        <v>0.007762507</v>
      </c>
      <c r="F3520" s="189" t="n">
        <v>0</v>
      </c>
      <c r="G3520" s="189" t="n">
        <v>8.04</v>
      </c>
    </row>
    <row r="3521" customFormat="false" ht="15" hidden="false" customHeight="false" outlineLevel="0" collapsed="false">
      <c r="A3521" s="178"/>
      <c r="B3521" s="179"/>
      <c r="C3521" s="180"/>
      <c r="D3521" s="180"/>
      <c r="E3521" s="180"/>
      <c r="F3521" s="180"/>
      <c r="G3521" s="180"/>
    </row>
    <row r="3522" customFormat="false" ht="21" hidden="false" customHeight="false" outlineLevel="0" collapsed="false">
      <c r="A3522" s="184" t="s">
        <v>527</v>
      </c>
      <c r="B3522" s="185" t="s">
        <v>528</v>
      </c>
      <c r="C3522" s="186" t="s">
        <v>53</v>
      </c>
      <c r="D3522" s="186" t="s">
        <v>28</v>
      </c>
      <c r="E3522" s="187"/>
      <c r="F3522" s="187" t="n">
        <v>3.41582118544</v>
      </c>
      <c r="G3522" s="187" t="n">
        <v>5.74139306028</v>
      </c>
    </row>
    <row r="3523" customFormat="false" ht="15" hidden="false" customHeight="false" outlineLevel="0" collapsed="false">
      <c r="A3523" s="189" t="n">
        <v>10</v>
      </c>
      <c r="B3523" s="190" t="s">
        <v>882</v>
      </c>
      <c r="C3523" s="191" t="s">
        <v>67</v>
      </c>
      <c r="D3523" s="191" t="s">
        <v>28</v>
      </c>
      <c r="E3523" s="189" t="n">
        <v>0.001830404</v>
      </c>
      <c r="F3523" s="189" t="n">
        <v>6.64</v>
      </c>
      <c r="G3523" s="189" t="n">
        <v>0</v>
      </c>
    </row>
    <row r="3524" customFormat="false" ht="15" hidden="false" customHeight="false" outlineLevel="0" collapsed="false">
      <c r="A3524" s="189" t="n">
        <v>12</v>
      </c>
      <c r="B3524" s="190" t="s">
        <v>883</v>
      </c>
      <c r="C3524" s="191" t="s">
        <v>67</v>
      </c>
      <c r="D3524" s="191" t="s">
        <v>28</v>
      </c>
      <c r="E3524" s="189" t="n">
        <v>0.001830404</v>
      </c>
      <c r="F3524" s="189" t="n">
        <v>6.5</v>
      </c>
      <c r="G3524" s="189" t="n">
        <v>0</v>
      </c>
    </row>
    <row r="3525" customFormat="false" ht="15" hidden="false" customHeight="false" outlineLevel="0" collapsed="false">
      <c r="A3525" s="189" t="n">
        <v>12892</v>
      </c>
      <c r="B3525" s="190" t="s">
        <v>859</v>
      </c>
      <c r="C3525" s="191" t="s">
        <v>67</v>
      </c>
      <c r="D3525" s="191" t="s">
        <v>333</v>
      </c>
      <c r="E3525" s="189" t="n">
        <v>0.003198156</v>
      </c>
      <c r="F3525" s="189" t="n">
        <v>9</v>
      </c>
      <c r="G3525" s="189" t="n">
        <v>0</v>
      </c>
    </row>
    <row r="3526" customFormat="false" ht="15" hidden="false" customHeight="false" outlineLevel="0" collapsed="false">
      <c r="A3526" s="189" t="n">
        <v>12893</v>
      </c>
      <c r="B3526" s="190" t="s">
        <v>860</v>
      </c>
      <c r="C3526" s="191" t="s">
        <v>67</v>
      </c>
      <c r="D3526" s="191" t="s">
        <v>333</v>
      </c>
      <c r="E3526" s="189" t="n">
        <v>0.003198156</v>
      </c>
      <c r="F3526" s="189" t="n">
        <v>48</v>
      </c>
      <c r="G3526" s="189" t="n">
        <v>0</v>
      </c>
    </row>
    <row r="3527" customFormat="false" ht="15" hidden="false" customHeight="false" outlineLevel="0" collapsed="false">
      <c r="A3527" s="189" t="n">
        <v>12894</v>
      </c>
      <c r="B3527" s="190" t="s">
        <v>861</v>
      </c>
      <c r="C3527" s="191" t="s">
        <v>67</v>
      </c>
      <c r="D3527" s="191" t="s">
        <v>28</v>
      </c>
      <c r="E3527" s="189" t="n">
        <v>0.003198156</v>
      </c>
      <c r="F3527" s="189" t="n">
        <v>13</v>
      </c>
      <c r="G3527" s="189" t="n">
        <v>0</v>
      </c>
    </row>
    <row r="3528" customFormat="false" ht="21" hidden="false" customHeight="false" outlineLevel="0" collapsed="false">
      <c r="A3528" s="189" t="n">
        <v>12895</v>
      </c>
      <c r="B3528" s="190" t="s">
        <v>862</v>
      </c>
      <c r="C3528" s="191" t="s">
        <v>67</v>
      </c>
      <c r="D3528" s="191" t="s">
        <v>28</v>
      </c>
      <c r="E3528" s="189" t="n">
        <v>0.003198156</v>
      </c>
      <c r="F3528" s="189" t="n">
        <v>10</v>
      </c>
      <c r="G3528" s="189" t="n">
        <v>0</v>
      </c>
    </row>
    <row r="3529" customFormat="false" ht="15" hidden="false" customHeight="false" outlineLevel="0" collapsed="false">
      <c r="A3529" s="189" t="n">
        <v>1379</v>
      </c>
      <c r="B3529" s="190" t="s">
        <v>893</v>
      </c>
      <c r="C3529" s="191" t="s">
        <v>67</v>
      </c>
      <c r="D3529" s="191" t="s">
        <v>153</v>
      </c>
      <c r="E3529" s="189" t="n">
        <v>0.397359</v>
      </c>
      <c r="F3529" s="189" t="n">
        <v>0.41</v>
      </c>
      <c r="G3529" s="189" t="n">
        <v>0</v>
      </c>
    </row>
    <row r="3530" customFormat="false" ht="15" hidden="false" customHeight="false" outlineLevel="0" collapsed="false">
      <c r="A3530" s="189" t="n">
        <v>1872</v>
      </c>
      <c r="B3530" s="190" t="s">
        <v>1122</v>
      </c>
      <c r="C3530" s="191" t="s">
        <v>67</v>
      </c>
      <c r="D3530" s="191" t="s">
        <v>28</v>
      </c>
      <c r="E3530" s="189" t="n">
        <v>1</v>
      </c>
      <c r="F3530" s="189" t="n">
        <v>1.13</v>
      </c>
      <c r="G3530" s="189" t="n">
        <v>0</v>
      </c>
    </row>
    <row r="3531" customFormat="false" ht="15" hidden="false" customHeight="false" outlineLevel="0" collapsed="false">
      <c r="A3531" s="189" t="n">
        <v>2436</v>
      </c>
      <c r="B3531" s="190" t="s">
        <v>913</v>
      </c>
      <c r="C3531" s="191" t="s">
        <v>867</v>
      </c>
      <c r="D3531" s="191" t="s">
        <v>876</v>
      </c>
      <c r="E3531" s="189" t="n">
        <v>0.2544347</v>
      </c>
      <c r="F3531" s="189" t="n">
        <v>0</v>
      </c>
      <c r="G3531" s="189" t="n">
        <v>12.75</v>
      </c>
    </row>
    <row r="3532" customFormat="false" ht="15" hidden="false" customHeight="false" outlineLevel="0" collapsed="false">
      <c r="A3532" s="189" t="n">
        <v>247</v>
      </c>
      <c r="B3532" s="190" t="s">
        <v>915</v>
      </c>
      <c r="C3532" s="191" t="s">
        <v>867</v>
      </c>
      <c r="D3532" s="191" t="s">
        <v>876</v>
      </c>
      <c r="E3532" s="189" t="n">
        <v>0.2544347</v>
      </c>
      <c r="F3532" s="189" t="n">
        <v>0</v>
      </c>
      <c r="G3532" s="189" t="n">
        <v>9.57</v>
      </c>
    </row>
    <row r="3533" customFormat="false" ht="15" hidden="false" customHeight="false" outlineLevel="0" collapsed="false">
      <c r="A3533" s="189" t="n">
        <v>2711</v>
      </c>
      <c r="B3533" s="190" t="s">
        <v>885</v>
      </c>
      <c r="C3533" s="191" t="s">
        <v>67</v>
      </c>
      <c r="D3533" s="191" t="s">
        <v>28</v>
      </c>
      <c r="E3533" s="189" t="n">
        <v>0.001830404</v>
      </c>
      <c r="F3533" s="189" t="n">
        <v>100.68</v>
      </c>
      <c r="G3533" s="189" t="n">
        <v>0</v>
      </c>
    </row>
    <row r="3534" customFormat="false" ht="21" hidden="false" customHeight="false" outlineLevel="0" collapsed="false">
      <c r="A3534" s="189" t="n">
        <v>36148</v>
      </c>
      <c r="B3534" s="190" t="s">
        <v>864</v>
      </c>
      <c r="C3534" s="191" t="s">
        <v>67</v>
      </c>
      <c r="D3534" s="191" t="s">
        <v>28</v>
      </c>
      <c r="E3534" s="189" t="n">
        <v>0.003198156</v>
      </c>
      <c r="F3534" s="189" t="n">
        <v>48</v>
      </c>
      <c r="G3534" s="189" t="n">
        <v>0</v>
      </c>
    </row>
    <row r="3535" customFormat="false" ht="21" hidden="false" customHeight="false" outlineLevel="0" collapsed="false">
      <c r="A3535" s="189" t="n">
        <v>36152</v>
      </c>
      <c r="B3535" s="190" t="s">
        <v>865</v>
      </c>
      <c r="C3535" s="191" t="s">
        <v>67</v>
      </c>
      <c r="D3535" s="191" t="s">
        <v>28</v>
      </c>
      <c r="E3535" s="189" t="n">
        <v>0.003198156</v>
      </c>
      <c r="F3535" s="189" t="n">
        <v>3.9</v>
      </c>
      <c r="G3535" s="189" t="n">
        <v>0</v>
      </c>
    </row>
    <row r="3536" customFormat="false" ht="15" hidden="false" customHeight="false" outlineLevel="0" collapsed="false">
      <c r="A3536" s="189" t="n">
        <v>370</v>
      </c>
      <c r="B3536" s="190" t="s">
        <v>895</v>
      </c>
      <c r="C3536" s="191" t="s">
        <v>67</v>
      </c>
      <c r="D3536" s="191" t="s">
        <v>124</v>
      </c>
      <c r="E3536" s="189" t="n">
        <v>0.001035</v>
      </c>
      <c r="F3536" s="189" t="n">
        <v>75</v>
      </c>
      <c r="G3536" s="189" t="n">
        <v>0</v>
      </c>
    </row>
    <row r="3537" customFormat="false" ht="15" hidden="false" customHeight="false" outlineLevel="0" collapsed="false">
      <c r="A3537" s="189" t="n">
        <v>37370</v>
      </c>
      <c r="B3537" s="190" t="s">
        <v>886</v>
      </c>
      <c r="C3537" s="191" t="s">
        <v>67</v>
      </c>
      <c r="D3537" s="191" t="s">
        <v>876</v>
      </c>
      <c r="E3537" s="189" t="n">
        <v>0.501632</v>
      </c>
      <c r="F3537" s="189" t="n">
        <v>1.7</v>
      </c>
      <c r="G3537" s="189" t="n">
        <v>0</v>
      </c>
    </row>
    <row r="3538" customFormat="false" ht="15" hidden="false" customHeight="false" outlineLevel="0" collapsed="false">
      <c r="A3538" s="189" t="n">
        <v>37371</v>
      </c>
      <c r="B3538" s="190" t="s">
        <v>887</v>
      </c>
      <c r="C3538" s="191" t="s">
        <v>67</v>
      </c>
      <c r="D3538" s="191" t="s">
        <v>876</v>
      </c>
      <c r="E3538" s="189" t="n">
        <v>0.501632</v>
      </c>
      <c r="F3538" s="189" t="n">
        <v>0.64</v>
      </c>
      <c r="G3538" s="189" t="n">
        <v>0</v>
      </c>
    </row>
    <row r="3539" customFormat="false" ht="15" hidden="false" customHeight="false" outlineLevel="0" collapsed="false">
      <c r="A3539" s="189" t="n">
        <v>37372</v>
      </c>
      <c r="B3539" s="190" t="s">
        <v>877</v>
      </c>
      <c r="C3539" s="191" t="s">
        <v>67</v>
      </c>
      <c r="D3539" s="191" t="s">
        <v>876</v>
      </c>
      <c r="E3539" s="189" t="n">
        <v>0.501632</v>
      </c>
      <c r="F3539" s="189" t="n">
        <v>0.37</v>
      </c>
      <c r="G3539" s="189" t="n">
        <v>0</v>
      </c>
    </row>
    <row r="3540" customFormat="false" ht="15" hidden="false" customHeight="false" outlineLevel="0" collapsed="false">
      <c r="A3540" s="189" t="n">
        <v>37373</v>
      </c>
      <c r="B3540" s="190" t="s">
        <v>878</v>
      </c>
      <c r="C3540" s="191" t="s">
        <v>67</v>
      </c>
      <c r="D3540" s="191" t="s">
        <v>876</v>
      </c>
      <c r="E3540" s="189" t="n">
        <v>0.501632</v>
      </c>
      <c r="F3540" s="189" t="n">
        <v>0.02</v>
      </c>
      <c r="G3540" s="189" t="n">
        <v>0</v>
      </c>
    </row>
    <row r="3541" customFormat="false" ht="15" hidden="false" customHeight="false" outlineLevel="0" collapsed="false">
      <c r="A3541" s="189" t="n">
        <v>38403</v>
      </c>
      <c r="B3541" s="190" t="s">
        <v>888</v>
      </c>
      <c r="C3541" s="191" t="s">
        <v>67</v>
      </c>
      <c r="D3541" s="191" t="s">
        <v>28</v>
      </c>
      <c r="E3541" s="189" t="n">
        <v>0.001830404</v>
      </c>
      <c r="F3541" s="189" t="n">
        <v>24.94</v>
      </c>
      <c r="G3541" s="189" t="n">
        <v>0</v>
      </c>
    </row>
    <row r="3542" customFormat="false" ht="15" hidden="false" customHeight="false" outlineLevel="0" collapsed="false">
      <c r="A3542" s="189" t="n">
        <v>6111</v>
      </c>
      <c r="B3542" s="190" t="s">
        <v>891</v>
      </c>
      <c r="C3542" s="191" t="s">
        <v>867</v>
      </c>
      <c r="D3542" s="191" t="s">
        <v>876</v>
      </c>
      <c r="E3542" s="189" t="n">
        <v>0.007762507</v>
      </c>
      <c r="F3542" s="189" t="n">
        <v>0</v>
      </c>
      <c r="G3542" s="189" t="n">
        <v>8.04</v>
      </c>
    </row>
    <row r="3543" customFormat="false" ht="15" hidden="false" customHeight="false" outlineLevel="0" collapsed="false">
      <c r="A3543" s="178"/>
      <c r="B3543" s="179"/>
      <c r="C3543" s="180"/>
      <c r="D3543" s="180"/>
      <c r="E3543" s="180"/>
      <c r="F3543" s="180"/>
      <c r="G3543" s="180"/>
    </row>
    <row r="3544" customFormat="false" ht="21" hidden="false" customHeight="false" outlineLevel="0" collapsed="false">
      <c r="A3544" s="184" t="s">
        <v>465</v>
      </c>
      <c r="B3544" s="185" t="s">
        <v>466</v>
      </c>
      <c r="C3544" s="186" t="s">
        <v>53</v>
      </c>
      <c r="D3544" s="186" t="s">
        <v>28</v>
      </c>
      <c r="E3544" s="187"/>
      <c r="F3544" s="187" t="n">
        <v>2.5840623135</v>
      </c>
      <c r="G3544" s="187" t="n">
        <v>3.39622619628</v>
      </c>
    </row>
    <row r="3545" customFormat="false" ht="15" hidden="false" customHeight="false" outlineLevel="0" collapsed="false">
      <c r="A3545" s="189" t="n">
        <v>10</v>
      </c>
      <c r="B3545" s="190" t="s">
        <v>882</v>
      </c>
      <c r="C3545" s="191" t="s">
        <v>67</v>
      </c>
      <c r="D3545" s="191" t="s">
        <v>28</v>
      </c>
      <c r="E3545" s="189" t="n">
        <v>0.00108603</v>
      </c>
      <c r="F3545" s="189" t="n">
        <v>6.64</v>
      </c>
      <c r="G3545" s="189" t="n">
        <v>0</v>
      </c>
    </row>
    <row r="3546" customFormat="false" ht="15" hidden="false" customHeight="false" outlineLevel="0" collapsed="false">
      <c r="A3546" s="189" t="n">
        <v>12</v>
      </c>
      <c r="B3546" s="190" t="s">
        <v>883</v>
      </c>
      <c r="C3546" s="191" t="s">
        <v>67</v>
      </c>
      <c r="D3546" s="191" t="s">
        <v>28</v>
      </c>
      <c r="E3546" s="189" t="n">
        <v>0.00108603</v>
      </c>
      <c r="F3546" s="189" t="n">
        <v>6.5</v>
      </c>
      <c r="G3546" s="189" t="n">
        <v>0</v>
      </c>
    </row>
    <row r="3547" customFormat="false" ht="15" hidden="false" customHeight="false" outlineLevel="0" collapsed="false">
      <c r="A3547" s="189" t="n">
        <v>12892</v>
      </c>
      <c r="B3547" s="190" t="s">
        <v>859</v>
      </c>
      <c r="C3547" s="191" t="s">
        <v>67</v>
      </c>
      <c r="D3547" s="191" t="s">
        <v>333</v>
      </c>
      <c r="E3547" s="189" t="n">
        <v>0.001897553</v>
      </c>
      <c r="F3547" s="189" t="n">
        <v>9</v>
      </c>
      <c r="G3547" s="189" t="n">
        <v>0</v>
      </c>
    </row>
    <row r="3548" customFormat="false" ht="15" hidden="false" customHeight="false" outlineLevel="0" collapsed="false">
      <c r="A3548" s="189" t="n">
        <v>12893</v>
      </c>
      <c r="B3548" s="190" t="s">
        <v>860</v>
      </c>
      <c r="C3548" s="191" t="s">
        <v>67</v>
      </c>
      <c r="D3548" s="191" t="s">
        <v>333</v>
      </c>
      <c r="E3548" s="189" t="n">
        <v>0.001897553</v>
      </c>
      <c r="F3548" s="189" t="n">
        <v>48</v>
      </c>
      <c r="G3548" s="189" t="n">
        <v>0</v>
      </c>
    </row>
    <row r="3549" customFormat="false" ht="15" hidden="false" customHeight="false" outlineLevel="0" collapsed="false">
      <c r="A3549" s="189" t="n">
        <v>12894</v>
      </c>
      <c r="B3549" s="190" t="s">
        <v>861</v>
      </c>
      <c r="C3549" s="191" t="s">
        <v>67</v>
      </c>
      <c r="D3549" s="191" t="s">
        <v>28</v>
      </c>
      <c r="E3549" s="189" t="n">
        <v>0.001897553</v>
      </c>
      <c r="F3549" s="189" t="n">
        <v>13</v>
      </c>
      <c r="G3549" s="189" t="n">
        <v>0</v>
      </c>
    </row>
    <row r="3550" customFormat="false" ht="21" hidden="false" customHeight="false" outlineLevel="0" collapsed="false">
      <c r="A3550" s="189" t="n">
        <v>12895</v>
      </c>
      <c r="B3550" s="190" t="s">
        <v>862</v>
      </c>
      <c r="C3550" s="191" t="s">
        <v>67</v>
      </c>
      <c r="D3550" s="191" t="s">
        <v>28</v>
      </c>
      <c r="E3550" s="189" t="n">
        <v>0.001897553</v>
      </c>
      <c r="F3550" s="189" t="n">
        <v>10</v>
      </c>
      <c r="G3550" s="189" t="n">
        <v>0</v>
      </c>
    </row>
    <row r="3551" customFormat="false" ht="15" hidden="false" customHeight="false" outlineLevel="0" collapsed="false">
      <c r="A3551" s="189" t="n">
        <v>1379</v>
      </c>
      <c r="B3551" s="190" t="s">
        <v>893</v>
      </c>
      <c r="C3551" s="191" t="s">
        <v>67</v>
      </c>
      <c r="D3551" s="191" t="s">
        <v>153</v>
      </c>
      <c r="E3551" s="189" t="n">
        <v>0.397359</v>
      </c>
      <c r="F3551" s="189" t="n">
        <v>0.41</v>
      </c>
      <c r="G3551" s="189" t="n">
        <v>0</v>
      </c>
    </row>
    <row r="3552" customFormat="false" ht="15" hidden="false" customHeight="false" outlineLevel="0" collapsed="false">
      <c r="A3552" s="189" t="n">
        <v>1872</v>
      </c>
      <c r="B3552" s="190" t="s">
        <v>1122</v>
      </c>
      <c r="C3552" s="191" t="s">
        <v>67</v>
      </c>
      <c r="D3552" s="191" t="s">
        <v>28</v>
      </c>
      <c r="E3552" s="189" t="n">
        <v>1</v>
      </c>
      <c r="F3552" s="189" t="n">
        <v>1.13</v>
      </c>
      <c r="G3552" s="189" t="n">
        <v>0</v>
      </c>
    </row>
    <row r="3553" customFormat="false" ht="15" hidden="false" customHeight="false" outlineLevel="0" collapsed="false">
      <c r="A3553" s="189" t="n">
        <v>2436</v>
      </c>
      <c r="B3553" s="190" t="s">
        <v>913</v>
      </c>
      <c r="C3553" s="191" t="s">
        <v>867</v>
      </c>
      <c r="D3553" s="191" t="s">
        <v>876</v>
      </c>
      <c r="E3553" s="189" t="n">
        <v>0.1493645</v>
      </c>
      <c r="F3553" s="189" t="n">
        <v>0</v>
      </c>
      <c r="G3553" s="189" t="n">
        <v>12.75</v>
      </c>
    </row>
    <row r="3554" customFormat="false" ht="15" hidden="false" customHeight="false" outlineLevel="0" collapsed="false">
      <c r="A3554" s="189" t="n">
        <v>247</v>
      </c>
      <c r="B3554" s="190" t="s">
        <v>915</v>
      </c>
      <c r="C3554" s="191" t="s">
        <v>867</v>
      </c>
      <c r="D3554" s="191" t="s">
        <v>876</v>
      </c>
      <c r="E3554" s="189" t="n">
        <v>0.1493645</v>
      </c>
      <c r="F3554" s="189" t="n">
        <v>0</v>
      </c>
      <c r="G3554" s="189" t="n">
        <v>9.57</v>
      </c>
    </row>
    <row r="3555" customFormat="false" ht="15" hidden="false" customHeight="false" outlineLevel="0" collapsed="false">
      <c r="A3555" s="189" t="n">
        <v>2711</v>
      </c>
      <c r="B3555" s="190" t="s">
        <v>885</v>
      </c>
      <c r="C3555" s="191" t="s">
        <v>67</v>
      </c>
      <c r="D3555" s="191" t="s">
        <v>28</v>
      </c>
      <c r="E3555" s="189" t="n">
        <v>0.00108603</v>
      </c>
      <c r="F3555" s="189" t="n">
        <v>100.68</v>
      </c>
      <c r="G3555" s="189" t="n">
        <v>0</v>
      </c>
    </row>
    <row r="3556" customFormat="false" ht="21" hidden="false" customHeight="false" outlineLevel="0" collapsed="false">
      <c r="A3556" s="189" t="n">
        <v>36148</v>
      </c>
      <c r="B3556" s="190" t="s">
        <v>864</v>
      </c>
      <c r="C3556" s="191" t="s">
        <v>67</v>
      </c>
      <c r="D3556" s="191" t="s">
        <v>28</v>
      </c>
      <c r="E3556" s="189" t="n">
        <v>0.001897553</v>
      </c>
      <c r="F3556" s="189" t="n">
        <v>48</v>
      </c>
      <c r="G3556" s="189" t="n">
        <v>0</v>
      </c>
    </row>
    <row r="3557" customFormat="false" ht="21" hidden="false" customHeight="false" outlineLevel="0" collapsed="false">
      <c r="A3557" s="189" t="n">
        <v>36152</v>
      </c>
      <c r="B3557" s="190" t="s">
        <v>865</v>
      </c>
      <c r="C3557" s="191" t="s">
        <v>67</v>
      </c>
      <c r="D3557" s="191" t="s">
        <v>28</v>
      </c>
      <c r="E3557" s="189" t="n">
        <v>0.001897553</v>
      </c>
      <c r="F3557" s="189" t="n">
        <v>3.9</v>
      </c>
      <c r="G3557" s="189" t="n">
        <v>0</v>
      </c>
    </row>
    <row r="3558" customFormat="false" ht="15" hidden="false" customHeight="false" outlineLevel="0" collapsed="false">
      <c r="A3558" s="189" t="n">
        <v>370</v>
      </c>
      <c r="B3558" s="190" t="s">
        <v>895</v>
      </c>
      <c r="C3558" s="191" t="s">
        <v>67</v>
      </c>
      <c r="D3558" s="191" t="s">
        <v>124</v>
      </c>
      <c r="E3558" s="189" t="n">
        <v>0.001035</v>
      </c>
      <c r="F3558" s="189" t="n">
        <v>75</v>
      </c>
      <c r="G3558" s="189" t="n">
        <v>0</v>
      </c>
    </row>
    <row r="3559" customFormat="false" ht="15" hidden="false" customHeight="false" outlineLevel="0" collapsed="false">
      <c r="A3559" s="189" t="n">
        <v>37370</v>
      </c>
      <c r="B3559" s="190" t="s">
        <v>886</v>
      </c>
      <c r="C3559" s="191" t="s">
        <v>67</v>
      </c>
      <c r="D3559" s="191" t="s">
        <v>876</v>
      </c>
      <c r="E3559" s="189" t="n">
        <v>0.297632</v>
      </c>
      <c r="F3559" s="189" t="n">
        <v>1.7</v>
      </c>
      <c r="G3559" s="189" t="n">
        <v>0</v>
      </c>
    </row>
    <row r="3560" customFormat="false" ht="15" hidden="false" customHeight="false" outlineLevel="0" collapsed="false">
      <c r="A3560" s="189" t="n">
        <v>37371</v>
      </c>
      <c r="B3560" s="190" t="s">
        <v>887</v>
      </c>
      <c r="C3560" s="191" t="s">
        <v>67</v>
      </c>
      <c r="D3560" s="191" t="s">
        <v>876</v>
      </c>
      <c r="E3560" s="189" t="n">
        <v>0.297632</v>
      </c>
      <c r="F3560" s="189" t="n">
        <v>0.64</v>
      </c>
      <c r="G3560" s="189" t="n">
        <v>0</v>
      </c>
    </row>
    <row r="3561" customFormat="false" ht="15" hidden="false" customHeight="false" outlineLevel="0" collapsed="false">
      <c r="A3561" s="189" t="n">
        <v>37372</v>
      </c>
      <c r="B3561" s="190" t="s">
        <v>877</v>
      </c>
      <c r="C3561" s="191" t="s">
        <v>67</v>
      </c>
      <c r="D3561" s="191" t="s">
        <v>876</v>
      </c>
      <c r="E3561" s="189" t="n">
        <v>0.297632</v>
      </c>
      <c r="F3561" s="189" t="n">
        <v>0.37</v>
      </c>
      <c r="G3561" s="189" t="n">
        <v>0</v>
      </c>
    </row>
    <row r="3562" customFormat="false" ht="15" hidden="false" customHeight="false" outlineLevel="0" collapsed="false">
      <c r="A3562" s="189" t="n">
        <v>37373</v>
      </c>
      <c r="B3562" s="190" t="s">
        <v>878</v>
      </c>
      <c r="C3562" s="191" t="s">
        <v>67</v>
      </c>
      <c r="D3562" s="191" t="s">
        <v>876</v>
      </c>
      <c r="E3562" s="189" t="n">
        <v>0.297632</v>
      </c>
      <c r="F3562" s="189" t="n">
        <v>0.02</v>
      </c>
      <c r="G3562" s="189" t="n">
        <v>0</v>
      </c>
    </row>
    <row r="3563" customFormat="false" ht="15" hidden="false" customHeight="false" outlineLevel="0" collapsed="false">
      <c r="A3563" s="189" t="n">
        <v>38403</v>
      </c>
      <c r="B3563" s="190" t="s">
        <v>888</v>
      </c>
      <c r="C3563" s="191" t="s">
        <v>67</v>
      </c>
      <c r="D3563" s="191" t="s">
        <v>28</v>
      </c>
      <c r="E3563" s="189" t="n">
        <v>0.00108603</v>
      </c>
      <c r="F3563" s="189" t="n">
        <v>24.94</v>
      </c>
      <c r="G3563" s="189" t="n">
        <v>0</v>
      </c>
    </row>
    <row r="3564" customFormat="false" ht="15" hidden="false" customHeight="false" outlineLevel="0" collapsed="false">
      <c r="A3564" s="189" t="n">
        <v>6111</v>
      </c>
      <c r="B3564" s="190" t="s">
        <v>891</v>
      </c>
      <c r="C3564" s="191" t="s">
        <v>867</v>
      </c>
      <c r="D3564" s="191" t="s">
        <v>876</v>
      </c>
      <c r="E3564" s="189" t="n">
        <v>0.007762507</v>
      </c>
      <c r="F3564" s="189" t="n">
        <v>0</v>
      </c>
      <c r="G3564" s="189" t="n">
        <v>8.04</v>
      </c>
    </row>
    <row r="3565" customFormat="false" ht="15" hidden="false" customHeight="false" outlineLevel="0" collapsed="false">
      <c r="A3565" s="178"/>
      <c r="B3565" s="179"/>
      <c r="C3565" s="180"/>
      <c r="D3565" s="180"/>
      <c r="E3565" s="180"/>
      <c r="F3565" s="180"/>
      <c r="G3565" s="180"/>
    </row>
    <row r="3566" customFormat="false" ht="21" hidden="false" customHeight="false" outlineLevel="0" collapsed="false">
      <c r="A3566" s="184" t="s">
        <v>531</v>
      </c>
      <c r="B3566" s="185" t="s">
        <v>532</v>
      </c>
      <c r="C3566" s="186" t="s">
        <v>53</v>
      </c>
      <c r="D3566" s="186" t="s">
        <v>28</v>
      </c>
      <c r="E3566" s="187"/>
      <c r="F3566" s="187" t="n">
        <v>10.8103417194</v>
      </c>
      <c r="G3566" s="187" t="n">
        <v>6.8017503</v>
      </c>
    </row>
    <row r="3567" customFormat="false" ht="15" hidden="false" customHeight="false" outlineLevel="0" collapsed="false">
      <c r="A3567" s="189" t="n">
        <v>10</v>
      </c>
      <c r="B3567" s="190" t="s">
        <v>882</v>
      </c>
      <c r="C3567" s="191" t="s">
        <v>67</v>
      </c>
      <c r="D3567" s="191" t="s">
        <v>28</v>
      </c>
      <c r="E3567" s="189" t="n">
        <v>0.00209447</v>
      </c>
      <c r="F3567" s="189" t="n">
        <v>6.64</v>
      </c>
      <c r="G3567" s="189" t="n">
        <v>0</v>
      </c>
    </row>
    <row r="3568" customFormat="false" ht="15" hidden="false" customHeight="false" outlineLevel="0" collapsed="false">
      <c r="A3568" s="189" t="n">
        <v>12</v>
      </c>
      <c r="B3568" s="190" t="s">
        <v>883</v>
      </c>
      <c r="C3568" s="191" t="s">
        <v>67</v>
      </c>
      <c r="D3568" s="191" t="s">
        <v>28</v>
      </c>
      <c r="E3568" s="189" t="n">
        <v>0.00209447</v>
      </c>
      <c r="F3568" s="189" t="n">
        <v>6.5</v>
      </c>
      <c r="G3568" s="189" t="n">
        <v>0</v>
      </c>
    </row>
    <row r="3569" customFormat="false" ht="15" hidden="false" customHeight="false" outlineLevel="0" collapsed="false">
      <c r="A3569" s="189" t="n">
        <v>12892</v>
      </c>
      <c r="B3569" s="190" t="s">
        <v>859</v>
      </c>
      <c r="C3569" s="191" t="s">
        <v>67</v>
      </c>
      <c r="D3569" s="191" t="s">
        <v>333</v>
      </c>
      <c r="E3569" s="189" t="n">
        <v>0.003659538</v>
      </c>
      <c r="F3569" s="189" t="n">
        <v>9</v>
      </c>
      <c r="G3569" s="189" t="n">
        <v>0</v>
      </c>
    </row>
    <row r="3570" customFormat="false" ht="15" hidden="false" customHeight="false" outlineLevel="0" collapsed="false">
      <c r="A3570" s="189" t="n">
        <v>12893</v>
      </c>
      <c r="B3570" s="190" t="s">
        <v>860</v>
      </c>
      <c r="C3570" s="191" t="s">
        <v>67</v>
      </c>
      <c r="D3570" s="191" t="s">
        <v>333</v>
      </c>
      <c r="E3570" s="189" t="n">
        <v>0.003659538</v>
      </c>
      <c r="F3570" s="189" t="n">
        <v>48</v>
      </c>
      <c r="G3570" s="189" t="n">
        <v>0</v>
      </c>
    </row>
    <row r="3571" customFormat="false" ht="15" hidden="false" customHeight="false" outlineLevel="0" collapsed="false">
      <c r="A3571" s="189" t="n">
        <v>12894</v>
      </c>
      <c r="B3571" s="190" t="s">
        <v>861</v>
      </c>
      <c r="C3571" s="191" t="s">
        <v>67</v>
      </c>
      <c r="D3571" s="191" t="s">
        <v>28</v>
      </c>
      <c r="E3571" s="189" t="n">
        <v>0.003659538</v>
      </c>
      <c r="F3571" s="189" t="n">
        <v>13</v>
      </c>
      <c r="G3571" s="189" t="n">
        <v>0</v>
      </c>
    </row>
    <row r="3572" customFormat="false" ht="21" hidden="false" customHeight="false" outlineLevel="0" collapsed="false">
      <c r="A3572" s="189" t="n">
        <v>12895</v>
      </c>
      <c r="B3572" s="190" t="s">
        <v>862</v>
      </c>
      <c r="C3572" s="191" t="s">
        <v>67</v>
      </c>
      <c r="D3572" s="191" t="s">
        <v>28</v>
      </c>
      <c r="E3572" s="189" t="n">
        <v>0.003659538</v>
      </c>
      <c r="F3572" s="189" t="n">
        <v>10</v>
      </c>
      <c r="G3572" s="189" t="n">
        <v>0</v>
      </c>
    </row>
    <row r="3573" customFormat="false" ht="15" hidden="false" customHeight="false" outlineLevel="0" collapsed="false">
      <c r="A3573" s="189" t="n">
        <v>2436</v>
      </c>
      <c r="B3573" s="190" t="s">
        <v>913</v>
      </c>
      <c r="C3573" s="191" t="s">
        <v>867</v>
      </c>
      <c r="D3573" s="191" t="s">
        <v>876</v>
      </c>
      <c r="E3573" s="189" t="n">
        <v>0.3595049</v>
      </c>
      <c r="F3573" s="189" t="n">
        <v>0</v>
      </c>
      <c r="G3573" s="189" t="n">
        <v>12.75</v>
      </c>
    </row>
    <row r="3574" customFormat="false" ht="15" hidden="false" customHeight="false" outlineLevel="0" collapsed="false">
      <c r="A3574" s="189" t="n">
        <v>247</v>
      </c>
      <c r="B3574" s="190" t="s">
        <v>915</v>
      </c>
      <c r="C3574" s="191" t="s">
        <v>867</v>
      </c>
      <c r="D3574" s="191" t="s">
        <v>876</v>
      </c>
      <c r="E3574" s="189" t="n">
        <v>0.2317725</v>
      </c>
      <c r="F3574" s="189" t="n">
        <v>0</v>
      </c>
      <c r="G3574" s="189" t="n">
        <v>9.57</v>
      </c>
    </row>
    <row r="3575" customFormat="false" ht="15" hidden="false" customHeight="false" outlineLevel="0" collapsed="false">
      <c r="A3575" s="189" t="n">
        <v>2711</v>
      </c>
      <c r="B3575" s="190" t="s">
        <v>885</v>
      </c>
      <c r="C3575" s="191" t="s">
        <v>67</v>
      </c>
      <c r="D3575" s="191" t="s">
        <v>28</v>
      </c>
      <c r="E3575" s="189" t="n">
        <v>0.00209447</v>
      </c>
      <c r="F3575" s="189" t="n">
        <v>100.68</v>
      </c>
      <c r="G3575" s="189" t="n">
        <v>0</v>
      </c>
    </row>
    <row r="3576" customFormat="false" ht="21" hidden="false" customHeight="false" outlineLevel="0" collapsed="false">
      <c r="A3576" s="189" t="n">
        <v>36148</v>
      </c>
      <c r="B3576" s="190" t="s">
        <v>864</v>
      </c>
      <c r="C3576" s="191" t="s">
        <v>67</v>
      </c>
      <c r="D3576" s="191" t="s">
        <v>28</v>
      </c>
      <c r="E3576" s="189" t="n">
        <v>0.003659538</v>
      </c>
      <c r="F3576" s="189" t="n">
        <v>48</v>
      </c>
      <c r="G3576" s="189" t="n">
        <v>0</v>
      </c>
    </row>
    <row r="3577" customFormat="false" ht="21" hidden="false" customHeight="false" outlineLevel="0" collapsed="false">
      <c r="A3577" s="189" t="n">
        <v>36152</v>
      </c>
      <c r="B3577" s="190" t="s">
        <v>865</v>
      </c>
      <c r="C3577" s="191" t="s">
        <v>67</v>
      </c>
      <c r="D3577" s="191" t="s">
        <v>28</v>
      </c>
      <c r="E3577" s="189" t="n">
        <v>0.003659538</v>
      </c>
      <c r="F3577" s="189" t="n">
        <v>3.9</v>
      </c>
      <c r="G3577" s="189" t="n">
        <v>0</v>
      </c>
    </row>
    <row r="3578" customFormat="false" ht="15" hidden="false" customHeight="false" outlineLevel="0" collapsed="false">
      <c r="A3578" s="189" t="n">
        <v>37370</v>
      </c>
      <c r="B3578" s="190" t="s">
        <v>886</v>
      </c>
      <c r="C3578" s="191" t="s">
        <v>67</v>
      </c>
      <c r="D3578" s="191" t="s">
        <v>876</v>
      </c>
      <c r="E3578" s="189" t="n">
        <v>0.574</v>
      </c>
      <c r="F3578" s="189" t="n">
        <v>1.7</v>
      </c>
      <c r="G3578" s="189" t="n">
        <v>0</v>
      </c>
    </row>
    <row r="3579" customFormat="false" ht="15" hidden="false" customHeight="false" outlineLevel="0" collapsed="false">
      <c r="A3579" s="189" t="n">
        <v>37371</v>
      </c>
      <c r="B3579" s="190" t="s">
        <v>887</v>
      </c>
      <c r="C3579" s="191" t="s">
        <v>67</v>
      </c>
      <c r="D3579" s="191" t="s">
        <v>876</v>
      </c>
      <c r="E3579" s="189" t="n">
        <v>0.574</v>
      </c>
      <c r="F3579" s="189" t="n">
        <v>0.64</v>
      </c>
      <c r="G3579" s="189" t="n">
        <v>0</v>
      </c>
    </row>
    <row r="3580" customFormat="false" ht="15" hidden="false" customHeight="false" outlineLevel="0" collapsed="false">
      <c r="A3580" s="189" t="n">
        <v>37372</v>
      </c>
      <c r="B3580" s="190" t="s">
        <v>877</v>
      </c>
      <c r="C3580" s="191" t="s">
        <v>67</v>
      </c>
      <c r="D3580" s="191" t="s">
        <v>876</v>
      </c>
      <c r="E3580" s="189" t="n">
        <v>0.574</v>
      </c>
      <c r="F3580" s="189" t="n">
        <v>0.37</v>
      </c>
      <c r="G3580" s="189" t="n">
        <v>0</v>
      </c>
    </row>
    <row r="3581" customFormat="false" ht="15" hidden="false" customHeight="false" outlineLevel="0" collapsed="false">
      <c r="A3581" s="189" t="n">
        <v>37373</v>
      </c>
      <c r="B3581" s="190" t="s">
        <v>878</v>
      </c>
      <c r="C3581" s="191" t="s">
        <v>67</v>
      </c>
      <c r="D3581" s="191" t="s">
        <v>876</v>
      </c>
      <c r="E3581" s="189" t="n">
        <v>0.574</v>
      </c>
      <c r="F3581" s="189" t="n">
        <v>0.02</v>
      </c>
      <c r="G3581" s="189" t="n">
        <v>0</v>
      </c>
    </row>
    <row r="3582" customFormat="false" ht="21" hidden="false" customHeight="false" outlineLevel="0" collapsed="false">
      <c r="A3582" s="189" t="n">
        <v>38094</v>
      </c>
      <c r="B3582" s="190" t="s">
        <v>922</v>
      </c>
      <c r="C3582" s="191" t="s">
        <v>67</v>
      </c>
      <c r="D3582" s="191" t="s">
        <v>28</v>
      </c>
      <c r="E3582" s="189" t="n">
        <v>1</v>
      </c>
      <c r="F3582" s="189" t="n">
        <v>2.18</v>
      </c>
      <c r="G3582" s="189" t="n">
        <v>0</v>
      </c>
    </row>
    <row r="3583" customFormat="false" ht="21" hidden="false" customHeight="false" outlineLevel="0" collapsed="false">
      <c r="A3583" s="189" t="n">
        <v>38099</v>
      </c>
      <c r="B3583" s="190" t="s">
        <v>923</v>
      </c>
      <c r="C3583" s="191" t="s">
        <v>67</v>
      </c>
      <c r="D3583" s="191" t="s">
        <v>28</v>
      </c>
      <c r="E3583" s="189" t="n">
        <v>1</v>
      </c>
      <c r="F3583" s="189" t="n">
        <v>1.13</v>
      </c>
      <c r="G3583" s="189" t="n">
        <v>0</v>
      </c>
    </row>
    <row r="3584" customFormat="false" ht="15" hidden="false" customHeight="false" outlineLevel="0" collapsed="false">
      <c r="A3584" s="189" t="n">
        <v>38112</v>
      </c>
      <c r="B3584" s="190" t="s">
        <v>925</v>
      </c>
      <c r="C3584" s="191" t="s">
        <v>67</v>
      </c>
      <c r="D3584" s="191" t="s">
        <v>28</v>
      </c>
      <c r="E3584" s="189" t="n">
        <v>1</v>
      </c>
      <c r="F3584" s="189" t="n">
        <v>5.16</v>
      </c>
      <c r="G3584" s="189" t="n">
        <v>0</v>
      </c>
    </row>
    <row r="3585" customFormat="false" ht="15" hidden="false" customHeight="false" outlineLevel="0" collapsed="false">
      <c r="A3585" s="189" t="n">
        <v>38403</v>
      </c>
      <c r="B3585" s="190" t="s">
        <v>888</v>
      </c>
      <c r="C3585" s="191" t="s">
        <v>67</v>
      </c>
      <c r="D3585" s="191" t="s">
        <v>28</v>
      </c>
      <c r="E3585" s="189" t="n">
        <v>0.00209447</v>
      </c>
      <c r="F3585" s="189" t="n">
        <v>24.94</v>
      </c>
      <c r="G3585" s="189" t="n">
        <v>0</v>
      </c>
    </row>
    <row r="3586" customFormat="false" ht="15" hidden="false" customHeight="false" outlineLevel="0" collapsed="false">
      <c r="A3586" s="178"/>
      <c r="B3586" s="179"/>
      <c r="C3586" s="180"/>
      <c r="D3586" s="180"/>
      <c r="E3586" s="180"/>
      <c r="F3586" s="180"/>
      <c r="G3586" s="180"/>
    </row>
    <row r="3587" customFormat="false" ht="21" hidden="false" customHeight="false" outlineLevel="0" collapsed="false">
      <c r="A3587" s="184" t="s">
        <v>534</v>
      </c>
      <c r="B3587" s="185" t="s">
        <v>535</v>
      </c>
      <c r="C3587" s="186" t="s">
        <v>53</v>
      </c>
      <c r="D3587" s="186" t="s">
        <v>28</v>
      </c>
      <c r="E3587" s="187"/>
      <c r="F3587" s="187" t="n">
        <v>17.31583388736</v>
      </c>
      <c r="G3587" s="187" t="n">
        <v>10.59540258</v>
      </c>
    </row>
    <row r="3588" customFormat="false" ht="15" hidden="false" customHeight="false" outlineLevel="0" collapsed="false">
      <c r="A3588" s="189" t="n">
        <v>10</v>
      </c>
      <c r="B3588" s="190" t="s">
        <v>882</v>
      </c>
      <c r="C3588" s="191" t="s">
        <v>67</v>
      </c>
      <c r="D3588" s="191" t="s">
        <v>28</v>
      </c>
      <c r="E3588" s="189" t="n">
        <v>0.003298606</v>
      </c>
      <c r="F3588" s="189" t="n">
        <v>6.64</v>
      </c>
      <c r="G3588" s="189" t="n">
        <v>0</v>
      </c>
    </row>
    <row r="3589" customFormat="false" ht="15" hidden="false" customHeight="false" outlineLevel="0" collapsed="false">
      <c r="A3589" s="189" t="n">
        <v>12</v>
      </c>
      <c r="B3589" s="190" t="s">
        <v>883</v>
      </c>
      <c r="C3589" s="191" t="s">
        <v>67</v>
      </c>
      <c r="D3589" s="191" t="s">
        <v>28</v>
      </c>
      <c r="E3589" s="189" t="n">
        <v>0.003298606</v>
      </c>
      <c r="F3589" s="189" t="n">
        <v>6.5</v>
      </c>
      <c r="G3589" s="189" t="n">
        <v>0</v>
      </c>
    </row>
    <row r="3590" customFormat="false" ht="15" hidden="false" customHeight="false" outlineLevel="0" collapsed="false">
      <c r="A3590" s="189" t="n">
        <v>12892</v>
      </c>
      <c r="B3590" s="190" t="s">
        <v>859</v>
      </c>
      <c r="C3590" s="191" t="s">
        <v>67</v>
      </c>
      <c r="D3590" s="191" t="s">
        <v>333</v>
      </c>
      <c r="E3590" s="189" t="n">
        <v>0.005763452</v>
      </c>
      <c r="F3590" s="189" t="n">
        <v>9</v>
      </c>
      <c r="G3590" s="189" t="n">
        <v>0</v>
      </c>
    </row>
    <row r="3591" customFormat="false" ht="15" hidden="false" customHeight="false" outlineLevel="0" collapsed="false">
      <c r="A3591" s="189" t="n">
        <v>12893</v>
      </c>
      <c r="B3591" s="190" t="s">
        <v>860</v>
      </c>
      <c r="C3591" s="191" t="s">
        <v>67</v>
      </c>
      <c r="D3591" s="191" t="s">
        <v>333</v>
      </c>
      <c r="E3591" s="189" t="n">
        <v>0.005763452</v>
      </c>
      <c r="F3591" s="189" t="n">
        <v>48</v>
      </c>
      <c r="G3591" s="189" t="n">
        <v>0</v>
      </c>
    </row>
    <row r="3592" customFormat="false" ht="15" hidden="false" customHeight="false" outlineLevel="0" collapsed="false">
      <c r="A3592" s="189" t="n">
        <v>12894</v>
      </c>
      <c r="B3592" s="190" t="s">
        <v>861</v>
      </c>
      <c r="C3592" s="191" t="s">
        <v>67</v>
      </c>
      <c r="D3592" s="191" t="s">
        <v>28</v>
      </c>
      <c r="E3592" s="189" t="n">
        <v>0.005763452</v>
      </c>
      <c r="F3592" s="189" t="n">
        <v>13</v>
      </c>
      <c r="G3592" s="189" t="n">
        <v>0</v>
      </c>
    </row>
    <row r="3593" customFormat="false" ht="21" hidden="false" customHeight="false" outlineLevel="0" collapsed="false">
      <c r="A3593" s="189" t="n">
        <v>12895</v>
      </c>
      <c r="B3593" s="190" t="s">
        <v>862</v>
      </c>
      <c r="C3593" s="191" t="s">
        <v>67</v>
      </c>
      <c r="D3593" s="191" t="s">
        <v>28</v>
      </c>
      <c r="E3593" s="189" t="n">
        <v>0.005763452</v>
      </c>
      <c r="F3593" s="189" t="n">
        <v>10</v>
      </c>
      <c r="G3593" s="189" t="n">
        <v>0</v>
      </c>
    </row>
    <row r="3594" customFormat="false" ht="15" hidden="false" customHeight="false" outlineLevel="0" collapsed="false">
      <c r="A3594" s="189" t="n">
        <v>2436</v>
      </c>
      <c r="B3594" s="190" t="s">
        <v>913</v>
      </c>
      <c r="C3594" s="191" t="s">
        <v>867</v>
      </c>
      <c r="D3594" s="191" t="s">
        <v>876</v>
      </c>
      <c r="E3594" s="189" t="n">
        <v>0.5294714</v>
      </c>
      <c r="F3594" s="189" t="n">
        <v>0</v>
      </c>
      <c r="G3594" s="189" t="n">
        <v>12.75</v>
      </c>
    </row>
    <row r="3595" customFormat="false" ht="15" hidden="false" customHeight="false" outlineLevel="0" collapsed="false">
      <c r="A3595" s="189" t="n">
        <v>247</v>
      </c>
      <c r="B3595" s="190" t="s">
        <v>915</v>
      </c>
      <c r="C3595" s="191" t="s">
        <v>867</v>
      </c>
      <c r="D3595" s="191" t="s">
        <v>876</v>
      </c>
      <c r="E3595" s="189" t="n">
        <v>0.401739</v>
      </c>
      <c r="F3595" s="189" t="n">
        <v>0</v>
      </c>
      <c r="G3595" s="189" t="n">
        <v>9.57</v>
      </c>
    </row>
    <row r="3596" customFormat="false" ht="15" hidden="false" customHeight="false" outlineLevel="0" collapsed="false">
      <c r="A3596" s="189" t="n">
        <v>2711</v>
      </c>
      <c r="B3596" s="190" t="s">
        <v>885</v>
      </c>
      <c r="C3596" s="191" t="s">
        <v>67</v>
      </c>
      <c r="D3596" s="191" t="s">
        <v>28</v>
      </c>
      <c r="E3596" s="189" t="n">
        <v>0.003298606</v>
      </c>
      <c r="F3596" s="189" t="n">
        <v>100.68</v>
      </c>
      <c r="G3596" s="189" t="n">
        <v>0</v>
      </c>
    </row>
    <row r="3597" customFormat="false" ht="21" hidden="false" customHeight="false" outlineLevel="0" collapsed="false">
      <c r="A3597" s="189" t="n">
        <v>36148</v>
      </c>
      <c r="B3597" s="190" t="s">
        <v>864</v>
      </c>
      <c r="C3597" s="191" t="s">
        <v>67</v>
      </c>
      <c r="D3597" s="191" t="s">
        <v>28</v>
      </c>
      <c r="E3597" s="189" t="n">
        <v>0.005763452</v>
      </c>
      <c r="F3597" s="189" t="n">
        <v>48</v>
      </c>
      <c r="G3597" s="189" t="n">
        <v>0</v>
      </c>
    </row>
    <row r="3598" customFormat="false" ht="21" hidden="false" customHeight="false" outlineLevel="0" collapsed="false">
      <c r="A3598" s="189" t="n">
        <v>36152</v>
      </c>
      <c r="B3598" s="190" t="s">
        <v>865</v>
      </c>
      <c r="C3598" s="191" t="s">
        <v>67</v>
      </c>
      <c r="D3598" s="191" t="s">
        <v>28</v>
      </c>
      <c r="E3598" s="189" t="n">
        <v>0.005763452</v>
      </c>
      <c r="F3598" s="189" t="n">
        <v>3.9</v>
      </c>
      <c r="G3598" s="189" t="n">
        <v>0</v>
      </c>
    </row>
    <row r="3599" customFormat="false" ht="15" hidden="false" customHeight="false" outlineLevel="0" collapsed="false">
      <c r="A3599" s="189" t="n">
        <v>37370</v>
      </c>
      <c r="B3599" s="190" t="s">
        <v>886</v>
      </c>
      <c r="C3599" s="191" t="s">
        <v>67</v>
      </c>
      <c r="D3599" s="191" t="s">
        <v>876</v>
      </c>
      <c r="E3599" s="189" t="n">
        <v>0.904</v>
      </c>
      <c r="F3599" s="189" t="n">
        <v>1.7</v>
      </c>
      <c r="G3599" s="189" t="n">
        <v>0</v>
      </c>
    </row>
    <row r="3600" customFormat="false" ht="15" hidden="false" customHeight="false" outlineLevel="0" collapsed="false">
      <c r="A3600" s="189" t="n">
        <v>37371</v>
      </c>
      <c r="B3600" s="190" t="s">
        <v>887</v>
      </c>
      <c r="C3600" s="191" t="s">
        <v>67</v>
      </c>
      <c r="D3600" s="191" t="s">
        <v>876</v>
      </c>
      <c r="E3600" s="189" t="n">
        <v>0.904</v>
      </c>
      <c r="F3600" s="189" t="n">
        <v>0.64</v>
      </c>
      <c r="G3600" s="189" t="n">
        <v>0</v>
      </c>
    </row>
    <row r="3601" customFormat="false" ht="15" hidden="false" customHeight="false" outlineLevel="0" collapsed="false">
      <c r="A3601" s="189" t="n">
        <v>37372</v>
      </c>
      <c r="B3601" s="190" t="s">
        <v>877</v>
      </c>
      <c r="C3601" s="191" t="s">
        <v>67</v>
      </c>
      <c r="D3601" s="191" t="s">
        <v>876</v>
      </c>
      <c r="E3601" s="189" t="n">
        <v>0.904</v>
      </c>
      <c r="F3601" s="189" t="n">
        <v>0.37</v>
      </c>
      <c r="G3601" s="189" t="n">
        <v>0</v>
      </c>
    </row>
    <row r="3602" customFormat="false" ht="15" hidden="false" customHeight="false" outlineLevel="0" collapsed="false">
      <c r="A3602" s="189" t="n">
        <v>37373</v>
      </c>
      <c r="B3602" s="190" t="s">
        <v>878</v>
      </c>
      <c r="C3602" s="191" t="s">
        <v>67</v>
      </c>
      <c r="D3602" s="191" t="s">
        <v>876</v>
      </c>
      <c r="E3602" s="189" t="n">
        <v>0.904</v>
      </c>
      <c r="F3602" s="189" t="n">
        <v>0.02</v>
      </c>
      <c r="G3602" s="189" t="n">
        <v>0</v>
      </c>
    </row>
    <row r="3603" customFormat="false" ht="21" hidden="false" customHeight="false" outlineLevel="0" collapsed="false">
      <c r="A3603" s="189" t="n">
        <v>38094</v>
      </c>
      <c r="B3603" s="190" t="s">
        <v>922</v>
      </c>
      <c r="C3603" s="191" t="s">
        <v>67</v>
      </c>
      <c r="D3603" s="191" t="s">
        <v>28</v>
      </c>
      <c r="E3603" s="189" t="n">
        <v>1</v>
      </c>
      <c r="F3603" s="189" t="n">
        <v>2.18</v>
      </c>
      <c r="G3603" s="189" t="n">
        <v>0</v>
      </c>
    </row>
    <row r="3604" customFormat="false" ht="21" hidden="false" customHeight="false" outlineLevel="0" collapsed="false">
      <c r="A3604" s="189" t="n">
        <v>38099</v>
      </c>
      <c r="B3604" s="190" t="s">
        <v>923</v>
      </c>
      <c r="C3604" s="191" t="s">
        <v>67</v>
      </c>
      <c r="D3604" s="191" t="s">
        <v>28</v>
      </c>
      <c r="E3604" s="189" t="n">
        <v>1</v>
      </c>
      <c r="F3604" s="189" t="n">
        <v>1.13</v>
      </c>
      <c r="G3604" s="189" t="n">
        <v>0</v>
      </c>
    </row>
    <row r="3605" customFormat="false" ht="15" hidden="false" customHeight="false" outlineLevel="0" collapsed="false">
      <c r="A3605" s="189" t="n">
        <v>38112</v>
      </c>
      <c r="B3605" s="190" t="s">
        <v>925</v>
      </c>
      <c r="C3605" s="191" t="s">
        <v>67</v>
      </c>
      <c r="D3605" s="191" t="s">
        <v>28</v>
      </c>
      <c r="E3605" s="189" t="n">
        <v>2</v>
      </c>
      <c r="F3605" s="189" t="n">
        <v>5.16</v>
      </c>
      <c r="G3605" s="189" t="n">
        <v>0</v>
      </c>
    </row>
    <row r="3606" customFormat="false" ht="15" hidden="false" customHeight="false" outlineLevel="0" collapsed="false">
      <c r="A3606" s="189" t="n">
        <v>38403</v>
      </c>
      <c r="B3606" s="190" t="s">
        <v>888</v>
      </c>
      <c r="C3606" s="191" t="s">
        <v>67</v>
      </c>
      <c r="D3606" s="191" t="s">
        <v>28</v>
      </c>
      <c r="E3606" s="189" t="n">
        <v>0.003298606</v>
      </c>
      <c r="F3606" s="189" t="n">
        <v>24.94</v>
      </c>
      <c r="G3606" s="189" t="n">
        <v>0</v>
      </c>
    </row>
    <row r="3607" customFormat="false" ht="15" hidden="false" customHeight="false" outlineLevel="0" collapsed="false">
      <c r="A3607" s="178"/>
      <c r="B3607" s="179"/>
      <c r="C3607" s="180"/>
      <c r="D3607" s="180"/>
      <c r="E3607" s="180"/>
      <c r="F3607" s="180"/>
      <c r="G3607" s="180"/>
    </row>
    <row r="3608" customFormat="false" ht="21" hidden="false" customHeight="false" outlineLevel="0" collapsed="false">
      <c r="A3608" s="184" t="s">
        <v>537</v>
      </c>
      <c r="B3608" s="185" t="s">
        <v>538</v>
      </c>
      <c r="C3608" s="186" t="s">
        <v>53</v>
      </c>
      <c r="D3608" s="186" t="s">
        <v>28</v>
      </c>
      <c r="E3608" s="187"/>
      <c r="F3608" s="187" t="n">
        <v>21.78132659664</v>
      </c>
      <c r="G3608" s="187" t="n">
        <v>14.38905486</v>
      </c>
    </row>
    <row r="3609" customFormat="false" ht="15" hidden="false" customHeight="false" outlineLevel="0" collapsed="false">
      <c r="A3609" s="189" t="n">
        <v>10</v>
      </c>
      <c r="B3609" s="190" t="s">
        <v>882</v>
      </c>
      <c r="C3609" s="191" t="s">
        <v>67</v>
      </c>
      <c r="D3609" s="191" t="s">
        <v>28</v>
      </c>
      <c r="E3609" s="189" t="n">
        <v>0.004502744</v>
      </c>
      <c r="F3609" s="189" t="n">
        <v>6.64</v>
      </c>
      <c r="G3609" s="189" t="n">
        <v>0</v>
      </c>
    </row>
    <row r="3610" customFormat="false" ht="15" hidden="false" customHeight="false" outlineLevel="0" collapsed="false">
      <c r="A3610" s="189" t="n">
        <v>12</v>
      </c>
      <c r="B3610" s="190" t="s">
        <v>883</v>
      </c>
      <c r="C3610" s="191" t="s">
        <v>67</v>
      </c>
      <c r="D3610" s="191" t="s">
        <v>28</v>
      </c>
      <c r="E3610" s="189" t="n">
        <v>0.004502744</v>
      </c>
      <c r="F3610" s="189" t="n">
        <v>6.5</v>
      </c>
      <c r="G3610" s="189" t="n">
        <v>0</v>
      </c>
    </row>
    <row r="3611" customFormat="false" ht="15" hidden="false" customHeight="false" outlineLevel="0" collapsed="false">
      <c r="A3611" s="189" t="n">
        <v>12892</v>
      </c>
      <c r="B3611" s="190" t="s">
        <v>859</v>
      </c>
      <c r="C3611" s="191" t="s">
        <v>67</v>
      </c>
      <c r="D3611" s="191" t="s">
        <v>333</v>
      </c>
      <c r="E3611" s="189" t="n">
        <v>0.007867368</v>
      </c>
      <c r="F3611" s="189" t="n">
        <v>9</v>
      </c>
      <c r="G3611" s="189" t="n">
        <v>0</v>
      </c>
    </row>
    <row r="3612" customFormat="false" ht="15" hidden="false" customHeight="false" outlineLevel="0" collapsed="false">
      <c r="A3612" s="189" t="n">
        <v>12893</v>
      </c>
      <c r="B3612" s="190" t="s">
        <v>860</v>
      </c>
      <c r="C3612" s="191" t="s">
        <v>67</v>
      </c>
      <c r="D3612" s="191" t="s">
        <v>333</v>
      </c>
      <c r="E3612" s="189" t="n">
        <v>0.007867368</v>
      </c>
      <c r="F3612" s="189" t="n">
        <v>48</v>
      </c>
      <c r="G3612" s="189" t="n">
        <v>0</v>
      </c>
    </row>
    <row r="3613" customFormat="false" ht="15" hidden="false" customHeight="false" outlineLevel="0" collapsed="false">
      <c r="A3613" s="189" t="n">
        <v>12894</v>
      </c>
      <c r="B3613" s="190" t="s">
        <v>861</v>
      </c>
      <c r="C3613" s="191" t="s">
        <v>67</v>
      </c>
      <c r="D3613" s="191" t="s">
        <v>28</v>
      </c>
      <c r="E3613" s="189" t="n">
        <v>0.007867368</v>
      </c>
      <c r="F3613" s="189" t="n">
        <v>13</v>
      </c>
      <c r="G3613" s="189" t="n">
        <v>0</v>
      </c>
    </row>
    <row r="3614" customFormat="false" ht="21" hidden="false" customHeight="false" outlineLevel="0" collapsed="false">
      <c r="A3614" s="189" t="n">
        <v>12895</v>
      </c>
      <c r="B3614" s="190" t="s">
        <v>862</v>
      </c>
      <c r="C3614" s="191" t="s">
        <v>67</v>
      </c>
      <c r="D3614" s="191" t="s">
        <v>28</v>
      </c>
      <c r="E3614" s="189" t="n">
        <v>0.007867368</v>
      </c>
      <c r="F3614" s="189" t="n">
        <v>10</v>
      </c>
      <c r="G3614" s="189" t="n">
        <v>0</v>
      </c>
    </row>
    <row r="3615" customFormat="false" ht="15" hidden="false" customHeight="false" outlineLevel="0" collapsed="false">
      <c r="A3615" s="189" t="n">
        <v>2436</v>
      </c>
      <c r="B3615" s="190" t="s">
        <v>913</v>
      </c>
      <c r="C3615" s="191" t="s">
        <v>867</v>
      </c>
      <c r="D3615" s="191" t="s">
        <v>876</v>
      </c>
      <c r="E3615" s="189" t="n">
        <v>0.6994379</v>
      </c>
      <c r="F3615" s="189" t="n">
        <v>0</v>
      </c>
      <c r="G3615" s="189" t="n">
        <v>12.75</v>
      </c>
    </row>
    <row r="3616" customFormat="false" ht="15" hidden="false" customHeight="false" outlineLevel="0" collapsed="false">
      <c r="A3616" s="189" t="n">
        <v>247</v>
      </c>
      <c r="B3616" s="190" t="s">
        <v>915</v>
      </c>
      <c r="C3616" s="191" t="s">
        <v>867</v>
      </c>
      <c r="D3616" s="191" t="s">
        <v>876</v>
      </c>
      <c r="E3616" s="189" t="n">
        <v>0.5717055</v>
      </c>
      <c r="F3616" s="189" t="n">
        <v>0</v>
      </c>
      <c r="G3616" s="189" t="n">
        <v>9.57</v>
      </c>
    </row>
    <row r="3617" customFormat="false" ht="15" hidden="false" customHeight="false" outlineLevel="0" collapsed="false">
      <c r="A3617" s="189" t="n">
        <v>2711</v>
      </c>
      <c r="B3617" s="190" t="s">
        <v>885</v>
      </c>
      <c r="C3617" s="191" t="s">
        <v>67</v>
      </c>
      <c r="D3617" s="191" t="s">
        <v>28</v>
      </c>
      <c r="E3617" s="189" t="n">
        <v>0.004502744</v>
      </c>
      <c r="F3617" s="189" t="n">
        <v>100.68</v>
      </c>
      <c r="G3617" s="189" t="n">
        <v>0</v>
      </c>
    </row>
    <row r="3618" customFormat="false" ht="21" hidden="false" customHeight="false" outlineLevel="0" collapsed="false">
      <c r="A3618" s="189" t="n">
        <v>36148</v>
      </c>
      <c r="B3618" s="190" t="s">
        <v>864</v>
      </c>
      <c r="C3618" s="191" t="s">
        <v>67</v>
      </c>
      <c r="D3618" s="191" t="s">
        <v>28</v>
      </c>
      <c r="E3618" s="189" t="n">
        <v>0.007867368</v>
      </c>
      <c r="F3618" s="189" t="n">
        <v>48</v>
      </c>
      <c r="G3618" s="189" t="n">
        <v>0</v>
      </c>
    </row>
    <row r="3619" customFormat="false" ht="21" hidden="false" customHeight="false" outlineLevel="0" collapsed="false">
      <c r="A3619" s="189" t="n">
        <v>36152</v>
      </c>
      <c r="B3619" s="190" t="s">
        <v>865</v>
      </c>
      <c r="C3619" s="191" t="s">
        <v>67</v>
      </c>
      <c r="D3619" s="191" t="s">
        <v>28</v>
      </c>
      <c r="E3619" s="189" t="n">
        <v>0.007867368</v>
      </c>
      <c r="F3619" s="189" t="n">
        <v>3.9</v>
      </c>
      <c r="G3619" s="189" t="n">
        <v>0</v>
      </c>
    </row>
    <row r="3620" customFormat="false" ht="15" hidden="false" customHeight="false" outlineLevel="0" collapsed="false">
      <c r="A3620" s="189" t="n">
        <v>37370</v>
      </c>
      <c r="B3620" s="190" t="s">
        <v>886</v>
      </c>
      <c r="C3620" s="191" t="s">
        <v>67</v>
      </c>
      <c r="D3620" s="191" t="s">
        <v>876</v>
      </c>
      <c r="E3620" s="189" t="n">
        <v>1.234</v>
      </c>
      <c r="F3620" s="189" t="n">
        <v>1.7</v>
      </c>
      <c r="G3620" s="189" t="n">
        <v>0</v>
      </c>
    </row>
    <row r="3621" customFormat="false" ht="15" hidden="false" customHeight="false" outlineLevel="0" collapsed="false">
      <c r="A3621" s="189" t="n">
        <v>37371</v>
      </c>
      <c r="B3621" s="190" t="s">
        <v>887</v>
      </c>
      <c r="C3621" s="191" t="s">
        <v>67</v>
      </c>
      <c r="D3621" s="191" t="s">
        <v>876</v>
      </c>
      <c r="E3621" s="189" t="n">
        <v>1.234</v>
      </c>
      <c r="F3621" s="189" t="n">
        <v>0.64</v>
      </c>
      <c r="G3621" s="189" t="n">
        <v>0</v>
      </c>
    </row>
    <row r="3622" customFormat="false" ht="15" hidden="false" customHeight="false" outlineLevel="0" collapsed="false">
      <c r="A3622" s="189" t="n">
        <v>37372</v>
      </c>
      <c r="B3622" s="190" t="s">
        <v>877</v>
      </c>
      <c r="C3622" s="191" t="s">
        <v>67</v>
      </c>
      <c r="D3622" s="191" t="s">
        <v>876</v>
      </c>
      <c r="E3622" s="189" t="n">
        <v>1.234</v>
      </c>
      <c r="F3622" s="189" t="n">
        <v>0.37</v>
      </c>
      <c r="G3622" s="189" t="n">
        <v>0</v>
      </c>
    </row>
    <row r="3623" customFormat="false" ht="15" hidden="false" customHeight="false" outlineLevel="0" collapsed="false">
      <c r="A3623" s="189" t="n">
        <v>37373</v>
      </c>
      <c r="B3623" s="190" t="s">
        <v>878</v>
      </c>
      <c r="C3623" s="191" t="s">
        <v>67</v>
      </c>
      <c r="D3623" s="191" t="s">
        <v>876</v>
      </c>
      <c r="E3623" s="189" t="n">
        <v>1.234</v>
      </c>
      <c r="F3623" s="189" t="n">
        <v>0.02</v>
      </c>
      <c r="G3623" s="189" t="n">
        <v>0</v>
      </c>
    </row>
    <row r="3624" customFormat="false" ht="21" hidden="false" customHeight="false" outlineLevel="0" collapsed="false">
      <c r="A3624" s="189" t="n">
        <v>38094</v>
      </c>
      <c r="B3624" s="190" t="s">
        <v>922</v>
      </c>
      <c r="C3624" s="191" t="s">
        <v>67</v>
      </c>
      <c r="D3624" s="191" t="s">
        <v>28</v>
      </c>
      <c r="E3624" s="189" t="n">
        <v>1</v>
      </c>
      <c r="F3624" s="189" t="n">
        <v>2.18</v>
      </c>
      <c r="G3624" s="189" t="n">
        <v>0</v>
      </c>
    </row>
    <row r="3625" customFormat="false" ht="21" hidden="false" customHeight="false" outlineLevel="0" collapsed="false">
      <c r="A3625" s="189" t="n">
        <v>38099</v>
      </c>
      <c r="B3625" s="190" t="s">
        <v>923</v>
      </c>
      <c r="C3625" s="191" t="s">
        <v>67</v>
      </c>
      <c r="D3625" s="191" t="s">
        <v>28</v>
      </c>
      <c r="E3625" s="189" t="n">
        <v>1</v>
      </c>
      <c r="F3625" s="189" t="n">
        <v>1.13</v>
      </c>
      <c r="G3625" s="189" t="n">
        <v>0</v>
      </c>
    </row>
    <row r="3626" customFormat="false" ht="15" hidden="false" customHeight="false" outlineLevel="0" collapsed="false">
      <c r="A3626" s="189" t="n">
        <v>38113</v>
      </c>
      <c r="B3626" s="190" t="s">
        <v>1141</v>
      </c>
      <c r="C3626" s="191" t="s">
        <v>67</v>
      </c>
      <c r="D3626" s="191" t="s">
        <v>28</v>
      </c>
      <c r="E3626" s="189" t="n">
        <v>2</v>
      </c>
      <c r="F3626" s="189" t="n">
        <v>6.72</v>
      </c>
      <c r="G3626" s="189" t="n">
        <v>0</v>
      </c>
    </row>
    <row r="3627" customFormat="false" ht="15" hidden="false" customHeight="false" outlineLevel="0" collapsed="false">
      <c r="A3627" s="189" t="n">
        <v>38403</v>
      </c>
      <c r="B3627" s="190" t="s">
        <v>888</v>
      </c>
      <c r="C3627" s="191" t="s">
        <v>67</v>
      </c>
      <c r="D3627" s="191" t="s">
        <v>28</v>
      </c>
      <c r="E3627" s="189" t="n">
        <v>0.004502744</v>
      </c>
      <c r="F3627" s="189" t="n">
        <v>24.94</v>
      </c>
      <c r="G3627" s="189" t="n">
        <v>0</v>
      </c>
    </row>
    <row r="3628" customFormat="false" ht="15" hidden="false" customHeight="false" outlineLevel="0" collapsed="false">
      <c r="A3628" s="178"/>
      <c r="B3628" s="179"/>
      <c r="C3628" s="180"/>
      <c r="D3628" s="180"/>
      <c r="E3628" s="180"/>
      <c r="F3628" s="180"/>
      <c r="G3628" s="180"/>
    </row>
    <row r="3629" customFormat="false" ht="21" hidden="false" customHeight="false" outlineLevel="0" collapsed="false">
      <c r="A3629" s="184" t="s">
        <v>540</v>
      </c>
      <c r="B3629" s="185" t="s">
        <v>541</v>
      </c>
      <c r="C3629" s="186" t="s">
        <v>53</v>
      </c>
      <c r="D3629" s="186" t="s">
        <v>28</v>
      </c>
      <c r="E3629" s="187"/>
      <c r="F3629" s="187" t="n">
        <v>13.73021073692</v>
      </c>
      <c r="G3629" s="187" t="n">
        <v>13.032536772</v>
      </c>
    </row>
    <row r="3630" customFormat="false" ht="15" hidden="false" customHeight="false" outlineLevel="0" collapsed="false">
      <c r="A3630" s="189" t="n">
        <v>10</v>
      </c>
      <c r="B3630" s="190" t="s">
        <v>882</v>
      </c>
      <c r="C3630" s="191" t="s">
        <v>67</v>
      </c>
      <c r="D3630" s="191" t="s">
        <v>28</v>
      </c>
      <c r="E3630" s="189" t="n">
        <v>0.004072172</v>
      </c>
      <c r="F3630" s="189" t="n">
        <v>6.64</v>
      </c>
      <c r="G3630" s="189" t="n">
        <v>0</v>
      </c>
    </row>
    <row r="3631" customFormat="false" ht="15" hidden="false" customHeight="false" outlineLevel="0" collapsed="false">
      <c r="A3631" s="189" t="n">
        <v>12</v>
      </c>
      <c r="B3631" s="190" t="s">
        <v>883</v>
      </c>
      <c r="C3631" s="191" t="s">
        <v>67</v>
      </c>
      <c r="D3631" s="191" t="s">
        <v>28</v>
      </c>
      <c r="E3631" s="189" t="n">
        <v>0.004072172</v>
      </c>
      <c r="F3631" s="189" t="n">
        <v>6.5</v>
      </c>
      <c r="G3631" s="189" t="n">
        <v>0</v>
      </c>
    </row>
    <row r="3632" customFormat="false" ht="15" hidden="false" customHeight="false" outlineLevel="0" collapsed="false">
      <c r="A3632" s="189" t="n">
        <v>12892</v>
      </c>
      <c r="B3632" s="190" t="s">
        <v>859</v>
      </c>
      <c r="C3632" s="191" t="s">
        <v>67</v>
      </c>
      <c r="D3632" s="191" t="s">
        <v>333</v>
      </c>
      <c r="E3632" s="189" t="n">
        <v>0.007115058</v>
      </c>
      <c r="F3632" s="189" t="n">
        <v>9</v>
      </c>
      <c r="G3632" s="189" t="n">
        <v>0</v>
      </c>
    </row>
    <row r="3633" customFormat="false" ht="15" hidden="false" customHeight="false" outlineLevel="0" collapsed="false">
      <c r="A3633" s="189" t="n">
        <v>12893</v>
      </c>
      <c r="B3633" s="190" t="s">
        <v>860</v>
      </c>
      <c r="C3633" s="191" t="s">
        <v>67</v>
      </c>
      <c r="D3633" s="191" t="s">
        <v>333</v>
      </c>
      <c r="E3633" s="189" t="n">
        <v>0.007115058</v>
      </c>
      <c r="F3633" s="189" t="n">
        <v>48</v>
      </c>
      <c r="G3633" s="189" t="n">
        <v>0</v>
      </c>
    </row>
    <row r="3634" customFormat="false" ht="15" hidden="false" customHeight="false" outlineLevel="0" collapsed="false">
      <c r="A3634" s="189" t="n">
        <v>12894</v>
      </c>
      <c r="B3634" s="190" t="s">
        <v>861</v>
      </c>
      <c r="C3634" s="191" t="s">
        <v>67</v>
      </c>
      <c r="D3634" s="191" t="s">
        <v>28</v>
      </c>
      <c r="E3634" s="189" t="n">
        <v>0.007115058</v>
      </c>
      <c r="F3634" s="189" t="n">
        <v>13</v>
      </c>
      <c r="G3634" s="189" t="n">
        <v>0</v>
      </c>
    </row>
    <row r="3635" customFormat="false" ht="21" hidden="false" customHeight="false" outlineLevel="0" collapsed="false">
      <c r="A3635" s="189" t="n">
        <v>12895</v>
      </c>
      <c r="B3635" s="190" t="s">
        <v>862</v>
      </c>
      <c r="C3635" s="191" t="s">
        <v>67</v>
      </c>
      <c r="D3635" s="191" t="s">
        <v>28</v>
      </c>
      <c r="E3635" s="189" t="n">
        <v>0.007115058</v>
      </c>
      <c r="F3635" s="189" t="n">
        <v>10</v>
      </c>
      <c r="G3635" s="189" t="n">
        <v>0</v>
      </c>
    </row>
    <row r="3636" customFormat="false" ht="15" hidden="false" customHeight="false" outlineLevel="0" collapsed="false">
      <c r="A3636" s="189" t="n">
        <v>2436</v>
      </c>
      <c r="B3636" s="190" t="s">
        <v>913</v>
      </c>
      <c r="C3636" s="191" t="s">
        <v>867</v>
      </c>
      <c r="D3636" s="191" t="s">
        <v>876</v>
      </c>
      <c r="E3636" s="189" t="n">
        <v>0.638662</v>
      </c>
      <c r="F3636" s="189" t="n">
        <v>0</v>
      </c>
      <c r="G3636" s="189" t="n">
        <v>12.75</v>
      </c>
    </row>
    <row r="3637" customFormat="false" ht="15" hidden="false" customHeight="false" outlineLevel="0" collapsed="false">
      <c r="A3637" s="189" t="n">
        <v>247</v>
      </c>
      <c r="B3637" s="190" t="s">
        <v>915</v>
      </c>
      <c r="C3637" s="191" t="s">
        <v>867</v>
      </c>
      <c r="D3637" s="191" t="s">
        <v>876</v>
      </c>
      <c r="E3637" s="189" t="n">
        <v>0.5109296</v>
      </c>
      <c r="F3637" s="189" t="n">
        <v>0</v>
      </c>
      <c r="G3637" s="189" t="n">
        <v>9.57</v>
      </c>
    </row>
    <row r="3638" customFormat="false" ht="15" hidden="false" customHeight="false" outlineLevel="0" collapsed="false">
      <c r="A3638" s="189" t="n">
        <v>2711</v>
      </c>
      <c r="B3638" s="190" t="s">
        <v>885</v>
      </c>
      <c r="C3638" s="191" t="s">
        <v>67</v>
      </c>
      <c r="D3638" s="191" t="s">
        <v>28</v>
      </c>
      <c r="E3638" s="189" t="n">
        <v>0.004072172</v>
      </c>
      <c r="F3638" s="189" t="n">
        <v>100.68</v>
      </c>
      <c r="G3638" s="189" t="n">
        <v>0</v>
      </c>
    </row>
    <row r="3639" customFormat="false" ht="21" hidden="false" customHeight="false" outlineLevel="0" collapsed="false">
      <c r="A3639" s="189" t="n">
        <v>36148</v>
      </c>
      <c r="B3639" s="190" t="s">
        <v>864</v>
      </c>
      <c r="C3639" s="191" t="s">
        <v>67</v>
      </c>
      <c r="D3639" s="191" t="s">
        <v>28</v>
      </c>
      <c r="E3639" s="189" t="n">
        <v>0.007115058</v>
      </c>
      <c r="F3639" s="189" t="n">
        <v>48</v>
      </c>
      <c r="G3639" s="189" t="n">
        <v>0</v>
      </c>
    </row>
    <row r="3640" customFormat="false" ht="21" hidden="false" customHeight="false" outlineLevel="0" collapsed="false">
      <c r="A3640" s="189" t="n">
        <v>36152</v>
      </c>
      <c r="B3640" s="190" t="s">
        <v>865</v>
      </c>
      <c r="C3640" s="191" t="s">
        <v>67</v>
      </c>
      <c r="D3640" s="191" t="s">
        <v>28</v>
      </c>
      <c r="E3640" s="189" t="n">
        <v>0.007115058</v>
      </c>
      <c r="F3640" s="189" t="n">
        <v>3.9</v>
      </c>
      <c r="G3640" s="189" t="n">
        <v>0</v>
      </c>
    </row>
    <row r="3641" customFormat="false" ht="15" hidden="false" customHeight="false" outlineLevel="0" collapsed="false">
      <c r="A3641" s="189" t="n">
        <v>37370</v>
      </c>
      <c r="B3641" s="190" t="s">
        <v>886</v>
      </c>
      <c r="C3641" s="191" t="s">
        <v>67</v>
      </c>
      <c r="D3641" s="191" t="s">
        <v>876</v>
      </c>
      <c r="E3641" s="189" t="n">
        <v>1.116</v>
      </c>
      <c r="F3641" s="189" t="n">
        <v>1.7</v>
      </c>
      <c r="G3641" s="189" t="n">
        <v>0</v>
      </c>
    </row>
    <row r="3642" customFormat="false" ht="15" hidden="false" customHeight="false" outlineLevel="0" collapsed="false">
      <c r="A3642" s="189" t="n">
        <v>37371</v>
      </c>
      <c r="B3642" s="190" t="s">
        <v>887</v>
      </c>
      <c r="C3642" s="191" t="s">
        <v>67</v>
      </c>
      <c r="D3642" s="191" t="s">
        <v>876</v>
      </c>
      <c r="E3642" s="189" t="n">
        <v>1.116</v>
      </c>
      <c r="F3642" s="189" t="n">
        <v>0.64</v>
      </c>
      <c r="G3642" s="189" t="n">
        <v>0</v>
      </c>
    </row>
    <row r="3643" customFormat="false" ht="15" hidden="false" customHeight="false" outlineLevel="0" collapsed="false">
      <c r="A3643" s="189" t="n">
        <v>37372</v>
      </c>
      <c r="B3643" s="190" t="s">
        <v>877</v>
      </c>
      <c r="C3643" s="191" t="s">
        <v>67</v>
      </c>
      <c r="D3643" s="191" t="s">
        <v>876</v>
      </c>
      <c r="E3643" s="189" t="n">
        <v>1.116</v>
      </c>
      <c r="F3643" s="189" t="n">
        <v>0.37</v>
      </c>
      <c r="G3643" s="189" t="n">
        <v>0</v>
      </c>
    </row>
    <row r="3644" customFormat="false" ht="15" hidden="false" customHeight="false" outlineLevel="0" collapsed="false">
      <c r="A3644" s="189" t="n">
        <v>37373</v>
      </c>
      <c r="B3644" s="190" t="s">
        <v>878</v>
      </c>
      <c r="C3644" s="191" t="s">
        <v>67</v>
      </c>
      <c r="D3644" s="191" t="s">
        <v>876</v>
      </c>
      <c r="E3644" s="189" t="n">
        <v>1.116</v>
      </c>
      <c r="F3644" s="189" t="n">
        <v>0.02</v>
      </c>
      <c r="G3644" s="189" t="n">
        <v>0</v>
      </c>
    </row>
    <row r="3645" customFormat="false" ht="21" hidden="false" customHeight="false" outlineLevel="0" collapsed="false">
      <c r="A3645" s="189" t="n">
        <v>38094</v>
      </c>
      <c r="B3645" s="190" t="s">
        <v>922</v>
      </c>
      <c r="C3645" s="191" t="s">
        <v>67</v>
      </c>
      <c r="D3645" s="191" t="s">
        <v>28</v>
      </c>
      <c r="E3645" s="189" t="n">
        <v>1</v>
      </c>
      <c r="F3645" s="189" t="n">
        <v>2.18</v>
      </c>
      <c r="G3645" s="189" t="n">
        <v>0</v>
      </c>
    </row>
    <row r="3646" customFormat="false" ht="21" hidden="false" customHeight="false" outlineLevel="0" collapsed="false">
      <c r="A3646" s="189" t="n">
        <v>38099</v>
      </c>
      <c r="B3646" s="190" t="s">
        <v>923</v>
      </c>
      <c r="C3646" s="191" t="s">
        <v>67</v>
      </c>
      <c r="D3646" s="191" t="s">
        <v>28</v>
      </c>
      <c r="E3646" s="189" t="n">
        <v>1</v>
      </c>
      <c r="F3646" s="189" t="n">
        <v>1.13</v>
      </c>
      <c r="G3646" s="189" t="n">
        <v>0</v>
      </c>
    </row>
    <row r="3647" customFormat="false" ht="15" hidden="false" customHeight="false" outlineLevel="0" collapsed="false">
      <c r="A3647" s="189" t="n">
        <v>38101</v>
      </c>
      <c r="B3647" s="190" t="s">
        <v>924</v>
      </c>
      <c r="C3647" s="191" t="s">
        <v>67</v>
      </c>
      <c r="D3647" s="191" t="s">
        <v>28</v>
      </c>
      <c r="E3647" s="189" t="n">
        <v>1</v>
      </c>
      <c r="F3647" s="189" t="n">
        <v>5.87</v>
      </c>
      <c r="G3647" s="189" t="n">
        <v>0</v>
      </c>
    </row>
    <row r="3648" customFormat="false" ht="15" hidden="false" customHeight="false" outlineLevel="0" collapsed="false">
      <c r="A3648" s="189" t="n">
        <v>38403</v>
      </c>
      <c r="B3648" s="190" t="s">
        <v>888</v>
      </c>
      <c r="C3648" s="191" t="s">
        <v>67</v>
      </c>
      <c r="D3648" s="191" t="s">
        <v>28</v>
      </c>
      <c r="E3648" s="189" t="n">
        <v>0.004072172</v>
      </c>
      <c r="F3648" s="189" t="n">
        <v>24.94</v>
      </c>
      <c r="G3648" s="189" t="n">
        <v>0</v>
      </c>
    </row>
    <row r="3649" customFormat="false" ht="15" hidden="false" customHeight="false" outlineLevel="0" collapsed="false">
      <c r="A3649" s="178"/>
      <c r="B3649" s="179"/>
      <c r="C3649" s="180"/>
      <c r="D3649" s="180"/>
      <c r="E3649" s="180"/>
      <c r="F3649" s="180"/>
      <c r="G3649" s="180"/>
    </row>
    <row r="3650" customFormat="false" ht="21" hidden="false" customHeight="false" outlineLevel="0" collapsed="false">
      <c r="A3650" s="184" t="s">
        <v>543</v>
      </c>
      <c r="B3650" s="185" t="s">
        <v>544</v>
      </c>
      <c r="C3650" s="186" t="s">
        <v>53</v>
      </c>
      <c r="D3650" s="186" t="s">
        <v>28</v>
      </c>
      <c r="E3650" s="187"/>
      <c r="F3650" s="187" t="n">
        <v>15.37021073692</v>
      </c>
      <c r="G3650" s="187" t="n">
        <v>13.032536772</v>
      </c>
    </row>
    <row r="3651" customFormat="false" ht="15" hidden="false" customHeight="false" outlineLevel="0" collapsed="false">
      <c r="A3651" s="189" t="n">
        <v>10</v>
      </c>
      <c r="B3651" s="190" t="s">
        <v>882</v>
      </c>
      <c r="C3651" s="191" t="s">
        <v>67</v>
      </c>
      <c r="D3651" s="191" t="s">
        <v>28</v>
      </c>
      <c r="E3651" s="189" t="n">
        <v>0.004072172</v>
      </c>
      <c r="F3651" s="189" t="n">
        <v>6.64</v>
      </c>
      <c r="G3651" s="189" t="n">
        <v>0</v>
      </c>
    </row>
    <row r="3652" customFormat="false" ht="15" hidden="false" customHeight="false" outlineLevel="0" collapsed="false">
      <c r="A3652" s="189" t="n">
        <v>12</v>
      </c>
      <c r="B3652" s="190" t="s">
        <v>883</v>
      </c>
      <c r="C3652" s="191" t="s">
        <v>67</v>
      </c>
      <c r="D3652" s="191" t="s">
        <v>28</v>
      </c>
      <c r="E3652" s="189" t="n">
        <v>0.004072172</v>
      </c>
      <c r="F3652" s="189" t="n">
        <v>6.5</v>
      </c>
      <c r="G3652" s="189" t="n">
        <v>0</v>
      </c>
    </row>
    <row r="3653" customFormat="false" ht="15" hidden="false" customHeight="false" outlineLevel="0" collapsed="false">
      <c r="A3653" s="189" t="n">
        <v>12892</v>
      </c>
      <c r="B3653" s="190" t="s">
        <v>859</v>
      </c>
      <c r="C3653" s="191" t="s">
        <v>67</v>
      </c>
      <c r="D3653" s="191" t="s">
        <v>333</v>
      </c>
      <c r="E3653" s="189" t="n">
        <v>0.007115058</v>
      </c>
      <c r="F3653" s="189" t="n">
        <v>9</v>
      </c>
      <c r="G3653" s="189" t="n">
        <v>0</v>
      </c>
    </row>
    <row r="3654" customFormat="false" ht="15" hidden="false" customHeight="false" outlineLevel="0" collapsed="false">
      <c r="A3654" s="189" t="n">
        <v>12893</v>
      </c>
      <c r="B3654" s="190" t="s">
        <v>860</v>
      </c>
      <c r="C3654" s="191" t="s">
        <v>67</v>
      </c>
      <c r="D3654" s="191" t="s">
        <v>333</v>
      </c>
      <c r="E3654" s="189" t="n">
        <v>0.007115058</v>
      </c>
      <c r="F3654" s="189" t="n">
        <v>48</v>
      </c>
      <c r="G3654" s="189" t="n">
        <v>0</v>
      </c>
    </row>
    <row r="3655" customFormat="false" ht="15" hidden="false" customHeight="false" outlineLevel="0" collapsed="false">
      <c r="A3655" s="189" t="n">
        <v>12894</v>
      </c>
      <c r="B3655" s="190" t="s">
        <v>861</v>
      </c>
      <c r="C3655" s="191" t="s">
        <v>67</v>
      </c>
      <c r="D3655" s="191" t="s">
        <v>28</v>
      </c>
      <c r="E3655" s="189" t="n">
        <v>0.007115058</v>
      </c>
      <c r="F3655" s="189" t="n">
        <v>13</v>
      </c>
      <c r="G3655" s="189" t="n">
        <v>0</v>
      </c>
    </row>
    <row r="3656" customFormat="false" ht="21" hidden="false" customHeight="false" outlineLevel="0" collapsed="false">
      <c r="A3656" s="189" t="n">
        <v>12895</v>
      </c>
      <c r="B3656" s="190" t="s">
        <v>862</v>
      </c>
      <c r="C3656" s="191" t="s">
        <v>67</v>
      </c>
      <c r="D3656" s="191" t="s">
        <v>28</v>
      </c>
      <c r="E3656" s="189" t="n">
        <v>0.007115058</v>
      </c>
      <c r="F3656" s="189" t="n">
        <v>10</v>
      </c>
      <c r="G3656" s="189" t="n">
        <v>0</v>
      </c>
    </row>
    <row r="3657" customFormat="false" ht="15" hidden="false" customHeight="false" outlineLevel="0" collapsed="false">
      <c r="A3657" s="189" t="n">
        <v>2436</v>
      </c>
      <c r="B3657" s="190" t="s">
        <v>913</v>
      </c>
      <c r="C3657" s="191" t="s">
        <v>867</v>
      </c>
      <c r="D3657" s="191" t="s">
        <v>876</v>
      </c>
      <c r="E3657" s="189" t="n">
        <v>0.638662</v>
      </c>
      <c r="F3657" s="189" t="n">
        <v>0</v>
      </c>
      <c r="G3657" s="189" t="n">
        <v>12.75</v>
      </c>
    </row>
    <row r="3658" customFormat="false" ht="15" hidden="false" customHeight="false" outlineLevel="0" collapsed="false">
      <c r="A3658" s="189" t="n">
        <v>247</v>
      </c>
      <c r="B3658" s="190" t="s">
        <v>915</v>
      </c>
      <c r="C3658" s="191" t="s">
        <v>867</v>
      </c>
      <c r="D3658" s="191" t="s">
        <v>876</v>
      </c>
      <c r="E3658" s="189" t="n">
        <v>0.5109296</v>
      </c>
      <c r="F3658" s="189" t="n">
        <v>0</v>
      </c>
      <c r="G3658" s="189" t="n">
        <v>9.57</v>
      </c>
    </row>
    <row r="3659" customFormat="false" ht="15" hidden="false" customHeight="false" outlineLevel="0" collapsed="false">
      <c r="A3659" s="189" t="n">
        <v>2711</v>
      </c>
      <c r="B3659" s="190" t="s">
        <v>885</v>
      </c>
      <c r="C3659" s="191" t="s">
        <v>67</v>
      </c>
      <c r="D3659" s="191" t="s">
        <v>28</v>
      </c>
      <c r="E3659" s="189" t="n">
        <v>0.004072172</v>
      </c>
      <c r="F3659" s="189" t="n">
        <v>100.68</v>
      </c>
      <c r="G3659" s="189" t="n">
        <v>0</v>
      </c>
    </row>
    <row r="3660" customFormat="false" ht="21" hidden="false" customHeight="false" outlineLevel="0" collapsed="false">
      <c r="A3660" s="189" t="n">
        <v>36148</v>
      </c>
      <c r="B3660" s="190" t="s">
        <v>864</v>
      </c>
      <c r="C3660" s="191" t="s">
        <v>67</v>
      </c>
      <c r="D3660" s="191" t="s">
        <v>28</v>
      </c>
      <c r="E3660" s="189" t="n">
        <v>0.007115058</v>
      </c>
      <c r="F3660" s="189" t="n">
        <v>48</v>
      </c>
      <c r="G3660" s="189" t="n">
        <v>0</v>
      </c>
    </row>
    <row r="3661" customFormat="false" ht="21" hidden="false" customHeight="false" outlineLevel="0" collapsed="false">
      <c r="A3661" s="189" t="n">
        <v>36152</v>
      </c>
      <c r="B3661" s="190" t="s">
        <v>865</v>
      </c>
      <c r="C3661" s="191" t="s">
        <v>67</v>
      </c>
      <c r="D3661" s="191" t="s">
        <v>28</v>
      </c>
      <c r="E3661" s="189" t="n">
        <v>0.007115058</v>
      </c>
      <c r="F3661" s="189" t="n">
        <v>3.9</v>
      </c>
      <c r="G3661" s="189" t="n">
        <v>0</v>
      </c>
    </row>
    <row r="3662" customFormat="false" ht="15" hidden="false" customHeight="false" outlineLevel="0" collapsed="false">
      <c r="A3662" s="189" t="n">
        <v>37370</v>
      </c>
      <c r="B3662" s="190" t="s">
        <v>886</v>
      </c>
      <c r="C3662" s="191" t="s">
        <v>67</v>
      </c>
      <c r="D3662" s="191" t="s">
        <v>876</v>
      </c>
      <c r="E3662" s="189" t="n">
        <v>1.116</v>
      </c>
      <c r="F3662" s="189" t="n">
        <v>1.7</v>
      </c>
      <c r="G3662" s="189" t="n">
        <v>0</v>
      </c>
    </row>
    <row r="3663" customFormat="false" ht="15" hidden="false" customHeight="false" outlineLevel="0" collapsed="false">
      <c r="A3663" s="189" t="n">
        <v>37371</v>
      </c>
      <c r="B3663" s="190" t="s">
        <v>887</v>
      </c>
      <c r="C3663" s="191" t="s">
        <v>67</v>
      </c>
      <c r="D3663" s="191" t="s">
        <v>876</v>
      </c>
      <c r="E3663" s="189" t="n">
        <v>1.116</v>
      </c>
      <c r="F3663" s="189" t="n">
        <v>0.64</v>
      </c>
      <c r="G3663" s="189" t="n">
        <v>0</v>
      </c>
    </row>
    <row r="3664" customFormat="false" ht="15" hidden="false" customHeight="false" outlineLevel="0" collapsed="false">
      <c r="A3664" s="189" t="n">
        <v>37372</v>
      </c>
      <c r="B3664" s="190" t="s">
        <v>877</v>
      </c>
      <c r="C3664" s="191" t="s">
        <v>67</v>
      </c>
      <c r="D3664" s="191" t="s">
        <v>876</v>
      </c>
      <c r="E3664" s="189" t="n">
        <v>1.116</v>
      </c>
      <c r="F3664" s="189" t="n">
        <v>0.37</v>
      </c>
      <c r="G3664" s="189" t="n">
        <v>0</v>
      </c>
    </row>
    <row r="3665" customFormat="false" ht="15" hidden="false" customHeight="false" outlineLevel="0" collapsed="false">
      <c r="A3665" s="189" t="n">
        <v>37373</v>
      </c>
      <c r="B3665" s="190" t="s">
        <v>878</v>
      </c>
      <c r="C3665" s="191" t="s">
        <v>67</v>
      </c>
      <c r="D3665" s="191" t="s">
        <v>876</v>
      </c>
      <c r="E3665" s="189" t="n">
        <v>1.116</v>
      </c>
      <c r="F3665" s="189" t="n">
        <v>0.02</v>
      </c>
      <c r="G3665" s="189" t="n">
        <v>0</v>
      </c>
    </row>
    <row r="3666" customFormat="false" ht="21" hidden="false" customHeight="false" outlineLevel="0" collapsed="false">
      <c r="A3666" s="189" t="n">
        <v>38094</v>
      </c>
      <c r="B3666" s="190" t="s">
        <v>922</v>
      </c>
      <c r="C3666" s="191" t="s">
        <v>67</v>
      </c>
      <c r="D3666" s="191" t="s">
        <v>28</v>
      </c>
      <c r="E3666" s="189" t="n">
        <v>1</v>
      </c>
      <c r="F3666" s="189" t="n">
        <v>2.18</v>
      </c>
      <c r="G3666" s="189" t="n">
        <v>0</v>
      </c>
    </row>
    <row r="3667" customFormat="false" ht="21" hidden="false" customHeight="false" outlineLevel="0" collapsed="false">
      <c r="A3667" s="189" t="n">
        <v>38099</v>
      </c>
      <c r="B3667" s="190" t="s">
        <v>923</v>
      </c>
      <c r="C3667" s="191" t="s">
        <v>67</v>
      </c>
      <c r="D3667" s="191" t="s">
        <v>28</v>
      </c>
      <c r="E3667" s="189" t="n">
        <v>1</v>
      </c>
      <c r="F3667" s="189" t="n">
        <v>1.13</v>
      </c>
      <c r="G3667" s="189" t="n">
        <v>0</v>
      </c>
    </row>
    <row r="3668" customFormat="false" ht="15" hidden="false" customHeight="false" outlineLevel="0" collapsed="false">
      <c r="A3668" s="189" t="n">
        <v>38102</v>
      </c>
      <c r="B3668" s="190" t="s">
        <v>1142</v>
      </c>
      <c r="C3668" s="191" t="s">
        <v>67</v>
      </c>
      <c r="D3668" s="191" t="s">
        <v>28</v>
      </c>
      <c r="E3668" s="189" t="n">
        <v>1</v>
      </c>
      <c r="F3668" s="189" t="n">
        <v>7.51</v>
      </c>
      <c r="G3668" s="189" t="n">
        <v>0</v>
      </c>
    </row>
    <row r="3669" customFormat="false" ht="15" hidden="false" customHeight="false" outlineLevel="0" collapsed="false">
      <c r="A3669" s="189" t="n">
        <v>38403</v>
      </c>
      <c r="B3669" s="190" t="s">
        <v>888</v>
      </c>
      <c r="C3669" s="191" t="s">
        <v>67</v>
      </c>
      <c r="D3669" s="191" t="s">
        <v>28</v>
      </c>
      <c r="E3669" s="189" t="n">
        <v>0.004072172</v>
      </c>
      <c r="F3669" s="189" t="n">
        <v>24.94</v>
      </c>
      <c r="G3669" s="189" t="n">
        <v>0</v>
      </c>
    </row>
    <row r="3670" customFormat="false" ht="15" hidden="false" customHeight="false" outlineLevel="0" collapsed="false">
      <c r="A3670" s="178"/>
      <c r="B3670" s="179"/>
      <c r="C3670" s="180"/>
      <c r="D3670" s="180"/>
      <c r="E3670" s="180"/>
      <c r="F3670" s="180"/>
      <c r="G3670" s="180"/>
    </row>
    <row r="3671" customFormat="false" ht="21" hidden="false" customHeight="false" outlineLevel="0" collapsed="false">
      <c r="A3671" s="184" t="s">
        <v>546</v>
      </c>
      <c r="B3671" s="185" t="s">
        <v>547</v>
      </c>
      <c r="C3671" s="186" t="s">
        <v>53</v>
      </c>
      <c r="D3671" s="186" t="s">
        <v>28</v>
      </c>
      <c r="E3671" s="187"/>
      <c r="F3671" s="187" t="n">
        <v>7.78630755134</v>
      </c>
      <c r="G3671" s="187" t="n">
        <v>5.40308052</v>
      </c>
    </row>
    <row r="3672" customFormat="false" ht="15" hidden="false" customHeight="false" outlineLevel="0" collapsed="false">
      <c r="A3672" s="189" t="n">
        <v>10</v>
      </c>
      <c r="B3672" s="190" t="s">
        <v>882</v>
      </c>
      <c r="C3672" s="191" t="s">
        <v>67</v>
      </c>
      <c r="D3672" s="191" t="s">
        <v>28</v>
      </c>
      <c r="E3672" s="189" t="n">
        <v>0.001714984</v>
      </c>
      <c r="F3672" s="189" t="n">
        <v>6.64</v>
      </c>
      <c r="G3672" s="189" t="n">
        <v>0</v>
      </c>
    </row>
    <row r="3673" customFormat="false" ht="15" hidden="false" customHeight="false" outlineLevel="0" collapsed="false">
      <c r="A3673" s="189" t="n">
        <v>12</v>
      </c>
      <c r="B3673" s="190" t="s">
        <v>883</v>
      </c>
      <c r="C3673" s="191" t="s">
        <v>67</v>
      </c>
      <c r="D3673" s="191" t="s">
        <v>28</v>
      </c>
      <c r="E3673" s="189" t="n">
        <v>0.001714984</v>
      </c>
      <c r="F3673" s="189" t="n">
        <v>6.5</v>
      </c>
      <c r="G3673" s="189" t="n">
        <v>0</v>
      </c>
    </row>
    <row r="3674" customFormat="false" ht="15" hidden="false" customHeight="false" outlineLevel="0" collapsed="false">
      <c r="A3674" s="189" t="n">
        <v>12892</v>
      </c>
      <c r="B3674" s="190" t="s">
        <v>859</v>
      </c>
      <c r="C3674" s="191" t="s">
        <v>67</v>
      </c>
      <c r="D3674" s="191" t="s">
        <v>333</v>
      </c>
      <c r="E3674" s="189" t="n">
        <v>0.002996485</v>
      </c>
      <c r="F3674" s="189" t="n">
        <v>9</v>
      </c>
      <c r="G3674" s="189" t="n">
        <v>0</v>
      </c>
    </row>
    <row r="3675" customFormat="false" ht="15" hidden="false" customHeight="false" outlineLevel="0" collapsed="false">
      <c r="A3675" s="189" t="n">
        <v>12893</v>
      </c>
      <c r="B3675" s="190" t="s">
        <v>860</v>
      </c>
      <c r="C3675" s="191" t="s">
        <v>67</v>
      </c>
      <c r="D3675" s="191" t="s">
        <v>333</v>
      </c>
      <c r="E3675" s="189" t="n">
        <v>0.002996485</v>
      </c>
      <c r="F3675" s="189" t="n">
        <v>48</v>
      </c>
      <c r="G3675" s="189" t="n">
        <v>0</v>
      </c>
    </row>
    <row r="3676" customFormat="false" ht="15" hidden="false" customHeight="false" outlineLevel="0" collapsed="false">
      <c r="A3676" s="189" t="n">
        <v>12894</v>
      </c>
      <c r="B3676" s="190" t="s">
        <v>861</v>
      </c>
      <c r="C3676" s="191" t="s">
        <v>67</v>
      </c>
      <c r="D3676" s="191" t="s">
        <v>28</v>
      </c>
      <c r="E3676" s="189" t="n">
        <v>0.002996485</v>
      </c>
      <c r="F3676" s="189" t="n">
        <v>13</v>
      </c>
      <c r="G3676" s="189" t="n">
        <v>0</v>
      </c>
    </row>
    <row r="3677" customFormat="false" ht="21" hidden="false" customHeight="false" outlineLevel="0" collapsed="false">
      <c r="A3677" s="189" t="n">
        <v>12895</v>
      </c>
      <c r="B3677" s="190" t="s">
        <v>862</v>
      </c>
      <c r="C3677" s="191" t="s">
        <v>67</v>
      </c>
      <c r="D3677" s="191" t="s">
        <v>28</v>
      </c>
      <c r="E3677" s="189" t="n">
        <v>0.002996485</v>
      </c>
      <c r="F3677" s="189" t="n">
        <v>10</v>
      </c>
      <c r="G3677" s="189" t="n">
        <v>0</v>
      </c>
    </row>
    <row r="3678" customFormat="false" ht="15" hidden="false" customHeight="false" outlineLevel="0" collapsed="false">
      <c r="A3678" s="189" t="n">
        <v>2436</v>
      </c>
      <c r="B3678" s="190" t="s">
        <v>913</v>
      </c>
      <c r="C3678" s="191" t="s">
        <v>867</v>
      </c>
      <c r="D3678" s="191" t="s">
        <v>876</v>
      </c>
      <c r="E3678" s="189" t="n">
        <v>0.2420735</v>
      </c>
      <c r="F3678" s="189" t="n">
        <v>0</v>
      </c>
      <c r="G3678" s="189" t="n">
        <v>12.75</v>
      </c>
    </row>
    <row r="3679" customFormat="false" ht="15" hidden="false" customHeight="false" outlineLevel="0" collapsed="false">
      <c r="A3679" s="189" t="n">
        <v>247</v>
      </c>
      <c r="B3679" s="190" t="s">
        <v>915</v>
      </c>
      <c r="C3679" s="191" t="s">
        <v>867</v>
      </c>
      <c r="D3679" s="191" t="s">
        <v>876</v>
      </c>
      <c r="E3679" s="189" t="n">
        <v>0.2420735</v>
      </c>
      <c r="F3679" s="189" t="n">
        <v>0</v>
      </c>
      <c r="G3679" s="189" t="n">
        <v>9.57</v>
      </c>
    </row>
    <row r="3680" customFormat="false" ht="15" hidden="false" customHeight="false" outlineLevel="0" collapsed="false">
      <c r="A3680" s="189" t="n">
        <v>2711</v>
      </c>
      <c r="B3680" s="190" t="s">
        <v>885</v>
      </c>
      <c r="C3680" s="191" t="s">
        <v>67</v>
      </c>
      <c r="D3680" s="191" t="s">
        <v>28</v>
      </c>
      <c r="E3680" s="189" t="n">
        <v>0.001714984</v>
      </c>
      <c r="F3680" s="189" t="n">
        <v>100.68</v>
      </c>
      <c r="G3680" s="189" t="n">
        <v>0</v>
      </c>
    </row>
    <row r="3681" customFormat="false" ht="21" hidden="false" customHeight="false" outlineLevel="0" collapsed="false">
      <c r="A3681" s="189" t="n">
        <v>36148</v>
      </c>
      <c r="B3681" s="190" t="s">
        <v>864</v>
      </c>
      <c r="C3681" s="191" t="s">
        <v>67</v>
      </c>
      <c r="D3681" s="191" t="s">
        <v>28</v>
      </c>
      <c r="E3681" s="189" t="n">
        <v>0.002996485</v>
      </c>
      <c r="F3681" s="189" t="n">
        <v>48</v>
      </c>
      <c r="G3681" s="189" t="n">
        <v>0</v>
      </c>
    </row>
    <row r="3682" customFormat="false" ht="21" hidden="false" customHeight="false" outlineLevel="0" collapsed="false">
      <c r="A3682" s="189" t="n">
        <v>36152</v>
      </c>
      <c r="B3682" s="190" t="s">
        <v>865</v>
      </c>
      <c r="C3682" s="191" t="s">
        <v>67</v>
      </c>
      <c r="D3682" s="191" t="s">
        <v>28</v>
      </c>
      <c r="E3682" s="189" t="n">
        <v>0.002996485</v>
      </c>
      <c r="F3682" s="189" t="n">
        <v>3.9</v>
      </c>
      <c r="G3682" s="189" t="n">
        <v>0</v>
      </c>
    </row>
    <row r="3683" customFormat="false" ht="15" hidden="false" customHeight="false" outlineLevel="0" collapsed="false">
      <c r="A3683" s="189" t="n">
        <v>37370</v>
      </c>
      <c r="B3683" s="190" t="s">
        <v>886</v>
      </c>
      <c r="C3683" s="191" t="s">
        <v>67</v>
      </c>
      <c r="D3683" s="191" t="s">
        <v>876</v>
      </c>
      <c r="E3683" s="189" t="n">
        <v>0.47</v>
      </c>
      <c r="F3683" s="189" t="n">
        <v>1.7</v>
      </c>
      <c r="G3683" s="189" t="n">
        <v>0</v>
      </c>
    </row>
    <row r="3684" customFormat="false" ht="15" hidden="false" customHeight="false" outlineLevel="0" collapsed="false">
      <c r="A3684" s="189" t="n">
        <v>37371</v>
      </c>
      <c r="B3684" s="190" t="s">
        <v>887</v>
      </c>
      <c r="C3684" s="191" t="s">
        <v>67</v>
      </c>
      <c r="D3684" s="191" t="s">
        <v>876</v>
      </c>
      <c r="E3684" s="189" t="n">
        <v>0.47</v>
      </c>
      <c r="F3684" s="189" t="n">
        <v>0.64</v>
      </c>
      <c r="G3684" s="189" t="n">
        <v>0</v>
      </c>
    </row>
    <row r="3685" customFormat="false" ht="15" hidden="false" customHeight="false" outlineLevel="0" collapsed="false">
      <c r="A3685" s="189" t="n">
        <v>37372</v>
      </c>
      <c r="B3685" s="190" t="s">
        <v>877</v>
      </c>
      <c r="C3685" s="191" t="s">
        <v>67</v>
      </c>
      <c r="D3685" s="191" t="s">
        <v>876</v>
      </c>
      <c r="E3685" s="189" t="n">
        <v>0.47</v>
      </c>
      <c r="F3685" s="189" t="n">
        <v>0.37</v>
      </c>
      <c r="G3685" s="189" t="n">
        <v>0</v>
      </c>
    </row>
    <row r="3686" customFormat="false" ht="15" hidden="false" customHeight="false" outlineLevel="0" collapsed="false">
      <c r="A3686" s="189" t="n">
        <v>37373</v>
      </c>
      <c r="B3686" s="190" t="s">
        <v>878</v>
      </c>
      <c r="C3686" s="191" t="s">
        <v>67</v>
      </c>
      <c r="D3686" s="191" t="s">
        <v>876</v>
      </c>
      <c r="E3686" s="189" t="n">
        <v>0.47</v>
      </c>
      <c r="F3686" s="189" t="n">
        <v>0.02</v>
      </c>
      <c r="G3686" s="189" t="n">
        <v>0</v>
      </c>
    </row>
    <row r="3687" customFormat="false" ht="15" hidden="false" customHeight="false" outlineLevel="0" collapsed="false">
      <c r="A3687" s="189" t="n">
        <v>38101</v>
      </c>
      <c r="B3687" s="190" t="s">
        <v>924</v>
      </c>
      <c r="C3687" s="191" t="s">
        <v>67</v>
      </c>
      <c r="D3687" s="191" t="s">
        <v>28</v>
      </c>
      <c r="E3687" s="189" t="n">
        <v>1</v>
      </c>
      <c r="F3687" s="189" t="n">
        <v>5.87</v>
      </c>
      <c r="G3687" s="189" t="n">
        <v>0</v>
      </c>
    </row>
    <row r="3688" customFormat="false" ht="15" hidden="false" customHeight="false" outlineLevel="0" collapsed="false">
      <c r="A3688" s="189" t="n">
        <v>38403</v>
      </c>
      <c r="B3688" s="190" t="s">
        <v>888</v>
      </c>
      <c r="C3688" s="191" t="s">
        <v>67</v>
      </c>
      <c r="D3688" s="191" t="s">
        <v>28</v>
      </c>
      <c r="E3688" s="189" t="n">
        <v>0.001714984</v>
      </c>
      <c r="F3688" s="189" t="n">
        <v>24.94</v>
      </c>
      <c r="G3688" s="189" t="n">
        <v>0</v>
      </c>
    </row>
    <row r="3689" customFormat="false" ht="15" hidden="false" customHeight="false" outlineLevel="0" collapsed="false">
      <c r="A3689" s="178"/>
      <c r="B3689" s="179"/>
      <c r="C3689" s="180"/>
      <c r="D3689" s="180"/>
      <c r="E3689" s="180"/>
      <c r="F3689" s="180"/>
      <c r="G3689" s="180"/>
    </row>
    <row r="3690" customFormat="false" ht="21" hidden="false" customHeight="false" outlineLevel="0" collapsed="false">
      <c r="A3690" s="184" t="s">
        <v>468</v>
      </c>
      <c r="B3690" s="185" t="s">
        <v>469</v>
      </c>
      <c r="C3690" s="186" t="s">
        <v>53</v>
      </c>
      <c r="D3690" s="186" t="s">
        <v>28</v>
      </c>
      <c r="E3690" s="187"/>
      <c r="F3690" s="187" t="n">
        <v>18.89076948444</v>
      </c>
      <c r="G3690" s="187" t="n">
        <v>11.032247388</v>
      </c>
    </row>
    <row r="3691" customFormat="false" ht="15" hidden="false" customHeight="false" outlineLevel="0" collapsed="false">
      <c r="A3691" s="189" t="n">
        <v>10</v>
      </c>
      <c r="B3691" s="190" t="s">
        <v>882</v>
      </c>
      <c r="C3691" s="191" t="s">
        <v>67</v>
      </c>
      <c r="D3691" s="191" t="s">
        <v>28</v>
      </c>
      <c r="E3691" s="189" t="n">
        <v>0.003437264</v>
      </c>
      <c r="F3691" s="189" t="n">
        <v>6.64</v>
      </c>
      <c r="G3691" s="189" t="n">
        <v>0</v>
      </c>
    </row>
    <row r="3692" customFormat="false" ht="15" hidden="false" customHeight="false" outlineLevel="0" collapsed="false">
      <c r="A3692" s="189" t="n">
        <v>12</v>
      </c>
      <c r="B3692" s="190" t="s">
        <v>883</v>
      </c>
      <c r="C3692" s="191" t="s">
        <v>67</v>
      </c>
      <c r="D3692" s="191" t="s">
        <v>28</v>
      </c>
      <c r="E3692" s="189" t="n">
        <v>0.003437264</v>
      </c>
      <c r="F3692" s="189" t="n">
        <v>6.5</v>
      </c>
      <c r="G3692" s="189" t="n">
        <v>0</v>
      </c>
    </row>
    <row r="3693" customFormat="false" ht="15" hidden="false" customHeight="false" outlineLevel="0" collapsed="false">
      <c r="A3693" s="189" t="n">
        <v>12892</v>
      </c>
      <c r="B3693" s="190" t="s">
        <v>859</v>
      </c>
      <c r="C3693" s="191" t="s">
        <v>67</v>
      </c>
      <c r="D3693" s="191" t="s">
        <v>333</v>
      </c>
      <c r="E3693" s="189" t="n">
        <v>0.006005722</v>
      </c>
      <c r="F3693" s="189" t="n">
        <v>9</v>
      </c>
      <c r="G3693" s="189" t="n">
        <v>0</v>
      </c>
    </row>
    <row r="3694" customFormat="false" ht="15" hidden="false" customHeight="false" outlineLevel="0" collapsed="false">
      <c r="A3694" s="189" t="n">
        <v>12893</v>
      </c>
      <c r="B3694" s="190" t="s">
        <v>860</v>
      </c>
      <c r="C3694" s="191" t="s">
        <v>67</v>
      </c>
      <c r="D3694" s="191" t="s">
        <v>333</v>
      </c>
      <c r="E3694" s="189" t="n">
        <v>0.006005722</v>
      </c>
      <c r="F3694" s="189" t="n">
        <v>48</v>
      </c>
      <c r="G3694" s="189" t="n">
        <v>0</v>
      </c>
    </row>
    <row r="3695" customFormat="false" ht="15" hidden="false" customHeight="false" outlineLevel="0" collapsed="false">
      <c r="A3695" s="189" t="n">
        <v>12894</v>
      </c>
      <c r="B3695" s="190" t="s">
        <v>861</v>
      </c>
      <c r="C3695" s="191" t="s">
        <v>67</v>
      </c>
      <c r="D3695" s="191" t="s">
        <v>28</v>
      </c>
      <c r="E3695" s="189" t="n">
        <v>0.006005722</v>
      </c>
      <c r="F3695" s="189" t="n">
        <v>13</v>
      </c>
      <c r="G3695" s="189" t="n">
        <v>0</v>
      </c>
    </row>
    <row r="3696" customFormat="false" ht="21" hidden="false" customHeight="false" outlineLevel="0" collapsed="false">
      <c r="A3696" s="189" t="n">
        <v>12895</v>
      </c>
      <c r="B3696" s="190" t="s">
        <v>862</v>
      </c>
      <c r="C3696" s="191" t="s">
        <v>67</v>
      </c>
      <c r="D3696" s="191" t="s">
        <v>28</v>
      </c>
      <c r="E3696" s="189" t="n">
        <v>0.006005722</v>
      </c>
      <c r="F3696" s="189" t="n">
        <v>10</v>
      </c>
      <c r="G3696" s="189" t="n">
        <v>0</v>
      </c>
    </row>
    <row r="3697" customFormat="false" ht="15" hidden="false" customHeight="false" outlineLevel="0" collapsed="false">
      <c r="A3697" s="189" t="n">
        <v>2436</v>
      </c>
      <c r="B3697" s="190" t="s">
        <v>913</v>
      </c>
      <c r="C3697" s="191" t="s">
        <v>867</v>
      </c>
      <c r="D3697" s="191" t="s">
        <v>876</v>
      </c>
      <c r="E3697" s="189" t="n">
        <v>0.5490433</v>
      </c>
      <c r="F3697" s="189" t="n">
        <v>0</v>
      </c>
      <c r="G3697" s="189" t="n">
        <v>12.75</v>
      </c>
    </row>
    <row r="3698" customFormat="false" ht="15" hidden="false" customHeight="false" outlineLevel="0" collapsed="false">
      <c r="A3698" s="189" t="n">
        <v>247</v>
      </c>
      <c r="B3698" s="190" t="s">
        <v>915</v>
      </c>
      <c r="C3698" s="191" t="s">
        <v>867</v>
      </c>
      <c r="D3698" s="191" t="s">
        <v>876</v>
      </c>
      <c r="E3698" s="189" t="n">
        <v>0.4213109</v>
      </c>
      <c r="F3698" s="189" t="n">
        <v>0</v>
      </c>
      <c r="G3698" s="189" t="n">
        <v>9.57</v>
      </c>
    </row>
    <row r="3699" customFormat="false" ht="15" hidden="false" customHeight="false" outlineLevel="0" collapsed="false">
      <c r="A3699" s="189" t="n">
        <v>2711</v>
      </c>
      <c r="B3699" s="190" t="s">
        <v>885</v>
      </c>
      <c r="C3699" s="191" t="s">
        <v>67</v>
      </c>
      <c r="D3699" s="191" t="s">
        <v>28</v>
      </c>
      <c r="E3699" s="189" t="n">
        <v>0.003437264</v>
      </c>
      <c r="F3699" s="189" t="n">
        <v>100.68</v>
      </c>
      <c r="G3699" s="189" t="n">
        <v>0</v>
      </c>
    </row>
    <row r="3700" customFormat="false" ht="21" hidden="false" customHeight="false" outlineLevel="0" collapsed="false">
      <c r="A3700" s="189" t="n">
        <v>36148</v>
      </c>
      <c r="B3700" s="190" t="s">
        <v>864</v>
      </c>
      <c r="C3700" s="191" t="s">
        <v>67</v>
      </c>
      <c r="D3700" s="191" t="s">
        <v>28</v>
      </c>
      <c r="E3700" s="189" t="n">
        <v>0.006005722</v>
      </c>
      <c r="F3700" s="189" t="n">
        <v>48</v>
      </c>
      <c r="G3700" s="189" t="n">
        <v>0</v>
      </c>
    </row>
    <row r="3701" customFormat="false" ht="21" hidden="false" customHeight="false" outlineLevel="0" collapsed="false">
      <c r="A3701" s="189" t="n">
        <v>36152</v>
      </c>
      <c r="B3701" s="190" t="s">
        <v>865</v>
      </c>
      <c r="C3701" s="191" t="s">
        <v>67</v>
      </c>
      <c r="D3701" s="191" t="s">
        <v>28</v>
      </c>
      <c r="E3701" s="189" t="n">
        <v>0.006005722</v>
      </c>
      <c r="F3701" s="189" t="n">
        <v>3.9</v>
      </c>
      <c r="G3701" s="189" t="n">
        <v>0</v>
      </c>
    </row>
    <row r="3702" customFormat="false" ht="15" hidden="false" customHeight="false" outlineLevel="0" collapsed="false">
      <c r="A3702" s="189" t="n">
        <v>37370</v>
      </c>
      <c r="B3702" s="190" t="s">
        <v>886</v>
      </c>
      <c r="C3702" s="191" t="s">
        <v>67</v>
      </c>
      <c r="D3702" s="191" t="s">
        <v>876</v>
      </c>
      <c r="E3702" s="189" t="n">
        <v>0.942</v>
      </c>
      <c r="F3702" s="189" t="n">
        <v>1.7</v>
      </c>
      <c r="G3702" s="189" t="n">
        <v>0</v>
      </c>
    </row>
    <row r="3703" customFormat="false" ht="15" hidden="false" customHeight="false" outlineLevel="0" collapsed="false">
      <c r="A3703" s="189" t="n">
        <v>37371</v>
      </c>
      <c r="B3703" s="190" t="s">
        <v>887</v>
      </c>
      <c r="C3703" s="191" t="s">
        <v>67</v>
      </c>
      <c r="D3703" s="191" t="s">
        <v>876</v>
      </c>
      <c r="E3703" s="189" t="n">
        <v>0.942</v>
      </c>
      <c r="F3703" s="189" t="n">
        <v>0.64</v>
      </c>
      <c r="G3703" s="189" t="n">
        <v>0</v>
      </c>
    </row>
    <row r="3704" customFormat="false" ht="15" hidden="false" customHeight="false" outlineLevel="0" collapsed="false">
      <c r="A3704" s="189" t="n">
        <v>37372</v>
      </c>
      <c r="B3704" s="190" t="s">
        <v>877</v>
      </c>
      <c r="C3704" s="191" t="s">
        <v>67</v>
      </c>
      <c r="D3704" s="191" t="s">
        <v>876</v>
      </c>
      <c r="E3704" s="189" t="n">
        <v>0.942</v>
      </c>
      <c r="F3704" s="189" t="n">
        <v>0.37</v>
      </c>
      <c r="G3704" s="189" t="n">
        <v>0</v>
      </c>
    </row>
    <row r="3705" customFormat="false" ht="15" hidden="false" customHeight="false" outlineLevel="0" collapsed="false">
      <c r="A3705" s="189" t="n">
        <v>37373</v>
      </c>
      <c r="B3705" s="190" t="s">
        <v>878</v>
      </c>
      <c r="C3705" s="191" t="s">
        <v>67</v>
      </c>
      <c r="D3705" s="191" t="s">
        <v>876</v>
      </c>
      <c r="E3705" s="189" t="n">
        <v>0.942</v>
      </c>
      <c r="F3705" s="189" t="n">
        <v>0.02</v>
      </c>
      <c r="G3705" s="189" t="n">
        <v>0</v>
      </c>
    </row>
    <row r="3706" customFormat="false" ht="21" hidden="false" customHeight="false" outlineLevel="0" collapsed="false">
      <c r="A3706" s="189" t="n">
        <v>38094</v>
      </c>
      <c r="B3706" s="190" t="s">
        <v>922</v>
      </c>
      <c r="C3706" s="191" t="s">
        <v>67</v>
      </c>
      <c r="D3706" s="191" t="s">
        <v>28</v>
      </c>
      <c r="E3706" s="189" t="n">
        <v>1</v>
      </c>
      <c r="F3706" s="189" t="n">
        <v>2.18</v>
      </c>
      <c r="G3706" s="189" t="n">
        <v>0</v>
      </c>
    </row>
    <row r="3707" customFormat="false" ht="21" hidden="false" customHeight="false" outlineLevel="0" collapsed="false">
      <c r="A3707" s="189" t="n">
        <v>38099</v>
      </c>
      <c r="B3707" s="190" t="s">
        <v>923</v>
      </c>
      <c r="C3707" s="191" t="s">
        <v>67</v>
      </c>
      <c r="D3707" s="191" t="s">
        <v>28</v>
      </c>
      <c r="E3707" s="189" t="n">
        <v>1</v>
      </c>
      <c r="F3707" s="189" t="n">
        <v>1.13</v>
      </c>
      <c r="G3707" s="189" t="n">
        <v>0</v>
      </c>
    </row>
    <row r="3708" customFormat="false" ht="15" hidden="false" customHeight="false" outlineLevel="0" collapsed="false">
      <c r="A3708" s="189" t="n">
        <v>38101</v>
      </c>
      <c r="B3708" s="190" t="s">
        <v>924</v>
      </c>
      <c r="C3708" s="191" t="s">
        <v>67</v>
      </c>
      <c r="D3708" s="191" t="s">
        <v>28</v>
      </c>
      <c r="E3708" s="189" t="n">
        <v>2</v>
      </c>
      <c r="F3708" s="189" t="n">
        <v>5.87</v>
      </c>
      <c r="G3708" s="189" t="n">
        <v>0</v>
      </c>
    </row>
    <row r="3709" customFormat="false" ht="15" hidden="false" customHeight="false" outlineLevel="0" collapsed="false">
      <c r="A3709" s="189" t="n">
        <v>38403</v>
      </c>
      <c r="B3709" s="190" t="s">
        <v>888</v>
      </c>
      <c r="C3709" s="191" t="s">
        <v>67</v>
      </c>
      <c r="D3709" s="191" t="s">
        <v>28</v>
      </c>
      <c r="E3709" s="189" t="n">
        <v>0.003437264</v>
      </c>
      <c r="F3709" s="189" t="n">
        <v>24.94</v>
      </c>
      <c r="G3709" s="189" t="n">
        <v>0</v>
      </c>
    </row>
    <row r="3710" customFormat="false" ht="15" hidden="false" customHeight="false" outlineLevel="0" collapsed="false">
      <c r="A3710" s="178"/>
      <c r="B3710" s="179"/>
      <c r="C3710" s="180"/>
      <c r="D3710" s="180"/>
      <c r="E3710" s="180"/>
      <c r="F3710" s="180"/>
      <c r="G3710" s="180"/>
    </row>
    <row r="3711" customFormat="false" ht="21" hidden="false" customHeight="false" outlineLevel="0" collapsed="false">
      <c r="A3711" s="184" t="s">
        <v>307</v>
      </c>
      <c r="B3711" s="185" t="s">
        <v>308</v>
      </c>
      <c r="C3711" s="186" t="s">
        <v>53</v>
      </c>
      <c r="D3711" s="186" t="s">
        <v>131</v>
      </c>
      <c r="E3711" s="187"/>
      <c r="F3711" s="187" t="n">
        <v>8.49141871032</v>
      </c>
      <c r="G3711" s="187" t="n">
        <v>0.298893816</v>
      </c>
    </row>
    <row r="3712" customFormat="false" ht="15" hidden="false" customHeight="false" outlineLevel="0" collapsed="false">
      <c r="A3712" s="189" t="n">
        <v>10</v>
      </c>
      <c r="B3712" s="190" t="s">
        <v>882</v>
      </c>
      <c r="C3712" s="191" t="s">
        <v>67</v>
      </c>
      <c r="D3712" s="191" t="s">
        <v>28</v>
      </c>
      <c r="E3712" s="189" t="n">
        <v>9.4872E-005</v>
      </c>
      <c r="F3712" s="189" t="n">
        <v>6.64</v>
      </c>
      <c r="G3712" s="189" t="n">
        <v>0</v>
      </c>
    </row>
    <row r="3713" customFormat="false" ht="15" hidden="false" customHeight="false" outlineLevel="0" collapsed="false">
      <c r="A3713" s="189" t="n">
        <v>12</v>
      </c>
      <c r="B3713" s="190" t="s">
        <v>883</v>
      </c>
      <c r="C3713" s="191" t="s">
        <v>67</v>
      </c>
      <c r="D3713" s="191" t="s">
        <v>28</v>
      </c>
      <c r="E3713" s="189" t="n">
        <v>9.4872E-005</v>
      </c>
      <c r="F3713" s="189" t="n">
        <v>6.5</v>
      </c>
      <c r="G3713" s="189" t="n">
        <v>0</v>
      </c>
    </row>
    <row r="3714" customFormat="false" ht="15" hidden="false" customHeight="false" outlineLevel="0" collapsed="false">
      <c r="A3714" s="189" t="n">
        <v>12892</v>
      </c>
      <c r="B3714" s="190" t="s">
        <v>859</v>
      </c>
      <c r="C3714" s="191" t="s">
        <v>67</v>
      </c>
      <c r="D3714" s="191" t="s">
        <v>333</v>
      </c>
      <c r="E3714" s="189" t="n">
        <v>0.000165764</v>
      </c>
      <c r="F3714" s="189" t="n">
        <v>9</v>
      </c>
      <c r="G3714" s="189" t="n">
        <v>0</v>
      </c>
    </row>
    <row r="3715" customFormat="false" ht="15" hidden="false" customHeight="false" outlineLevel="0" collapsed="false">
      <c r="A3715" s="189" t="n">
        <v>12893</v>
      </c>
      <c r="B3715" s="190" t="s">
        <v>860</v>
      </c>
      <c r="C3715" s="191" t="s">
        <v>67</v>
      </c>
      <c r="D3715" s="191" t="s">
        <v>333</v>
      </c>
      <c r="E3715" s="189" t="n">
        <v>0.000165764</v>
      </c>
      <c r="F3715" s="189" t="n">
        <v>48</v>
      </c>
      <c r="G3715" s="189" t="n">
        <v>0</v>
      </c>
    </row>
    <row r="3716" customFormat="false" ht="15" hidden="false" customHeight="false" outlineLevel="0" collapsed="false">
      <c r="A3716" s="189" t="n">
        <v>12894</v>
      </c>
      <c r="B3716" s="190" t="s">
        <v>861</v>
      </c>
      <c r="C3716" s="191" t="s">
        <v>67</v>
      </c>
      <c r="D3716" s="191" t="s">
        <v>28</v>
      </c>
      <c r="E3716" s="189" t="n">
        <v>0.000165764</v>
      </c>
      <c r="F3716" s="189" t="n">
        <v>13</v>
      </c>
      <c r="G3716" s="189" t="n">
        <v>0</v>
      </c>
    </row>
    <row r="3717" customFormat="false" ht="21" hidden="false" customHeight="false" outlineLevel="0" collapsed="false">
      <c r="A3717" s="189" t="n">
        <v>12895</v>
      </c>
      <c r="B3717" s="190" t="s">
        <v>862</v>
      </c>
      <c r="C3717" s="191" t="s">
        <v>67</v>
      </c>
      <c r="D3717" s="191" t="s">
        <v>28</v>
      </c>
      <c r="E3717" s="189" t="n">
        <v>0.000165764</v>
      </c>
      <c r="F3717" s="189" t="n">
        <v>10</v>
      </c>
      <c r="G3717" s="189" t="n">
        <v>0</v>
      </c>
    </row>
    <row r="3718" customFormat="false" ht="15" hidden="false" customHeight="false" outlineLevel="0" collapsed="false">
      <c r="A3718" s="189" t="n">
        <v>21127</v>
      </c>
      <c r="B3718" s="190" t="s">
        <v>912</v>
      </c>
      <c r="C3718" s="191" t="s">
        <v>67</v>
      </c>
      <c r="D3718" s="191" t="s">
        <v>28</v>
      </c>
      <c r="E3718" s="189" t="n">
        <v>0.01</v>
      </c>
      <c r="F3718" s="189" t="n">
        <v>3.59</v>
      </c>
      <c r="G3718" s="189" t="n">
        <v>0</v>
      </c>
    </row>
    <row r="3719" customFormat="false" ht="15" hidden="false" customHeight="false" outlineLevel="0" collapsed="false">
      <c r="A3719" s="189" t="n">
        <v>2436</v>
      </c>
      <c r="B3719" s="190" t="s">
        <v>913</v>
      </c>
      <c r="C3719" s="191" t="s">
        <v>867</v>
      </c>
      <c r="D3719" s="191" t="s">
        <v>876</v>
      </c>
      <c r="E3719" s="189" t="n">
        <v>0.0133913</v>
      </c>
      <c r="F3719" s="189" t="n">
        <v>0</v>
      </c>
      <c r="G3719" s="189" t="n">
        <v>12.75</v>
      </c>
    </row>
    <row r="3720" customFormat="false" ht="15" hidden="false" customHeight="false" outlineLevel="0" collapsed="false">
      <c r="A3720" s="189" t="n">
        <v>247</v>
      </c>
      <c r="B3720" s="190" t="s">
        <v>915</v>
      </c>
      <c r="C3720" s="191" t="s">
        <v>867</v>
      </c>
      <c r="D3720" s="191" t="s">
        <v>876</v>
      </c>
      <c r="E3720" s="189" t="n">
        <v>0.0133913</v>
      </c>
      <c r="F3720" s="189" t="n">
        <v>0</v>
      </c>
      <c r="G3720" s="189" t="n">
        <v>9.57</v>
      </c>
    </row>
    <row r="3721" customFormat="false" ht="15" hidden="false" customHeight="false" outlineLevel="0" collapsed="false">
      <c r="A3721" s="189" t="n">
        <v>2711</v>
      </c>
      <c r="B3721" s="190" t="s">
        <v>885</v>
      </c>
      <c r="C3721" s="191" t="s">
        <v>67</v>
      </c>
      <c r="D3721" s="191" t="s">
        <v>28</v>
      </c>
      <c r="E3721" s="189" t="n">
        <v>9.4872E-005</v>
      </c>
      <c r="F3721" s="189" t="n">
        <v>100.68</v>
      </c>
      <c r="G3721" s="189" t="n">
        <v>0</v>
      </c>
    </row>
    <row r="3722" customFormat="false" ht="21" hidden="false" customHeight="false" outlineLevel="0" collapsed="false">
      <c r="A3722" s="189" t="n">
        <v>36148</v>
      </c>
      <c r="B3722" s="190" t="s">
        <v>864</v>
      </c>
      <c r="C3722" s="191" t="s">
        <v>67</v>
      </c>
      <c r="D3722" s="191" t="s">
        <v>28</v>
      </c>
      <c r="E3722" s="189" t="n">
        <v>0.000165764</v>
      </c>
      <c r="F3722" s="189" t="n">
        <v>48</v>
      </c>
      <c r="G3722" s="189" t="n">
        <v>0</v>
      </c>
    </row>
    <row r="3723" customFormat="false" ht="21" hidden="false" customHeight="false" outlineLevel="0" collapsed="false">
      <c r="A3723" s="189" t="n">
        <v>36152</v>
      </c>
      <c r="B3723" s="190" t="s">
        <v>865</v>
      </c>
      <c r="C3723" s="191" t="s">
        <v>67</v>
      </c>
      <c r="D3723" s="191" t="s">
        <v>28</v>
      </c>
      <c r="E3723" s="189" t="n">
        <v>0.000165764</v>
      </c>
      <c r="F3723" s="189" t="n">
        <v>3.9</v>
      </c>
      <c r="G3723" s="189" t="n">
        <v>0</v>
      </c>
    </row>
    <row r="3724" customFormat="false" ht="15" hidden="false" customHeight="false" outlineLevel="0" collapsed="false">
      <c r="A3724" s="189" t="n">
        <v>37370</v>
      </c>
      <c r="B3724" s="190" t="s">
        <v>886</v>
      </c>
      <c r="C3724" s="191" t="s">
        <v>67</v>
      </c>
      <c r="D3724" s="191" t="s">
        <v>876</v>
      </c>
      <c r="E3724" s="189" t="n">
        <v>0.026</v>
      </c>
      <c r="F3724" s="189" t="n">
        <v>1.7</v>
      </c>
      <c r="G3724" s="189" t="n">
        <v>0</v>
      </c>
    </row>
    <row r="3725" customFormat="false" ht="15" hidden="false" customHeight="false" outlineLevel="0" collapsed="false">
      <c r="A3725" s="189" t="n">
        <v>37371</v>
      </c>
      <c r="B3725" s="190" t="s">
        <v>887</v>
      </c>
      <c r="C3725" s="191" t="s">
        <v>67</v>
      </c>
      <c r="D3725" s="191" t="s">
        <v>876</v>
      </c>
      <c r="E3725" s="189" t="n">
        <v>0.026</v>
      </c>
      <c r="F3725" s="189" t="n">
        <v>0.64</v>
      </c>
      <c r="G3725" s="189" t="n">
        <v>0</v>
      </c>
    </row>
    <row r="3726" customFormat="false" ht="15" hidden="false" customHeight="false" outlineLevel="0" collapsed="false">
      <c r="A3726" s="189" t="n">
        <v>37372</v>
      </c>
      <c r="B3726" s="190" t="s">
        <v>877</v>
      </c>
      <c r="C3726" s="191" t="s">
        <v>67</v>
      </c>
      <c r="D3726" s="191" t="s">
        <v>876</v>
      </c>
      <c r="E3726" s="189" t="n">
        <v>0.026</v>
      </c>
      <c r="F3726" s="189" t="n">
        <v>0.37</v>
      </c>
      <c r="G3726" s="189" t="n">
        <v>0</v>
      </c>
    </row>
    <row r="3727" customFormat="false" ht="15" hidden="false" customHeight="false" outlineLevel="0" collapsed="false">
      <c r="A3727" s="189" t="n">
        <v>37373</v>
      </c>
      <c r="B3727" s="190" t="s">
        <v>878</v>
      </c>
      <c r="C3727" s="191" t="s">
        <v>67</v>
      </c>
      <c r="D3727" s="191" t="s">
        <v>876</v>
      </c>
      <c r="E3727" s="189" t="n">
        <v>0.026</v>
      </c>
      <c r="F3727" s="189" t="n">
        <v>0.02</v>
      </c>
      <c r="G3727" s="189" t="n">
        <v>0</v>
      </c>
    </row>
    <row r="3728" customFormat="false" ht="15" hidden="false" customHeight="false" outlineLevel="0" collapsed="false">
      <c r="A3728" s="189" t="n">
        <v>38403</v>
      </c>
      <c r="B3728" s="190" t="s">
        <v>888</v>
      </c>
      <c r="C3728" s="191" t="s">
        <v>67</v>
      </c>
      <c r="D3728" s="191" t="s">
        <v>28</v>
      </c>
      <c r="E3728" s="189" t="n">
        <v>9.4872E-005</v>
      </c>
      <c r="F3728" s="189" t="n">
        <v>24.94</v>
      </c>
      <c r="G3728" s="189" t="n">
        <v>0</v>
      </c>
    </row>
    <row r="3729" customFormat="false" ht="31.5" hidden="false" customHeight="false" outlineLevel="0" collapsed="false">
      <c r="A3729" s="189" t="n">
        <v>995</v>
      </c>
      <c r="B3729" s="190" t="s">
        <v>1073</v>
      </c>
      <c r="C3729" s="191" t="s">
        <v>67</v>
      </c>
      <c r="D3729" s="191" t="s">
        <v>131</v>
      </c>
      <c r="E3729" s="189" t="n">
        <v>1.027</v>
      </c>
      <c r="F3729" s="189" t="n">
        <v>8.13</v>
      </c>
      <c r="G3729" s="189" t="n">
        <v>0</v>
      </c>
    </row>
    <row r="3730" customFormat="false" ht="15" hidden="false" customHeight="false" outlineLevel="0" collapsed="false">
      <c r="A3730" s="178"/>
      <c r="B3730" s="179"/>
      <c r="C3730" s="180"/>
      <c r="D3730" s="180"/>
      <c r="E3730" s="180"/>
      <c r="F3730" s="180"/>
      <c r="G3730" s="180"/>
    </row>
    <row r="3731" customFormat="false" ht="21" hidden="false" customHeight="false" outlineLevel="0" collapsed="false">
      <c r="A3731" s="184" t="s">
        <v>316</v>
      </c>
      <c r="B3731" s="185" t="s">
        <v>317</v>
      </c>
      <c r="C3731" s="186" t="s">
        <v>53</v>
      </c>
      <c r="D3731" s="186" t="s">
        <v>28</v>
      </c>
      <c r="E3731" s="187"/>
      <c r="F3731" s="187" t="n">
        <v>9.21819686444</v>
      </c>
      <c r="G3731" s="187" t="n">
        <v>1.517460912</v>
      </c>
    </row>
    <row r="3732" customFormat="false" ht="15" hidden="false" customHeight="false" outlineLevel="0" collapsed="false">
      <c r="A3732" s="189" t="n">
        <v>10</v>
      </c>
      <c r="B3732" s="190" t="s">
        <v>882</v>
      </c>
      <c r="C3732" s="191" t="s">
        <v>67</v>
      </c>
      <c r="D3732" s="191" t="s">
        <v>28</v>
      </c>
      <c r="E3732" s="189" t="n">
        <v>0.000481654</v>
      </c>
      <c r="F3732" s="189" t="n">
        <v>6.64</v>
      </c>
      <c r="G3732" s="189" t="n">
        <v>0</v>
      </c>
    </row>
    <row r="3733" customFormat="false" ht="15" hidden="false" customHeight="false" outlineLevel="0" collapsed="false">
      <c r="A3733" s="189" t="n">
        <v>12</v>
      </c>
      <c r="B3733" s="190" t="s">
        <v>883</v>
      </c>
      <c r="C3733" s="191" t="s">
        <v>67</v>
      </c>
      <c r="D3733" s="191" t="s">
        <v>28</v>
      </c>
      <c r="E3733" s="189" t="n">
        <v>0.000481654</v>
      </c>
      <c r="F3733" s="189" t="n">
        <v>6.5</v>
      </c>
      <c r="G3733" s="189" t="n">
        <v>0</v>
      </c>
    </row>
    <row r="3734" customFormat="false" ht="15" hidden="false" customHeight="false" outlineLevel="0" collapsed="false">
      <c r="A3734" s="189" t="n">
        <v>12892</v>
      </c>
      <c r="B3734" s="190" t="s">
        <v>859</v>
      </c>
      <c r="C3734" s="191" t="s">
        <v>67</v>
      </c>
      <c r="D3734" s="191" t="s">
        <v>333</v>
      </c>
      <c r="E3734" s="189" t="n">
        <v>0.000841566</v>
      </c>
      <c r="F3734" s="189" t="n">
        <v>9</v>
      </c>
      <c r="G3734" s="189" t="n">
        <v>0</v>
      </c>
    </row>
    <row r="3735" customFormat="false" ht="15" hidden="false" customHeight="false" outlineLevel="0" collapsed="false">
      <c r="A3735" s="189" t="n">
        <v>12893</v>
      </c>
      <c r="B3735" s="190" t="s">
        <v>860</v>
      </c>
      <c r="C3735" s="191" t="s">
        <v>67</v>
      </c>
      <c r="D3735" s="191" t="s">
        <v>333</v>
      </c>
      <c r="E3735" s="189" t="n">
        <v>0.000841566</v>
      </c>
      <c r="F3735" s="189" t="n">
        <v>48</v>
      </c>
      <c r="G3735" s="189" t="n">
        <v>0</v>
      </c>
    </row>
    <row r="3736" customFormat="false" ht="15" hidden="false" customHeight="false" outlineLevel="0" collapsed="false">
      <c r="A3736" s="189" t="n">
        <v>12894</v>
      </c>
      <c r="B3736" s="190" t="s">
        <v>861</v>
      </c>
      <c r="C3736" s="191" t="s">
        <v>67</v>
      </c>
      <c r="D3736" s="191" t="s">
        <v>28</v>
      </c>
      <c r="E3736" s="189" t="n">
        <v>0.000841566</v>
      </c>
      <c r="F3736" s="189" t="n">
        <v>13</v>
      </c>
      <c r="G3736" s="189" t="n">
        <v>0</v>
      </c>
    </row>
    <row r="3737" customFormat="false" ht="21" hidden="false" customHeight="false" outlineLevel="0" collapsed="false">
      <c r="A3737" s="189" t="n">
        <v>12895</v>
      </c>
      <c r="B3737" s="190" t="s">
        <v>862</v>
      </c>
      <c r="C3737" s="191" t="s">
        <v>67</v>
      </c>
      <c r="D3737" s="191" t="s">
        <v>28</v>
      </c>
      <c r="E3737" s="189" t="n">
        <v>0.000841566</v>
      </c>
      <c r="F3737" s="189" t="n">
        <v>10</v>
      </c>
      <c r="G3737" s="189" t="n">
        <v>0</v>
      </c>
    </row>
    <row r="3738" customFormat="false" ht="21" hidden="false" customHeight="false" outlineLevel="0" collapsed="false">
      <c r="A3738" s="189" t="n">
        <v>1571</v>
      </c>
      <c r="B3738" s="190" t="s">
        <v>1076</v>
      </c>
      <c r="C3738" s="191" t="s">
        <v>67</v>
      </c>
      <c r="D3738" s="191" t="s">
        <v>28</v>
      </c>
      <c r="E3738" s="189" t="n">
        <v>1</v>
      </c>
      <c r="F3738" s="189" t="n">
        <v>0.58</v>
      </c>
      <c r="G3738" s="189" t="n">
        <v>0</v>
      </c>
    </row>
    <row r="3739" customFormat="false" ht="15" hidden="false" customHeight="false" outlineLevel="0" collapsed="false">
      <c r="A3739" s="189" t="n">
        <v>2436</v>
      </c>
      <c r="B3739" s="190" t="s">
        <v>913</v>
      </c>
      <c r="C3739" s="191" t="s">
        <v>867</v>
      </c>
      <c r="D3739" s="191" t="s">
        <v>876</v>
      </c>
      <c r="E3739" s="189" t="n">
        <v>0.0679866</v>
      </c>
      <c r="F3739" s="189" t="n">
        <v>0</v>
      </c>
      <c r="G3739" s="189" t="n">
        <v>12.75</v>
      </c>
    </row>
    <row r="3740" customFormat="false" ht="15" hidden="false" customHeight="false" outlineLevel="0" collapsed="false">
      <c r="A3740" s="189" t="n">
        <v>247</v>
      </c>
      <c r="B3740" s="190" t="s">
        <v>915</v>
      </c>
      <c r="C3740" s="191" t="s">
        <v>867</v>
      </c>
      <c r="D3740" s="191" t="s">
        <v>876</v>
      </c>
      <c r="E3740" s="189" t="n">
        <v>0.0679866</v>
      </c>
      <c r="F3740" s="189" t="n">
        <v>0</v>
      </c>
      <c r="G3740" s="189" t="n">
        <v>9.57</v>
      </c>
    </row>
    <row r="3741" customFormat="false" ht="15" hidden="false" customHeight="false" outlineLevel="0" collapsed="false">
      <c r="A3741" s="189" t="n">
        <v>2711</v>
      </c>
      <c r="B3741" s="190" t="s">
        <v>885</v>
      </c>
      <c r="C3741" s="191" t="s">
        <v>67</v>
      </c>
      <c r="D3741" s="191" t="s">
        <v>28</v>
      </c>
      <c r="E3741" s="189" t="n">
        <v>0.000481654</v>
      </c>
      <c r="F3741" s="189" t="n">
        <v>100.68</v>
      </c>
      <c r="G3741" s="189" t="n">
        <v>0</v>
      </c>
    </row>
    <row r="3742" customFormat="false" ht="15" hidden="false" customHeight="false" outlineLevel="0" collapsed="false">
      <c r="A3742" s="189" t="n">
        <v>34653</v>
      </c>
      <c r="B3742" s="190" t="s">
        <v>1077</v>
      </c>
      <c r="C3742" s="191" t="s">
        <v>67</v>
      </c>
      <c r="D3742" s="191" t="s">
        <v>28</v>
      </c>
      <c r="E3742" s="189" t="n">
        <v>1</v>
      </c>
      <c r="F3742" s="189" t="n">
        <v>8.1</v>
      </c>
      <c r="G3742" s="189" t="n">
        <v>0</v>
      </c>
    </row>
    <row r="3743" customFormat="false" ht="21" hidden="false" customHeight="false" outlineLevel="0" collapsed="false">
      <c r="A3743" s="189" t="n">
        <v>36148</v>
      </c>
      <c r="B3743" s="190" t="s">
        <v>864</v>
      </c>
      <c r="C3743" s="191" t="s">
        <v>67</v>
      </c>
      <c r="D3743" s="191" t="s">
        <v>28</v>
      </c>
      <c r="E3743" s="189" t="n">
        <v>0.000841566</v>
      </c>
      <c r="F3743" s="189" t="n">
        <v>48</v>
      </c>
      <c r="G3743" s="189" t="n">
        <v>0</v>
      </c>
    </row>
    <row r="3744" customFormat="false" ht="21" hidden="false" customHeight="false" outlineLevel="0" collapsed="false">
      <c r="A3744" s="189" t="n">
        <v>36152</v>
      </c>
      <c r="B3744" s="190" t="s">
        <v>865</v>
      </c>
      <c r="C3744" s="191" t="s">
        <v>67</v>
      </c>
      <c r="D3744" s="191" t="s">
        <v>28</v>
      </c>
      <c r="E3744" s="189" t="n">
        <v>0.000841566</v>
      </c>
      <c r="F3744" s="189" t="n">
        <v>3.9</v>
      </c>
      <c r="G3744" s="189" t="n">
        <v>0</v>
      </c>
    </row>
    <row r="3745" customFormat="false" ht="15" hidden="false" customHeight="false" outlineLevel="0" collapsed="false">
      <c r="A3745" s="189" t="n">
        <v>37370</v>
      </c>
      <c r="B3745" s="190" t="s">
        <v>886</v>
      </c>
      <c r="C3745" s="191" t="s">
        <v>67</v>
      </c>
      <c r="D3745" s="191" t="s">
        <v>876</v>
      </c>
      <c r="E3745" s="189" t="n">
        <v>0.132</v>
      </c>
      <c r="F3745" s="189" t="n">
        <v>1.7</v>
      </c>
      <c r="G3745" s="189" t="n">
        <v>0</v>
      </c>
    </row>
    <row r="3746" customFormat="false" ht="15" hidden="false" customHeight="false" outlineLevel="0" collapsed="false">
      <c r="A3746" s="189" t="n">
        <v>37371</v>
      </c>
      <c r="B3746" s="190" t="s">
        <v>887</v>
      </c>
      <c r="C3746" s="191" t="s">
        <v>67</v>
      </c>
      <c r="D3746" s="191" t="s">
        <v>876</v>
      </c>
      <c r="E3746" s="189" t="n">
        <v>0.132</v>
      </c>
      <c r="F3746" s="189" t="n">
        <v>0.64</v>
      </c>
      <c r="G3746" s="189" t="n">
        <v>0</v>
      </c>
    </row>
    <row r="3747" customFormat="false" ht="15" hidden="false" customHeight="false" outlineLevel="0" collapsed="false">
      <c r="A3747" s="189" t="n">
        <v>37372</v>
      </c>
      <c r="B3747" s="190" t="s">
        <v>877</v>
      </c>
      <c r="C3747" s="191" t="s">
        <v>67</v>
      </c>
      <c r="D3747" s="191" t="s">
        <v>876</v>
      </c>
      <c r="E3747" s="189" t="n">
        <v>0.132</v>
      </c>
      <c r="F3747" s="189" t="n">
        <v>0.37</v>
      </c>
      <c r="G3747" s="189" t="n">
        <v>0</v>
      </c>
    </row>
    <row r="3748" customFormat="false" ht="15" hidden="false" customHeight="false" outlineLevel="0" collapsed="false">
      <c r="A3748" s="189" t="n">
        <v>37373</v>
      </c>
      <c r="B3748" s="190" t="s">
        <v>878</v>
      </c>
      <c r="C3748" s="191" t="s">
        <v>67</v>
      </c>
      <c r="D3748" s="191" t="s">
        <v>876</v>
      </c>
      <c r="E3748" s="189" t="n">
        <v>0.132</v>
      </c>
      <c r="F3748" s="189" t="n">
        <v>0.02</v>
      </c>
      <c r="G3748" s="189" t="n">
        <v>0</v>
      </c>
    </row>
    <row r="3749" customFormat="false" ht="15" hidden="false" customHeight="false" outlineLevel="0" collapsed="false">
      <c r="A3749" s="189" t="n">
        <v>38403</v>
      </c>
      <c r="B3749" s="190" t="s">
        <v>888</v>
      </c>
      <c r="C3749" s="191" t="s">
        <v>67</v>
      </c>
      <c r="D3749" s="191" t="s">
        <v>28</v>
      </c>
      <c r="E3749" s="189" t="n">
        <v>0.000481654</v>
      </c>
      <c r="F3749" s="189" t="n">
        <v>24.94</v>
      </c>
      <c r="G3749" s="189" t="n">
        <v>0</v>
      </c>
    </row>
    <row r="3750" customFormat="false" ht="15" hidden="false" customHeight="false" outlineLevel="0" collapsed="false">
      <c r="A3750" s="178"/>
      <c r="B3750" s="179"/>
      <c r="C3750" s="180"/>
      <c r="D3750" s="180"/>
      <c r="E3750" s="180"/>
      <c r="F3750" s="180"/>
      <c r="G3750" s="180"/>
    </row>
    <row r="3751" customFormat="false" ht="21" hidden="false" customHeight="false" outlineLevel="0" collapsed="false">
      <c r="A3751" s="184" t="s">
        <v>552</v>
      </c>
      <c r="B3751" s="185" t="s">
        <v>553</v>
      </c>
      <c r="C3751" s="186" t="s">
        <v>53</v>
      </c>
      <c r="D3751" s="186" t="s">
        <v>28</v>
      </c>
      <c r="E3751" s="187"/>
      <c r="F3751" s="187" t="n">
        <v>9.21819686444</v>
      </c>
      <c r="G3751" s="187" t="n">
        <v>1.517460912</v>
      </c>
    </row>
    <row r="3752" customFormat="false" ht="15" hidden="false" customHeight="false" outlineLevel="0" collapsed="false">
      <c r="A3752" s="189" t="n">
        <v>10</v>
      </c>
      <c r="B3752" s="190" t="s">
        <v>882</v>
      </c>
      <c r="C3752" s="191" t="s">
        <v>67</v>
      </c>
      <c r="D3752" s="191" t="s">
        <v>28</v>
      </c>
      <c r="E3752" s="189" t="n">
        <v>0.000481654</v>
      </c>
      <c r="F3752" s="189" t="n">
        <v>6.64</v>
      </c>
      <c r="G3752" s="189" t="n">
        <v>0</v>
      </c>
    </row>
    <row r="3753" customFormat="false" ht="15" hidden="false" customHeight="false" outlineLevel="0" collapsed="false">
      <c r="A3753" s="189" t="n">
        <v>12</v>
      </c>
      <c r="B3753" s="190" t="s">
        <v>883</v>
      </c>
      <c r="C3753" s="191" t="s">
        <v>67</v>
      </c>
      <c r="D3753" s="191" t="s">
        <v>28</v>
      </c>
      <c r="E3753" s="189" t="n">
        <v>0.000481654</v>
      </c>
      <c r="F3753" s="189" t="n">
        <v>6.5</v>
      </c>
      <c r="G3753" s="189" t="n">
        <v>0</v>
      </c>
    </row>
    <row r="3754" customFormat="false" ht="15" hidden="false" customHeight="false" outlineLevel="0" collapsed="false">
      <c r="A3754" s="189" t="n">
        <v>12892</v>
      </c>
      <c r="B3754" s="190" t="s">
        <v>859</v>
      </c>
      <c r="C3754" s="191" t="s">
        <v>67</v>
      </c>
      <c r="D3754" s="191" t="s">
        <v>333</v>
      </c>
      <c r="E3754" s="189" t="n">
        <v>0.000841566</v>
      </c>
      <c r="F3754" s="189" t="n">
        <v>9</v>
      </c>
      <c r="G3754" s="189" t="n">
        <v>0</v>
      </c>
    </row>
    <row r="3755" customFormat="false" ht="15" hidden="false" customHeight="false" outlineLevel="0" collapsed="false">
      <c r="A3755" s="189" t="n">
        <v>12893</v>
      </c>
      <c r="B3755" s="190" t="s">
        <v>860</v>
      </c>
      <c r="C3755" s="191" t="s">
        <v>67</v>
      </c>
      <c r="D3755" s="191" t="s">
        <v>333</v>
      </c>
      <c r="E3755" s="189" t="n">
        <v>0.000841566</v>
      </c>
      <c r="F3755" s="189" t="n">
        <v>48</v>
      </c>
      <c r="G3755" s="189" t="n">
        <v>0</v>
      </c>
    </row>
    <row r="3756" customFormat="false" ht="15" hidden="false" customHeight="false" outlineLevel="0" collapsed="false">
      <c r="A3756" s="189" t="n">
        <v>12894</v>
      </c>
      <c r="B3756" s="190" t="s">
        <v>861</v>
      </c>
      <c r="C3756" s="191" t="s">
        <v>67</v>
      </c>
      <c r="D3756" s="191" t="s">
        <v>28</v>
      </c>
      <c r="E3756" s="189" t="n">
        <v>0.000841566</v>
      </c>
      <c r="F3756" s="189" t="n">
        <v>13</v>
      </c>
      <c r="G3756" s="189" t="n">
        <v>0</v>
      </c>
    </row>
    <row r="3757" customFormat="false" ht="21" hidden="false" customHeight="false" outlineLevel="0" collapsed="false">
      <c r="A3757" s="189" t="n">
        <v>12895</v>
      </c>
      <c r="B3757" s="190" t="s">
        <v>862</v>
      </c>
      <c r="C3757" s="191" t="s">
        <v>67</v>
      </c>
      <c r="D3757" s="191" t="s">
        <v>28</v>
      </c>
      <c r="E3757" s="189" t="n">
        <v>0.000841566</v>
      </c>
      <c r="F3757" s="189" t="n">
        <v>10</v>
      </c>
      <c r="G3757" s="189" t="n">
        <v>0</v>
      </c>
    </row>
    <row r="3758" customFormat="false" ht="21" hidden="false" customHeight="false" outlineLevel="0" collapsed="false">
      <c r="A3758" s="189" t="n">
        <v>1571</v>
      </c>
      <c r="B3758" s="190" t="s">
        <v>1076</v>
      </c>
      <c r="C3758" s="191" t="s">
        <v>67</v>
      </c>
      <c r="D3758" s="191" t="s">
        <v>28</v>
      </c>
      <c r="E3758" s="189" t="n">
        <v>1</v>
      </c>
      <c r="F3758" s="189" t="n">
        <v>0.58</v>
      </c>
      <c r="G3758" s="189" t="n">
        <v>0</v>
      </c>
    </row>
    <row r="3759" customFormat="false" ht="15" hidden="false" customHeight="false" outlineLevel="0" collapsed="false">
      <c r="A3759" s="189" t="n">
        <v>2436</v>
      </c>
      <c r="B3759" s="190" t="s">
        <v>913</v>
      </c>
      <c r="C3759" s="191" t="s">
        <v>867</v>
      </c>
      <c r="D3759" s="191" t="s">
        <v>876</v>
      </c>
      <c r="E3759" s="189" t="n">
        <v>0.0679866</v>
      </c>
      <c r="F3759" s="189" t="n">
        <v>0</v>
      </c>
      <c r="G3759" s="189" t="n">
        <v>12.75</v>
      </c>
    </row>
    <row r="3760" customFormat="false" ht="15" hidden="false" customHeight="false" outlineLevel="0" collapsed="false">
      <c r="A3760" s="189" t="n">
        <v>247</v>
      </c>
      <c r="B3760" s="190" t="s">
        <v>915</v>
      </c>
      <c r="C3760" s="191" t="s">
        <v>867</v>
      </c>
      <c r="D3760" s="191" t="s">
        <v>876</v>
      </c>
      <c r="E3760" s="189" t="n">
        <v>0.0679866</v>
      </c>
      <c r="F3760" s="189" t="n">
        <v>0</v>
      </c>
      <c r="G3760" s="189" t="n">
        <v>9.57</v>
      </c>
    </row>
    <row r="3761" customFormat="false" ht="15" hidden="false" customHeight="false" outlineLevel="0" collapsed="false">
      <c r="A3761" s="189" t="n">
        <v>2711</v>
      </c>
      <c r="B3761" s="190" t="s">
        <v>885</v>
      </c>
      <c r="C3761" s="191" t="s">
        <v>67</v>
      </c>
      <c r="D3761" s="191" t="s">
        <v>28</v>
      </c>
      <c r="E3761" s="189" t="n">
        <v>0.000481654</v>
      </c>
      <c r="F3761" s="189" t="n">
        <v>100.68</v>
      </c>
      <c r="G3761" s="189" t="n">
        <v>0</v>
      </c>
    </row>
    <row r="3762" customFormat="false" ht="15" hidden="false" customHeight="false" outlineLevel="0" collapsed="false">
      <c r="A3762" s="189" t="n">
        <v>34653</v>
      </c>
      <c r="B3762" s="190" t="s">
        <v>1077</v>
      </c>
      <c r="C3762" s="191" t="s">
        <v>67</v>
      </c>
      <c r="D3762" s="191" t="s">
        <v>28</v>
      </c>
      <c r="E3762" s="189" t="n">
        <v>1</v>
      </c>
      <c r="F3762" s="189" t="n">
        <v>8.1</v>
      </c>
      <c r="G3762" s="189" t="n">
        <v>0</v>
      </c>
    </row>
    <row r="3763" customFormat="false" ht="21" hidden="false" customHeight="false" outlineLevel="0" collapsed="false">
      <c r="A3763" s="189" t="n">
        <v>36148</v>
      </c>
      <c r="B3763" s="190" t="s">
        <v>864</v>
      </c>
      <c r="C3763" s="191" t="s">
        <v>67</v>
      </c>
      <c r="D3763" s="191" t="s">
        <v>28</v>
      </c>
      <c r="E3763" s="189" t="n">
        <v>0.000841566</v>
      </c>
      <c r="F3763" s="189" t="n">
        <v>48</v>
      </c>
      <c r="G3763" s="189" t="n">
        <v>0</v>
      </c>
    </row>
    <row r="3764" customFormat="false" ht="21" hidden="false" customHeight="false" outlineLevel="0" collapsed="false">
      <c r="A3764" s="189" t="n">
        <v>36152</v>
      </c>
      <c r="B3764" s="190" t="s">
        <v>865</v>
      </c>
      <c r="C3764" s="191" t="s">
        <v>67</v>
      </c>
      <c r="D3764" s="191" t="s">
        <v>28</v>
      </c>
      <c r="E3764" s="189" t="n">
        <v>0.000841566</v>
      </c>
      <c r="F3764" s="189" t="n">
        <v>3.9</v>
      </c>
      <c r="G3764" s="189" t="n">
        <v>0</v>
      </c>
    </row>
    <row r="3765" customFormat="false" ht="15" hidden="false" customHeight="false" outlineLevel="0" collapsed="false">
      <c r="A3765" s="189" t="n">
        <v>37370</v>
      </c>
      <c r="B3765" s="190" t="s">
        <v>886</v>
      </c>
      <c r="C3765" s="191" t="s">
        <v>67</v>
      </c>
      <c r="D3765" s="191" t="s">
        <v>876</v>
      </c>
      <c r="E3765" s="189" t="n">
        <v>0.132</v>
      </c>
      <c r="F3765" s="189" t="n">
        <v>1.7</v>
      </c>
      <c r="G3765" s="189" t="n">
        <v>0</v>
      </c>
    </row>
    <row r="3766" customFormat="false" ht="15" hidden="false" customHeight="false" outlineLevel="0" collapsed="false">
      <c r="A3766" s="189" t="n">
        <v>37371</v>
      </c>
      <c r="B3766" s="190" t="s">
        <v>887</v>
      </c>
      <c r="C3766" s="191" t="s">
        <v>67</v>
      </c>
      <c r="D3766" s="191" t="s">
        <v>876</v>
      </c>
      <c r="E3766" s="189" t="n">
        <v>0.132</v>
      </c>
      <c r="F3766" s="189" t="n">
        <v>0.64</v>
      </c>
      <c r="G3766" s="189" t="n">
        <v>0</v>
      </c>
    </row>
    <row r="3767" customFormat="false" ht="15" hidden="false" customHeight="false" outlineLevel="0" collapsed="false">
      <c r="A3767" s="189" t="n">
        <v>37372</v>
      </c>
      <c r="B3767" s="190" t="s">
        <v>877</v>
      </c>
      <c r="C3767" s="191" t="s">
        <v>67</v>
      </c>
      <c r="D3767" s="191" t="s">
        <v>876</v>
      </c>
      <c r="E3767" s="189" t="n">
        <v>0.132</v>
      </c>
      <c r="F3767" s="189" t="n">
        <v>0.37</v>
      </c>
      <c r="G3767" s="189" t="n">
        <v>0</v>
      </c>
    </row>
    <row r="3768" customFormat="false" ht="15" hidden="false" customHeight="false" outlineLevel="0" collapsed="false">
      <c r="A3768" s="189" t="n">
        <v>37373</v>
      </c>
      <c r="B3768" s="190" t="s">
        <v>878</v>
      </c>
      <c r="C3768" s="191" t="s">
        <v>67</v>
      </c>
      <c r="D3768" s="191" t="s">
        <v>876</v>
      </c>
      <c r="E3768" s="189" t="n">
        <v>0.132</v>
      </c>
      <c r="F3768" s="189" t="n">
        <v>0.02</v>
      </c>
      <c r="G3768" s="189" t="n">
        <v>0</v>
      </c>
    </row>
    <row r="3769" customFormat="false" ht="15" hidden="false" customHeight="false" outlineLevel="0" collapsed="false">
      <c r="A3769" s="189" t="n">
        <v>38403</v>
      </c>
      <c r="B3769" s="190" t="s">
        <v>888</v>
      </c>
      <c r="C3769" s="191" t="s">
        <v>67</v>
      </c>
      <c r="D3769" s="191" t="s">
        <v>28</v>
      </c>
      <c r="E3769" s="189" t="n">
        <v>0.000481654</v>
      </c>
      <c r="F3769" s="189" t="n">
        <v>24.94</v>
      </c>
      <c r="G3769" s="189" t="n">
        <v>0</v>
      </c>
    </row>
    <row r="3770" customFormat="false" ht="15" hidden="false" customHeight="false" outlineLevel="0" collapsed="false">
      <c r="A3770" s="178"/>
      <c r="B3770" s="179"/>
      <c r="C3770" s="180"/>
      <c r="D3770" s="180"/>
      <c r="E3770" s="180"/>
      <c r="F3770" s="180"/>
      <c r="G3770" s="180"/>
    </row>
    <row r="3771" customFormat="false" ht="21" hidden="false" customHeight="false" outlineLevel="0" collapsed="false">
      <c r="A3771" s="184" t="s">
        <v>555</v>
      </c>
      <c r="B3771" s="185" t="s">
        <v>556</v>
      </c>
      <c r="C3771" s="186" t="s">
        <v>53</v>
      </c>
      <c r="D3771" s="186" t="s">
        <v>28</v>
      </c>
      <c r="E3771" s="187"/>
      <c r="F3771" s="187" t="n">
        <v>64.1817557332</v>
      </c>
      <c r="G3771" s="187" t="n">
        <v>13.059360576</v>
      </c>
    </row>
    <row r="3772" customFormat="false" ht="15" hidden="false" customHeight="false" outlineLevel="0" collapsed="false">
      <c r="A3772" s="189" t="n">
        <v>10</v>
      </c>
      <c r="B3772" s="190" t="s">
        <v>882</v>
      </c>
      <c r="C3772" s="191" t="s">
        <v>67</v>
      </c>
      <c r="D3772" s="191" t="s">
        <v>28</v>
      </c>
      <c r="E3772" s="189" t="n">
        <v>0.00414515</v>
      </c>
      <c r="F3772" s="189" t="n">
        <v>6.64</v>
      </c>
      <c r="G3772" s="189" t="n">
        <v>0</v>
      </c>
    </row>
    <row r="3773" customFormat="false" ht="15" hidden="false" customHeight="false" outlineLevel="0" collapsed="false">
      <c r="A3773" s="189" t="n">
        <v>12</v>
      </c>
      <c r="B3773" s="190" t="s">
        <v>883</v>
      </c>
      <c r="C3773" s="191" t="s">
        <v>67</v>
      </c>
      <c r="D3773" s="191" t="s">
        <v>28</v>
      </c>
      <c r="E3773" s="189" t="n">
        <v>0.00414515</v>
      </c>
      <c r="F3773" s="189" t="n">
        <v>6.5</v>
      </c>
      <c r="G3773" s="189" t="n">
        <v>0</v>
      </c>
    </row>
    <row r="3774" customFormat="false" ht="15" hidden="false" customHeight="false" outlineLevel="0" collapsed="false">
      <c r="A3774" s="189" t="n">
        <v>12892</v>
      </c>
      <c r="B3774" s="190" t="s">
        <v>859</v>
      </c>
      <c r="C3774" s="191" t="s">
        <v>67</v>
      </c>
      <c r="D3774" s="191" t="s">
        <v>333</v>
      </c>
      <c r="E3774" s="189" t="n">
        <v>0.007242568</v>
      </c>
      <c r="F3774" s="189" t="n">
        <v>9</v>
      </c>
      <c r="G3774" s="189" t="n">
        <v>0</v>
      </c>
    </row>
    <row r="3775" customFormat="false" ht="15" hidden="false" customHeight="false" outlineLevel="0" collapsed="false">
      <c r="A3775" s="189" t="n">
        <v>12893</v>
      </c>
      <c r="B3775" s="190" t="s">
        <v>860</v>
      </c>
      <c r="C3775" s="191" t="s">
        <v>67</v>
      </c>
      <c r="D3775" s="191" t="s">
        <v>333</v>
      </c>
      <c r="E3775" s="189" t="n">
        <v>0.007242568</v>
      </c>
      <c r="F3775" s="189" t="n">
        <v>48</v>
      </c>
      <c r="G3775" s="189" t="n">
        <v>0</v>
      </c>
    </row>
    <row r="3776" customFormat="false" ht="15" hidden="false" customHeight="false" outlineLevel="0" collapsed="false">
      <c r="A3776" s="189" t="n">
        <v>12894</v>
      </c>
      <c r="B3776" s="190" t="s">
        <v>861</v>
      </c>
      <c r="C3776" s="191" t="s">
        <v>67</v>
      </c>
      <c r="D3776" s="191" t="s">
        <v>28</v>
      </c>
      <c r="E3776" s="189" t="n">
        <v>0.007242568</v>
      </c>
      <c r="F3776" s="189" t="n">
        <v>13</v>
      </c>
      <c r="G3776" s="189" t="n">
        <v>0</v>
      </c>
    </row>
    <row r="3777" customFormat="false" ht="21" hidden="false" customHeight="false" outlineLevel="0" collapsed="false">
      <c r="A3777" s="189" t="n">
        <v>12895</v>
      </c>
      <c r="B3777" s="190" t="s">
        <v>862</v>
      </c>
      <c r="C3777" s="191" t="s">
        <v>67</v>
      </c>
      <c r="D3777" s="191" t="s">
        <v>28</v>
      </c>
      <c r="E3777" s="189" t="n">
        <v>0.007242568</v>
      </c>
      <c r="F3777" s="189" t="n">
        <v>10</v>
      </c>
      <c r="G3777" s="189" t="n">
        <v>0</v>
      </c>
    </row>
    <row r="3778" customFormat="false" ht="21" hidden="false" customHeight="false" outlineLevel="0" collapsed="false">
      <c r="A3778" s="189" t="n">
        <v>1575</v>
      </c>
      <c r="B3778" s="190" t="s">
        <v>1123</v>
      </c>
      <c r="C3778" s="191" t="s">
        <v>67</v>
      </c>
      <c r="D3778" s="191" t="s">
        <v>28</v>
      </c>
      <c r="E3778" s="189" t="n">
        <v>3</v>
      </c>
      <c r="F3778" s="189" t="n">
        <v>0.89</v>
      </c>
      <c r="G3778" s="189" t="n">
        <v>0</v>
      </c>
    </row>
    <row r="3779" customFormat="false" ht="15" hidden="false" customHeight="false" outlineLevel="0" collapsed="false">
      <c r="A3779" s="189" t="n">
        <v>2436</v>
      </c>
      <c r="B3779" s="190" t="s">
        <v>913</v>
      </c>
      <c r="C3779" s="191" t="s">
        <v>867</v>
      </c>
      <c r="D3779" s="191" t="s">
        <v>876</v>
      </c>
      <c r="E3779" s="189" t="n">
        <v>0.5850968</v>
      </c>
      <c r="F3779" s="189" t="n">
        <v>0</v>
      </c>
      <c r="G3779" s="189" t="n">
        <v>12.75</v>
      </c>
    </row>
    <row r="3780" customFormat="false" ht="15" hidden="false" customHeight="false" outlineLevel="0" collapsed="false">
      <c r="A3780" s="189" t="n">
        <v>247</v>
      </c>
      <c r="B3780" s="190" t="s">
        <v>915</v>
      </c>
      <c r="C3780" s="191" t="s">
        <v>867</v>
      </c>
      <c r="D3780" s="191" t="s">
        <v>876</v>
      </c>
      <c r="E3780" s="189" t="n">
        <v>0.5850968</v>
      </c>
      <c r="F3780" s="189" t="n">
        <v>0</v>
      </c>
      <c r="G3780" s="189" t="n">
        <v>9.57</v>
      </c>
    </row>
    <row r="3781" customFormat="false" ht="15" hidden="false" customHeight="false" outlineLevel="0" collapsed="false">
      <c r="A3781" s="189" t="n">
        <v>2711</v>
      </c>
      <c r="B3781" s="190" t="s">
        <v>885</v>
      </c>
      <c r="C3781" s="191" t="s">
        <v>67</v>
      </c>
      <c r="D3781" s="191" t="s">
        <v>28</v>
      </c>
      <c r="E3781" s="189" t="n">
        <v>0.00414515</v>
      </c>
      <c r="F3781" s="189" t="n">
        <v>100.68</v>
      </c>
      <c r="G3781" s="189" t="n">
        <v>0</v>
      </c>
    </row>
    <row r="3782" customFormat="false" ht="15" hidden="false" customHeight="false" outlineLevel="0" collapsed="false">
      <c r="A3782" s="189" t="n">
        <v>34709</v>
      </c>
      <c r="B3782" s="190" t="s">
        <v>1143</v>
      </c>
      <c r="C3782" s="191" t="s">
        <v>67</v>
      </c>
      <c r="D3782" s="191" t="s">
        <v>28</v>
      </c>
      <c r="E3782" s="189" t="n">
        <v>1</v>
      </c>
      <c r="F3782" s="189" t="n">
        <v>56.88</v>
      </c>
      <c r="G3782" s="189" t="n">
        <v>0</v>
      </c>
    </row>
    <row r="3783" customFormat="false" ht="21" hidden="false" customHeight="false" outlineLevel="0" collapsed="false">
      <c r="A3783" s="189" t="n">
        <v>36148</v>
      </c>
      <c r="B3783" s="190" t="s">
        <v>864</v>
      </c>
      <c r="C3783" s="191" t="s">
        <v>67</v>
      </c>
      <c r="D3783" s="191" t="s">
        <v>28</v>
      </c>
      <c r="E3783" s="189" t="n">
        <v>0.007242568</v>
      </c>
      <c r="F3783" s="189" t="n">
        <v>48</v>
      </c>
      <c r="G3783" s="189" t="n">
        <v>0</v>
      </c>
    </row>
    <row r="3784" customFormat="false" ht="21" hidden="false" customHeight="false" outlineLevel="0" collapsed="false">
      <c r="A3784" s="189" t="n">
        <v>36152</v>
      </c>
      <c r="B3784" s="190" t="s">
        <v>865</v>
      </c>
      <c r="C3784" s="191" t="s">
        <v>67</v>
      </c>
      <c r="D3784" s="191" t="s">
        <v>28</v>
      </c>
      <c r="E3784" s="189" t="n">
        <v>0.007242568</v>
      </c>
      <c r="F3784" s="189" t="n">
        <v>3.9</v>
      </c>
      <c r="G3784" s="189" t="n">
        <v>0</v>
      </c>
    </row>
    <row r="3785" customFormat="false" ht="15" hidden="false" customHeight="false" outlineLevel="0" collapsed="false">
      <c r="A3785" s="189" t="n">
        <v>37370</v>
      </c>
      <c r="B3785" s="190" t="s">
        <v>886</v>
      </c>
      <c r="C3785" s="191" t="s">
        <v>67</v>
      </c>
      <c r="D3785" s="191" t="s">
        <v>876</v>
      </c>
      <c r="E3785" s="189" t="n">
        <v>1.136</v>
      </c>
      <c r="F3785" s="189" t="n">
        <v>1.7</v>
      </c>
      <c r="G3785" s="189" t="n">
        <v>0</v>
      </c>
    </row>
    <row r="3786" customFormat="false" ht="15" hidden="false" customHeight="false" outlineLevel="0" collapsed="false">
      <c r="A3786" s="189" t="n">
        <v>37371</v>
      </c>
      <c r="B3786" s="190" t="s">
        <v>887</v>
      </c>
      <c r="C3786" s="191" t="s">
        <v>67</v>
      </c>
      <c r="D3786" s="191" t="s">
        <v>876</v>
      </c>
      <c r="E3786" s="189" t="n">
        <v>1.136</v>
      </c>
      <c r="F3786" s="189" t="n">
        <v>0.64</v>
      </c>
      <c r="G3786" s="189" t="n">
        <v>0</v>
      </c>
    </row>
    <row r="3787" customFormat="false" ht="15" hidden="false" customHeight="false" outlineLevel="0" collapsed="false">
      <c r="A3787" s="189" t="n">
        <v>37372</v>
      </c>
      <c r="B3787" s="190" t="s">
        <v>877</v>
      </c>
      <c r="C3787" s="191" t="s">
        <v>67</v>
      </c>
      <c r="D3787" s="191" t="s">
        <v>876</v>
      </c>
      <c r="E3787" s="189" t="n">
        <v>1.136</v>
      </c>
      <c r="F3787" s="189" t="n">
        <v>0.37</v>
      </c>
      <c r="G3787" s="189" t="n">
        <v>0</v>
      </c>
    </row>
    <row r="3788" customFormat="false" ht="15" hidden="false" customHeight="false" outlineLevel="0" collapsed="false">
      <c r="A3788" s="189" t="n">
        <v>37373</v>
      </c>
      <c r="B3788" s="190" t="s">
        <v>878</v>
      </c>
      <c r="C3788" s="191" t="s">
        <v>67</v>
      </c>
      <c r="D3788" s="191" t="s">
        <v>876</v>
      </c>
      <c r="E3788" s="189" t="n">
        <v>1.136</v>
      </c>
      <c r="F3788" s="189" t="n">
        <v>0.02</v>
      </c>
      <c r="G3788" s="189" t="n">
        <v>0</v>
      </c>
    </row>
    <row r="3789" customFormat="false" ht="15" hidden="false" customHeight="false" outlineLevel="0" collapsed="false">
      <c r="A3789" s="189" t="n">
        <v>38403</v>
      </c>
      <c r="B3789" s="190" t="s">
        <v>888</v>
      </c>
      <c r="C3789" s="191" t="s">
        <v>67</v>
      </c>
      <c r="D3789" s="191" t="s">
        <v>28</v>
      </c>
      <c r="E3789" s="189" t="n">
        <v>0.00414515</v>
      </c>
      <c r="F3789" s="189" t="n">
        <v>24.94</v>
      </c>
      <c r="G3789" s="189" t="n">
        <v>0</v>
      </c>
    </row>
    <row r="3790" customFormat="false" ht="15" hidden="false" customHeight="false" outlineLevel="0" collapsed="false">
      <c r="A3790" s="178"/>
      <c r="B3790" s="179"/>
      <c r="C3790" s="180"/>
      <c r="D3790" s="180"/>
      <c r="E3790" s="180"/>
      <c r="F3790" s="180"/>
      <c r="G3790" s="180"/>
    </row>
    <row r="3791" customFormat="false" ht="21" hidden="false" customHeight="false" outlineLevel="0" collapsed="false">
      <c r="A3791" s="184" t="s">
        <v>558</v>
      </c>
      <c r="B3791" s="185" t="s">
        <v>559</v>
      </c>
      <c r="C3791" s="186" t="s">
        <v>53</v>
      </c>
      <c r="D3791" s="186" t="s">
        <v>28</v>
      </c>
      <c r="E3791" s="187"/>
      <c r="F3791" s="187" t="n">
        <v>53.1215844584</v>
      </c>
      <c r="G3791" s="187" t="n">
        <v>12.438581112</v>
      </c>
    </row>
    <row r="3792" customFormat="false" ht="15" hidden="false" customHeight="false" outlineLevel="0" collapsed="false">
      <c r="A3792" s="189" t="n">
        <v>10</v>
      </c>
      <c r="B3792" s="190" t="s">
        <v>882</v>
      </c>
      <c r="C3792" s="191" t="s">
        <v>67</v>
      </c>
      <c r="D3792" s="191" t="s">
        <v>28</v>
      </c>
      <c r="E3792" s="189" t="n">
        <v>0.00394811</v>
      </c>
      <c r="F3792" s="189" t="n">
        <v>6.64</v>
      </c>
      <c r="G3792" s="189" t="n">
        <v>0</v>
      </c>
    </row>
    <row r="3793" customFormat="false" ht="15" hidden="false" customHeight="false" outlineLevel="0" collapsed="false">
      <c r="A3793" s="189" t="n">
        <v>12</v>
      </c>
      <c r="B3793" s="190" t="s">
        <v>883</v>
      </c>
      <c r="C3793" s="191" t="s">
        <v>67</v>
      </c>
      <c r="D3793" s="191" t="s">
        <v>28</v>
      </c>
      <c r="E3793" s="189" t="n">
        <v>0.00394811</v>
      </c>
      <c r="F3793" s="189" t="n">
        <v>6.5</v>
      </c>
      <c r="G3793" s="189" t="n">
        <v>0</v>
      </c>
    </row>
    <row r="3794" customFormat="false" ht="15" hidden="false" customHeight="false" outlineLevel="0" collapsed="false">
      <c r="A3794" s="189" t="n">
        <v>12892</v>
      </c>
      <c r="B3794" s="190" t="s">
        <v>859</v>
      </c>
      <c r="C3794" s="191" t="s">
        <v>67</v>
      </c>
      <c r="D3794" s="191" t="s">
        <v>333</v>
      </c>
      <c r="E3794" s="189" t="n">
        <v>0.006898292</v>
      </c>
      <c r="F3794" s="189" t="n">
        <v>9</v>
      </c>
      <c r="G3794" s="189" t="n">
        <v>0</v>
      </c>
    </row>
    <row r="3795" customFormat="false" ht="15" hidden="false" customHeight="false" outlineLevel="0" collapsed="false">
      <c r="A3795" s="189" t="n">
        <v>12893</v>
      </c>
      <c r="B3795" s="190" t="s">
        <v>860</v>
      </c>
      <c r="C3795" s="191" t="s">
        <v>67</v>
      </c>
      <c r="D3795" s="191" t="s">
        <v>333</v>
      </c>
      <c r="E3795" s="189" t="n">
        <v>0.006898292</v>
      </c>
      <c r="F3795" s="189" t="n">
        <v>48</v>
      </c>
      <c r="G3795" s="189" t="n">
        <v>0</v>
      </c>
    </row>
    <row r="3796" customFormat="false" ht="15" hidden="false" customHeight="false" outlineLevel="0" collapsed="false">
      <c r="A3796" s="189" t="n">
        <v>12894</v>
      </c>
      <c r="B3796" s="190" t="s">
        <v>861</v>
      </c>
      <c r="C3796" s="191" t="s">
        <v>67</v>
      </c>
      <c r="D3796" s="191" t="s">
        <v>28</v>
      </c>
      <c r="E3796" s="189" t="n">
        <v>0.006898292</v>
      </c>
      <c r="F3796" s="189" t="n">
        <v>13</v>
      </c>
      <c r="G3796" s="189" t="n">
        <v>0</v>
      </c>
    </row>
    <row r="3797" customFormat="false" ht="21" hidden="false" customHeight="false" outlineLevel="0" collapsed="false">
      <c r="A3797" s="189" t="n">
        <v>12895</v>
      </c>
      <c r="B3797" s="190" t="s">
        <v>862</v>
      </c>
      <c r="C3797" s="191" t="s">
        <v>67</v>
      </c>
      <c r="D3797" s="191" t="s">
        <v>28</v>
      </c>
      <c r="E3797" s="189" t="n">
        <v>0.006898292</v>
      </c>
      <c r="F3797" s="189" t="n">
        <v>10</v>
      </c>
      <c r="G3797" s="189" t="n">
        <v>0</v>
      </c>
    </row>
    <row r="3798" customFormat="false" ht="21" hidden="false" customHeight="false" outlineLevel="0" collapsed="false">
      <c r="A3798" s="189" t="n">
        <v>1574</v>
      </c>
      <c r="B3798" s="190" t="s">
        <v>1144</v>
      </c>
      <c r="C3798" s="191" t="s">
        <v>67</v>
      </c>
      <c r="D3798" s="191" t="s">
        <v>28</v>
      </c>
      <c r="E3798" s="189" t="n">
        <v>4</v>
      </c>
      <c r="F3798" s="189" t="n">
        <v>0.75</v>
      </c>
      <c r="G3798" s="189" t="n">
        <v>0</v>
      </c>
    </row>
    <row r="3799" customFormat="false" ht="15" hidden="false" customHeight="false" outlineLevel="0" collapsed="false">
      <c r="A3799" s="189" t="n">
        <v>2436</v>
      </c>
      <c r="B3799" s="190" t="s">
        <v>913</v>
      </c>
      <c r="C3799" s="191" t="s">
        <v>867</v>
      </c>
      <c r="D3799" s="191" t="s">
        <v>876</v>
      </c>
      <c r="E3799" s="189" t="n">
        <v>0.5572841</v>
      </c>
      <c r="F3799" s="189" t="n">
        <v>0</v>
      </c>
      <c r="G3799" s="189" t="n">
        <v>12.75</v>
      </c>
    </row>
    <row r="3800" customFormat="false" ht="15" hidden="false" customHeight="false" outlineLevel="0" collapsed="false">
      <c r="A3800" s="189" t="n">
        <v>247</v>
      </c>
      <c r="B3800" s="190" t="s">
        <v>915</v>
      </c>
      <c r="C3800" s="191" t="s">
        <v>867</v>
      </c>
      <c r="D3800" s="191" t="s">
        <v>876</v>
      </c>
      <c r="E3800" s="189" t="n">
        <v>0.5572841</v>
      </c>
      <c r="F3800" s="189" t="n">
        <v>0</v>
      </c>
      <c r="G3800" s="189" t="n">
        <v>9.57</v>
      </c>
    </row>
    <row r="3801" customFormat="false" ht="15" hidden="false" customHeight="false" outlineLevel="0" collapsed="false">
      <c r="A3801" s="189" t="n">
        <v>2711</v>
      </c>
      <c r="B3801" s="190" t="s">
        <v>885</v>
      </c>
      <c r="C3801" s="191" t="s">
        <v>67</v>
      </c>
      <c r="D3801" s="191" t="s">
        <v>28</v>
      </c>
      <c r="E3801" s="189" t="n">
        <v>0.00394811</v>
      </c>
      <c r="F3801" s="189" t="n">
        <v>100.68</v>
      </c>
      <c r="G3801" s="189" t="n">
        <v>0</v>
      </c>
    </row>
    <row r="3802" customFormat="false" ht="15" hidden="false" customHeight="false" outlineLevel="0" collapsed="false">
      <c r="A3802" s="189" t="n">
        <v>34623</v>
      </c>
      <c r="B3802" s="190" t="s">
        <v>1145</v>
      </c>
      <c r="C3802" s="191" t="s">
        <v>67</v>
      </c>
      <c r="D3802" s="191" t="s">
        <v>28</v>
      </c>
      <c r="E3802" s="189" t="n">
        <v>1</v>
      </c>
      <c r="F3802" s="189" t="n">
        <v>45.71</v>
      </c>
      <c r="G3802" s="189" t="n">
        <v>0</v>
      </c>
    </row>
    <row r="3803" customFormat="false" ht="21" hidden="false" customHeight="false" outlineLevel="0" collapsed="false">
      <c r="A3803" s="189" t="n">
        <v>36148</v>
      </c>
      <c r="B3803" s="190" t="s">
        <v>864</v>
      </c>
      <c r="C3803" s="191" t="s">
        <v>67</v>
      </c>
      <c r="D3803" s="191" t="s">
        <v>28</v>
      </c>
      <c r="E3803" s="189" t="n">
        <v>0.006898292</v>
      </c>
      <c r="F3803" s="189" t="n">
        <v>48</v>
      </c>
      <c r="G3803" s="189" t="n">
        <v>0</v>
      </c>
    </row>
    <row r="3804" customFormat="false" ht="21" hidden="false" customHeight="false" outlineLevel="0" collapsed="false">
      <c r="A3804" s="189" t="n">
        <v>36152</v>
      </c>
      <c r="B3804" s="190" t="s">
        <v>865</v>
      </c>
      <c r="C3804" s="191" t="s">
        <v>67</v>
      </c>
      <c r="D3804" s="191" t="s">
        <v>28</v>
      </c>
      <c r="E3804" s="189" t="n">
        <v>0.006898292</v>
      </c>
      <c r="F3804" s="189" t="n">
        <v>3.9</v>
      </c>
      <c r="G3804" s="189" t="n">
        <v>0</v>
      </c>
    </row>
    <row r="3805" customFormat="false" ht="15" hidden="false" customHeight="false" outlineLevel="0" collapsed="false">
      <c r="A3805" s="189" t="n">
        <v>37370</v>
      </c>
      <c r="B3805" s="190" t="s">
        <v>886</v>
      </c>
      <c r="C3805" s="191" t="s">
        <v>67</v>
      </c>
      <c r="D3805" s="191" t="s">
        <v>876</v>
      </c>
      <c r="E3805" s="189" t="n">
        <v>1.082</v>
      </c>
      <c r="F3805" s="189" t="n">
        <v>1.7</v>
      </c>
      <c r="G3805" s="189" t="n">
        <v>0</v>
      </c>
    </row>
    <row r="3806" customFormat="false" ht="15" hidden="false" customHeight="false" outlineLevel="0" collapsed="false">
      <c r="A3806" s="189" t="n">
        <v>37371</v>
      </c>
      <c r="B3806" s="190" t="s">
        <v>887</v>
      </c>
      <c r="C3806" s="191" t="s">
        <v>67</v>
      </c>
      <c r="D3806" s="191" t="s">
        <v>876</v>
      </c>
      <c r="E3806" s="189" t="n">
        <v>1.082</v>
      </c>
      <c r="F3806" s="189" t="n">
        <v>0.64</v>
      </c>
      <c r="G3806" s="189" t="n">
        <v>0</v>
      </c>
    </row>
    <row r="3807" customFormat="false" ht="15" hidden="false" customHeight="false" outlineLevel="0" collapsed="false">
      <c r="A3807" s="189" t="n">
        <v>37372</v>
      </c>
      <c r="B3807" s="190" t="s">
        <v>877</v>
      </c>
      <c r="C3807" s="191" t="s">
        <v>67</v>
      </c>
      <c r="D3807" s="191" t="s">
        <v>876</v>
      </c>
      <c r="E3807" s="189" t="n">
        <v>1.082</v>
      </c>
      <c r="F3807" s="189" t="n">
        <v>0.37</v>
      </c>
      <c r="G3807" s="189" t="n">
        <v>0</v>
      </c>
    </row>
    <row r="3808" customFormat="false" ht="15" hidden="false" customHeight="false" outlineLevel="0" collapsed="false">
      <c r="A3808" s="189" t="n">
        <v>37373</v>
      </c>
      <c r="B3808" s="190" t="s">
        <v>878</v>
      </c>
      <c r="C3808" s="191" t="s">
        <v>67</v>
      </c>
      <c r="D3808" s="191" t="s">
        <v>876</v>
      </c>
      <c r="E3808" s="189" t="n">
        <v>1.082</v>
      </c>
      <c r="F3808" s="189" t="n">
        <v>0.02</v>
      </c>
      <c r="G3808" s="189" t="n">
        <v>0</v>
      </c>
    </row>
    <row r="3809" customFormat="false" ht="15" hidden="false" customHeight="false" outlineLevel="0" collapsed="false">
      <c r="A3809" s="189" t="n">
        <v>38403</v>
      </c>
      <c r="B3809" s="190" t="s">
        <v>888</v>
      </c>
      <c r="C3809" s="191" t="s">
        <v>67</v>
      </c>
      <c r="D3809" s="191" t="s">
        <v>28</v>
      </c>
      <c r="E3809" s="189" t="n">
        <v>0.00394811</v>
      </c>
      <c r="F3809" s="189" t="n">
        <v>24.94</v>
      </c>
      <c r="G3809" s="189" t="n">
        <v>0</v>
      </c>
    </row>
    <row r="3810" customFormat="false" ht="15" hidden="false" customHeight="false" outlineLevel="0" collapsed="false">
      <c r="A3810" s="178"/>
      <c r="B3810" s="179"/>
      <c r="C3810" s="180"/>
      <c r="D3810" s="180"/>
      <c r="E3810" s="180"/>
      <c r="F3810" s="180"/>
      <c r="G3810" s="180"/>
    </row>
    <row r="3811" customFormat="false" ht="15" hidden="false" customHeight="false" outlineLevel="0" collapsed="false">
      <c r="A3811" s="184" t="s">
        <v>328</v>
      </c>
      <c r="B3811" s="185" t="s">
        <v>329</v>
      </c>
      <c r="C3811" s="186" t="s">
        <v>53</v>
      </c>
      <c r="D3811" s="186" t="s">
        <v>131</v>
      </c>
      <c r="E3811" s="187"/>
      <c r="F3811" s="187" t="n">
        <v>39.51351475076</v>
      </c>
      <c r="G3811" s="187" t="n">
        <v>15.40452744</v>
      </c>
    </row>
    <row r="3812" customFormat="false" ht="15" hidden="false" customHeight="false" outlineLevel="0" collapsed="false">
      <c r="A3812" s="189" t="n">
        <v>10</v>
      </c>
      <c r="B3812" s="190" t="s">
        <v>882</v>
      </c>
      <c r="C3812" s="191" t="s">
        <v>67</v>
      </c>
      <c r="D3812" s="191" t="s">
        <v>28</v>
      </c>
      <c r="E3812" s="189" t="n">
        <v>0.004889526</v>
      </c>
      <c r="F3812" s="189" t="n">
        <v>6.64</v>
      </c>
      <c r="G3812" s="189" t="n">
        <v>0</v>
      </c>
    </row>
    <row r="3813" customFormat="false" ht="15" hidden="false" customHeight="false" outlineLevel="0" collapsed="false">
      <c r="A3813" s="189" t="n">
        <v>12</v>
      </c>
      <c r="B3813" s="190" t="s">
        <v>883</v>
      </c>
      <c r="C3813" s="191" t="s">
        <v>67</v>
      </c>
      <c r="D3813" s="191" t="s">
        <v>28</v>
      </c>
      <c r="E3813" s="189" t="n">
        <v>0.004889526</v>
      </c>
      <c r="F3813" s="189" t="n">
        <v>6.5</v>
      </c>
      <c r="G3813" s="189" t="n">
        <v>0</v>
      </c>
    </row>
    <row r="3814" customFormat="false" ht="15" hidden="false" customHeight="false" outlineLevel="0" collapsed="false">
      <c r="A3814" s="189" t="n">
        <v>12892</v>
      </c>
      <c r="B3814" s="190" t="s">
        <v>859</v>
      </c>
      <c r="C3814" s="191" t="s">
        <v>67</v>
      </c>
      <c r="D3814" s="191" t="s">
        <v>333</v>
      </c>
      <c r="E3814" s="189" t="n">
        <v>0.00854317</v>
      </c>
      <c r="F3814" s="189" t="n">
        <v>9</v>
      </c>
      <c r="G3814" s="189" t="n">
        <v>0</v>
      </c>
    </row>
    <row r="3815" customFormat="false" ht="15" hidden="false" customHeight="false" outlineLevel="0" collapsed="false">
      <c r="A3815" s="189" t="n">
        <v>12893</v>
      </c>
      <c r="B3815" s="190" t="s">
        <v>860</v>
      </c>
      <c r="C3815" s="191" t="s">
        <v>67</v>
      </c>
      <c r="D3815" s="191" t="s">
        <v>333</v>
      </c>
      <c r="E3815" s="189" t="n">
        <v>0.00854317</v>
      </c>
      <c r="F3815" s="189" t="n">
        <v>48</v>
      </c>
      <c r="G3815" s="189" t="n">
        <v>0</v>
      </c>
    </row>
    <row r="3816" customFormat="false" ht="15" hidden="false" customHeight="false" outlineLevel="0" collapsed="false">
      <c r="A3816" s="189" t="n">
        <v>12894</v>
      </c>
      <c r="B3816" s="190" t="s">
        <v>861</v>
      </c>
      <c r="C3816" s="191" t="s">
        <v>67</v>
      </c>
      <c r="D3816" s="191" t="s">
        <v>28</v>
      </c>
      <c r="E3816" s="189" t="n">
        <v>0.00854317</v>
      </c>
      <c r="F3816" s="189" t="n">
        <v>13</v>
      </c>
      <c r="G3816" s="189" t="n">
        <v>0</v>
      </c>
    </row>
    <row r="3817" customFormat="false" ht="21" hidden="false" customHeight="false" outlineLevel="0" collapsed="false">
      <c r="A3817" s="189" t="n">
        <v>12895</v>
      </c>
      <c r="B3817" s="190" t="s">
        <v>862</v>
      </c>
      <c r="C3817" s="191" t="s">
        <v>67</v>
      </c>
      <c r="D3817" s="191" t="s">
        <v>28</v>
      </c>
      <c r="E3817" s="189" t="n">
        <v>0.00854317</v>
      </c>
      <c r="F3817" s="189" t="n">
        <v>10</v>
      </c>
      <c r="G3817" s="189" t="n">
        <v>0</v>
      </c>
    </row>
    <row r="3818" customFormat="false" ht="15" hidden="false" customHeight="false" outlineLevel="0" collapsed="false">
      <c r="A3818" s="189" t="n">
        <v>2436</v>
      </c>
      <c r="B3818" s="190" t="s">
        <v>913</v>
      </c>
      <c r="C3818" s="191" t="s">
        <v>867</v>
      </c>
      <c r="D3818" s="191" t="s">
        <v>876</v>
      </c>
      <c r="E3818" s="189" t="n">
        <v>0.690167</v>
      </c>
      <c r="F3818" s="189" t="n">
        <v>0</v>
      </c>
      <c r="G3818" s="189" t="n">
        <v>12.75</v>
      </c>
    </row>
    <row r="3819" customFormat="false" ht="15" hidden="false" customHeight="false" outlineLevel="0" collapsed="false">
      <c r="A3819" s="189" t="n">
        <v>247</v>
      </c>
      <c r="B3819" s="190" t="s">
        <v>915</v>
      </c>
      <c r="C3819" s="191" t="s">
        <v>867</v>
      </c>
      <c r="D3819" s="191" t="s">
        <v>876</v>
      </c>
      <c r="E3819" s="189" t="n">
        <v>0.690167</v>
      </c>
      <c r="F3819" s="189" t="n">
        <v>0</v>
      </c>
      <c r="G3819" s="189" t="n">
        <v>9.57</v>
      </c>
    </row>
    <row r="3820" customFormat="false" ht="15" hidden="false" customHeight="false" outlineLevel="0" collapsed="false">
      <c r="A3820" s="189" t="n">
        <v>2711</v>
      </c>
      <c r="B3820" s="190" t="s">
        <v>885</v>
      </c>
      <c r="C3820" s="191" t="s">
        <v>67</v>
      </c>
      <c r="D3820" s="191" t="s">
        <v>28</v>
      </c>
      <c r="E3820" s="189" t="n">
        <v>0.004889526</v>
      </c>
      <c r="F3820" s="189" t="n">
        <v>100.68</v>
      </c>
      <c r="G3820" s="189" t="n">
        <v>0</v>
      </c>
    </row>
    <row r="3821" customFormat="false" ht="21" hidden="false" customHeight="false" outlineLevel="0" collapsed="false">
      <c r="A3821" s="189" t="n">
        <v>36148</v>
      </c>
      <c r="B3821" s="190" t="s">
        <v>864</v>
      </c>
      <c r="C3821" s="191" t="s">
        <v>67</v>
      </c>
      <c r="D3821" s="191" t="s">
        <v>28</v>
      </c>
      <c r="E3821" s="189" t="n">
        <v>0.00854317</v>
      </c>
      <c r="F3821" s="189" t="n">
        <v>48</v>
      </c>
      <c r="G3821" s="189" t="n">
        <v>0</v>
      </c>
    </row>
    <row r="3822" customFormat="false" ht="21" hidden="false" customHeight="false" outlineLevel="0" collapsed="false">
      <c r="A3822" s="189" t="n">
        <v>36152</v>
      </c>
      <c r="B3822" s="190" t="s">
        <v>865</v>
      </c>
      <c r="C3822" s="191" t="s">
        <v>67</v>
      </c>
      <c r="D3822" s="191" t="s">
        <v>28</v>
      </c>
      <c r="E3822" s="189" t="n">
        <v>0.00854317</v>
      </c>
      <c r="F3822" s="189" t="n">
        <v>3.9</v>
      </c>
      <c r="G3822" s="189" t="n">
        <v>0</v>
      </c>
    </row>
    <row r="3823" customFormat="false" ht="15" hidden="false" customHeight="false" outlineLevel="0" collapsed="false">
      <c r="A3823" s="189" t="n">
        <v>37370</v>
      </c>
      <c r="B3823" s="190" t="s">
        <v>886</v>
      </c>
      <c r="C3823" s="191" t="s">
        <v>67</v>
      </c>
      <c r="D3823" s="191" t="s">
        <v>876</v>
      </c>
      <c r="E3823" s="189" t="n">
        <v>1.34</v>
      </c>
      <c r="F3823" s="189" t="n">
        <v>1.7</v>
      </c>
      <c r="G3823" s="189" t="n">
        <v>0</v>
      </c>
    </row>
    <row r="3824" customFormat="false" ht="15" hidden="false" customHeight="false" outlineLevel="0" collapsed="false">
      <c r="A3824" s="189" t="n">
        <v>37371</v>
      </c>
      <c r="B3824" s="190" t="s">
        <v>887</v>
      </c>
      <c r="C3824" s="191" t="s">
        <v>67</v>
      </c>
      <c r="D3824" s="191" t="s">
        <v>876</v>
      </c>
      <c r="E3824" s="189" t="n">
        <v>1.34</v>
      </c>
      <c r="F3824" s="189" t="n">
        <v>0.64</v>
      </c>
      <c r="G3824" s="189" t="n">
        <v>0</v>
      </c>
    </row>
    <row r="3825" customFormat="false" ht="15" hidden="false" customHeight="false" outlineLevel="0" collapsed="false">
      <c r="A3825" s="189" t="n">
        <v>37372</v>
      </c>
      <c r="B3825" s="190" t="s">
        <v>877</v>
      </c>
      <c r="C3825" s="191" t="s">
        <v>67</v>
      </c>
      <c r="D3825" s="191" t="s">
        <v>876</v>
      </c>
      <c r="E3825" s="189" t="n">
        <v>1.34</v>
      </c>
      <c r="F3825" s="189" t="n">
        <v>0.37</v>
      </c>
      <c r="G3825" s="189" t="n">
        <v>0</v>
      </c>
    </row>
    <row r="3826" customFormat="false" ht="15" hidden="false" customHeight="false" outlineLevel="0" collapsed="false">
      <c r="A3826" s="189" t="n">
        <v>37373</v>
      </c>
      <c r="B3826" s="190" t="s">
        <v>878</v>
      </c>
      <c r="C3826" s="191" t="s">
        <v>67</v>
      </c>
      <c r="D3826" s="191" t="s">
        <v>876</v>
      </c>
      <c r="E3826" s="189" t="n">
        <v>1.34</v>
      </c>
      <c r="F3826" s="189" t="n">
        <v>0.02</v>
      </c>
      <c r="G3826" s="189" t="n">
        <v>0</v>
      </c>
    </row>
    <row r="3827" customFormat="false" ht="15" hidden="false" customHeight="false" outlineLevel="0" collapsed="false">
      <c r="A3827" s="189" t="n">
        <v>38403</v>
      </c>
      <c r="B3827" s="190" t="s">
        <v>888</v>
      </c>
      <c r="C3827" s="191" t="s">
        <v>67</v>
      </c>
      <c r="D3827" s="191" t="s">
        <v>28</v>
      </c>
      <c r="E3827" s="189" t="n">
        <v>0.004889526</v>
      </c>
      <c r="F3827" s="189" t="n">
        <v>24.94</v>
      </c>
      <c r="G3827" s="189" t="n">
        <v>0</v>
      </c>
    </row>
    <row r="3828" customFormat="false" ht="15" hidden="false" customHeight="false" outlineLevel="0" collapsed="false">
      <c r="A3828" s="189" t="s">
        <v>1083</v>
      </c>
      <c r="B3828" s="190" t="s">
        <v>329</v>
      </c>
      <c r="C3828" s="191" t="s">
        <v>67</v>
      </c>
      <c r="D3828" s="191" t="s">
        <v>131</v>
      </c>
      <c r="E3828" s="189" t="n">
        <v>1</v>
      </c>
      <c r="F3828" s="189" t="n">
        <v>34.05</v>
      </c>
      <c r="G3828" s="189" t="n">
        <v>0</v>
      </c>
    </row>
    <row r="3829" customFormat="false" ht="15" hidden="false" customHeight="false" outlineLevel="0" collapsed="false">
      <c r="A3829" s="178"/>
      <c r="B3829" s="179"/>
      <c r="C3829" s="180"/>
      <c r="D3829" s="180"/>
      <c r="E3829" s="180"/>
      <c r="F3829" s="180"/>
      <c r="G3829" s="180"/>
    </row>
    <row r="3830" customFormat="false" ht="15" hidden="false" customHeight="false" outlineLevel="0" collapsed="false">
      <c r="A3830" s="184" t="s">
        <v>476</v>
      </c>
      <c r="B3830" s="185" t="s">
        <v>477</v>
      </c>
      <c r="C3830" s="186" t="s">
        <v>53</v>
      </c>
      <c r="D3830" s="186" t="s">
        <v>28</v>
      </c>
      <c r="E3830" s="187"/>
      <c r="F3830" s="187" t="n">
        <v>28.368624907</v>
      </c>
      <c r="G3830" s="187" t="n">
        <v>5.747958</v>
      </c>
    </row>
    <row r="3831" customFormat="false" ht="15" hidden="false" customHeight="false" outlineLevel="0" collapsed="false">
      <c r="A3831" s="189" t="n">
        <v>10</v>
      </c>
      <c r="B3831" s="190" t="s">
        <v>882</v>
      </c>
      <c r="C3831" s="191" t="s">
        <v>67</v>
      </c>
      <c r="D3831" s="191" t="s">
        <v>28</v>
      </c>
      <c r="E3831" s="189" t="n">
        <v>0.00182445</v>
      </c>
      <c r="F3831" s="189" t="n">
        <v>6.64</v>
      </c>
      <c r="G3831" s="189" t="n">
        <v>0</v>
      </c>
    </row>
    <row r="3832" customFormat="false" ht="15" hidden="false" customHeight="false" outlineLevel="0" collapsed="false">
      <c r="A3832" s="189" t="n">
        <v>12</v>
      </c>
      <c r="B3832" s="190" t="s">
        <v>883</v>
      </c>
      <c r="C3832" s="191" t="s">
        <v>67</v>
      </c>
      <c r="D3832" s="191" t="s">
        <v>28</v>
      </c>
      <c r="E3832" s="189" t="n">
        <v>0.00182445</v>
      </c>
      <c r="F3832" s="189" t="n">
        <v>6.5</v>
      </c>
      <c r="G3832" s="189" t="n">
        <v>0</v>
      </c>
    </row>
    <row r="3833" customFormat="false" ht="15" hidden="false" customHeight="false" outlineLevel="0" collapsed="false">
      <c r="A3833" s="189" t="n">
        <v>12892</v>
      </c>
      <c r="B3833" s="190" t="s">
        <v>859</v>
      </c>
      <c r="C3833" s="191" t="s">
        <v>67</v>
      </c>
      <c r="D3833" s="191" t="s">
        <v>333</v>
      </c>
      <c r="E3833" s="189" t="n">
        <v>0.00318775</v>
      </c>
      <c r="F3833" s="189" t="n">
        <v>9</v>
      </c>
      <c r="G3833" s="189" t="n">
        <v>0</v>
      </c>
    </row>
    <row r="3834" customFormat="false" ht="15" hidden="false" customHeight="false" outlineLevel="0" collapsed="false">
      <c r="A3834" s="189" t="n">
        <v>12893</v>
      </c>
      <c r="B3834" s="190" t="s">
        <v>860</v>
      </c>
      <c r="C3834" s="191" t="s">
        <v>67</v>
      </c>
      <c r="D3834" s="191" t="s">
        <v>333</v>
      </c>
      <c r="E3834" s="189" t="n">
        <v>0.00318775</v>
      </c>
      <c r="F3834" s="189" t="n">
        <v>48</v>
      </c>
      <c r="G3834" s="189" t="n">
        <v>0</v>
      </c>
    </row>
    <row r="3835" customFormat="false" ht="15" hidden="false" customHeight="false" outlineLevel="0" collapsed="false">
      <c r="A3835" s="189" t="n">
        <v>12894</v>
      </c>
      <c r="B3835" s="190" t="s">
        <v>861</v>
      </c>
      <c r="C3835" s="191" t="s">
        <v>67</v>
      </c>
      <c r="D3835" s="191" t="s">
        <v>28</v>
      </c>
      <c r="E3835" s="189" t="n">
        <v>0.00318775</v>
      </c>
      <c r="F3835" s="189" t="n">
        <v>13</v>
      </c>
      <c r="G3835" s="189" t="n">
        <v>0</v>
      </c>
    </row>
    <row r="3836" customFormat="false" ht="21" hidden="false" customHeight="false" outlineLevel="0" collapsed="false">
      <c r="A3836" s="189" t="n">
        <v>12895</v>
      </c>
      <c r="B3836" s="190" t="s">
        <v>862</v>
      </c>
      <c r="C3836" s="191" t="s">
        <v>67</v>
      </c>
      <c r="D3836" s="191" t="s">
        <v>28</v>
      </c>
      <c r="E3836" s="189" t="n">
        <v>0.00318775</v>
      </c>
      <c r="F3836" s="189" t="n">
        <v>10</v>
      </c>
      <c r="G3836" s="189" t="n">
        <v>0</v>
      </c>
    </row>
    <row r="3837" customFormat="false" ht="15" hidden="false" customHeight="false" outlineLevel="0" collapsed="false">
      <c r="A3837" s="189" t="n">
        <v>2436</v>
      </c>
      <c r="B3837" s="190" t="s">
        <v>913</v>
      </c>
      <c r="C3837" s="191" t="s">
        <v>867</v>
      </c>
      <c r="D3837" s="191" t="s">
        <v>876</v>
      </c>
      <c r="E3837" s="189" t="n">
        <v>0.257525</v>
      </c>
      <c r="F3837" s="189" t="n">
        <v>0</v>
      </c>
      <c r="G3837" s="189" t="n">
        <v>12.75</v>
      </c>
    </row>
    <row r="3838" customFormat="false" ht="15" hidden="false" customHeight="false" outlineLevel="0" collapsed="false">
      <c r="A3838" s="189" t="n">
        <v>247</v>
      </c>
      <c r="B3838" s="190" t="s">
        <v>915</v>
      </c>
      <c r="C3838" s="191" t="s">
        <v>867</v>
      </c>
      <c r="D3838" s="191" t="s">
        <v>876</v>
      </c>
      <c r="E3838" s="189" t="n">
        <v>0.257525</v>
      </c>
      <c r="F3838" s="189" t="n">
        <v>0</v>
      </c>
      <c r="G3838" s="189" t="n">
        <v>9.57</v>
      </c>
    </row>
    <row r="3839" customFormat="false" ht="15" hidden="false" customHeight="false" outlineLevel="0" collapsed="false">
      <c r="A3839" s="189" t="n">
        <v>2711</v>
      </c>
      <c r="B3839" s="190" t="s">
        <v>885</v>
      </c>
      <c r="C3839" s="191" t="s">
        <v>67</v>
      </c>
      <c r="D3839" s="191" t="s">
        <v>28</v>
      </c>
      <c r="E3839" s="189" t="n">
        <v>0.00182445</v>
      </c>
      <c r="F3839" s="189" t="n">
        <v>100.68</v>
      </c>
      <c r="G3839" s="189" t="n">
        <v>0</v>
      </c>
    </row>
    <row r="3840" customFormat="false" ht="21" hidden="false" customHeight="false" outlineLevel="0" collapsed="false">
      <c r="A3840" s="189" t="n">
        <v>36148</v>
      </c>
      <c r="B3840" s="190" t="s">
        <v>864</v>
      </c>
      <c r="C3840" s="191" t="s">
        <v>67</v>
      </c>
      <c r="D3840" s="191" t="s">
        <v>28</v>
      </c>
      <c r="E3840" s="189" t="n">
        <v>0.00318775</v>
      </c>
      <c r="F3840" s="189" t="n">
        <v>48</v>
      </c>
      <c r="G3840" s="189" t="n">
        <v>0</v>
      </c>
    </row>
    <row r="3841" customFormat="false" ht="21" hidden="false" customHeight="false" outlineLevel="0" collapsed="false">
      <c r="A3841" s="189" t="n">
        <v>36152</v>
      </c>
      <c r="B3841" s="190" t="s">
        <v>865</v>
      </c>
      <c r="C3841" s="191" t="s">
        <v>67</v>
      </c>
      <c r="D3841" s="191" t="s">
        <v>28</v>
      </c>
      <c r="E3841" s="189" t="n">
        <v>0.00318775</v>
      </c>
      <c r="F3841" s="189" t="n">
        <v>3.9</v>
      </c>
      <c r="G3841" s="189" t="n">
        <v>0</v>
      </c>
    </row>
    <row r="3842" customFormat="false" ht="15" hidden="false" customHeight="false" outlineLevel="0" collapsed="false">
      <c r="A3842" s="189" t="n">
        <v>37370</v>
      </c>
      <c r="B3842" s="190" t="s">
        <v>886</v>
      </c>
      <c r="C3842" s="191" t="s">
        <v>67</v>
      </c>
      <c r="D3842" s="191" t="s">
        <v>876</v>
      </c>
      <c r="E3842" s="189" t="n">
        <v>0.5</v>
      </c>
      <c r="F3842" s="189" t="n">
        <v>1.7</v>
      </c>
      <c r="G3842" s="189" t="n">
        <v>0</v>
      </c>
    </row>
    <row r="3843" customFormat="false" ht="15" hidden="false" customHeight="false" outlineLevel="0" collapsed="false">
      <c r="A3843" s="189" t="n">
        <v>37371</v>
      </c>
      <c r="B3843" s="190" t="s">
        <v>887</v>
      </c>
      <c r="C3843" s="191" t="s">
        <v>67</v>
      </c>
      <c r="D3843" s="191" t="s">
        <v>876</v>
      </c>
      <c r="E3843" s="189" t="n">
        <v>0.5</v>
      </c>
      <c r="F3843" s="189" t="n">
        <v>0.64</v>
      </c>
      <c r="G3843" s="189" t="n">
        <v>0</v>
      </c>
    </row>
    <row r="3844" customFormat="false" ht="15" hidden="false" customHeight="false" outlineLevel="0" collapsed="false">
      <c r="A3844" s="189" t="n">
        <v>37372</v>
      </c>
      <c r="B3844" s="190" t="s">
        <v>877</v>
      </c>
      <c r="C3844" s="191" t="s">
        <v>67</v>
      </c>
      <c r="D3844" s="191" t="s">
        <v>876</v>
      </c>
      <c r="E3844" s="189" t="n">
        <v>0.5</v>
      </c>
      <c r="F3844" s="189" t="n">
        <v>0.37</v>
      </c>
      <c r="G3844" s="189" t="n">
        <v>0</v>
      </c>
    </row>
    <row r="3845" customFormat="false" ht="15" hidden="false" customHeight="false" outlineLevel="0" collapsed="false">
      <c r="A3845" s="189" t="n">
        <v>37373</v>
      </c>
      <c r="B3845" s="190" t="s">
        <v>878</v>
      </c>
      <c r="C3845" s="191" t="s">
        <v>67</v>
      </c>
      <c r="D3845" s="191" t="s">
        <v>876</v>
      </c>
      <c r="E3845" s="189" t="n">
        <v>0.5</v>
      </c>
      <c r="F3845" s="189" t="n">
        <v>0.02</v>
      </c>
      <c r="G3845" s="189" t="n">
        <v>0</v>
      </c>
    </row>
    <row r="3846" customFormat="false" ht="15" hidden="false" customHeight="false" outlineLevel="0" collapsed="false">
      <c r="A3846" s="189" t="n">
        <v>38403</v>
      </c>
      <c r="B3846" s="190" t="s">
        <v>888</v>
      </c>
      <c r="C3846" s="191" t="s">
        <v>67</v>
      </c>
      <c r="D3846" s="191" t="s">
        <v>28</v>
      </c>
      <c r="E3846" s="189" t="n">
        <v>0.00182445</v>
      </c>
      <c r="F3846" s="189" t="n">
        <v>24.94</v>
      </c>
      <c r="G3846" s="189" t="n">
        <v>0</v>
      </c>
    </row>
    <row r="3847" customFormat="false" ht="15" hidden="false" customHeight="false" outlineLevel="0" collapsed="false">
      <c r="A3847" s="189" t="s">
        <v>1125</v>
      </c>
      <c r="B3847" s="190" t="s">
        <v>477</v>
      </c>
      <c r="C3847" s="191" t="s">
        <v>67</v>
      </c>
      <c r="D3847" s="191" t="s">
        <v>28</v>
      </c>
      <c r="E3847" s="189" t="n">
        <v>1</v>
      </c>
      <c r="F3847" s="189" t="n">
        <v>26.33</v>
      </c>
      <c r="G3847" s="189" t="n">
        <v>0</v>
      </c>
    </row>
    <row r="3848" customFormat="false" ht="15" hidden="false" customHeight="false" outlineLevel="0" collapsed="false">
      <c r="A3848" s="178"/>
      <c r="B3848" s="179"/>
      <c r="C3848" s="180"/>
      <c r="D3848" s="180"/>
      <c r="E3848" s="180"/>
      <c r="F3848" s="180"/>
      <c r="G3848" s="180"/>
    </row>
    <row r="3849" customFormat="false" ht="15" hidden="false" customHeight="false" outlineLevel="0" collapsed="false">
      <c r="A3849" s="184" t="s">
        <v>563</v>
      </c>
      <c r="B3849" s="185" t="s">
        <v>564</v>
      </c>
      <c r="C3849" s="186" t="s">
        <v>53</v>
      </c>
      <c r="D3849" s="186" t="s">
        <v>131</v>
      </c>
      <c r="E3849" s="187"/>
      <c r="F3849" s="187" t="n">
        <v>4.0976118384</v>
      </c>
      <c r="G3849" s="187" t="n">
        <v>3.126889152</v>
      </c>
    </row>
    <row r="3850" customFormat="false" ht="15" hidden="false" customHeight="false" outlineLevel="0" collapsed="false">
      <c r="A3850" s="189" t="n">
        <v>10</v>
      </c>
      <c r="B3850" s="190" t="s">
        <v>882</v>
      </c>
      <c r="C3850" s="191" t="s">
        <v>67</v>
      </c>
      <c r="D3850" s="191" t="s">
        <v>28</v>
      </c>
      <c r="E3850" s="189" t="n">
        <v>0.0009925</v>
      </c>
      <c r="F3850" s="189" t="n">
        <v>6.64</v>
      </c>
      <c r="G3850" s="189" t="n">
        <v>0</v>
      </c>
    </row>
    <row r="3851" customFormat="false" ht="15" hidden="false" customHeight="false" outlineLevel="0" collapsed="false">
      <c r="A3851" s="189" t="n">
        <v>12</v>
      </c>
      <c r="B3851" s="190" t="s">
        <v>883</v>
      </c>
      <c r="C3851" s="191" t="s">
        <v>67</v>
      </c>
      <c r="D3851" s="191" t="s">
        <v>28</v>
      </c>
      <c r="E3851" s="189" t="n">
        <v>0.0009925</v>
      </c>
      <c r="F3851" s="189" t="n">
        <v>6.5</v>
      </c>
      <c r="G3851" s="189" t="n">
        <v>0</v>
      </c>
    </row>
    <row r="3852" customFormat="false" ht="15" hidden="false" customHeight="false" outlineLevel="0" collapsed="false">
      <c r="A3852" s="189" t="n">
        <v>12892</v>
      </c>
      <c r="B3852" s="190" t="s">
        <v>859</v>
      </c>
      <c r="C3852" s="191" t="s">
        <v>67</v>
      </c>
      <c r="D3852" s="191" t="s">
        <v>333</v>
      </c>
      <c r="E3852" s="189" t="n">
        <v>0.001734136</v>
      </c>
      <c r="F3852" s="189" t="n">
        <v>9</v>
      </c>
      <c r="G3852" s="189" t="n">
        <v>0</v>
      </c>
    </row>
    <row r="3853" customFormat="false" ht="15" hidden="false" customHeight="false" outlineLevel="0" collapsed="false">
      <c r="A3853" s="189" t="n">
        <v>12893</v>
      </c>
      <c r="B3853" s="190" t="s">
        <v>860</v>
      </c>
      <c r="C3853" s="191" t="s">
        <v>67</v>
      </c>
      <c r="D3853" s="191" t="s">
        <v>333</v>
      </c>
      <c r="E3853" s="189" t="n">
        <v>0.001734136</v>
      </c>
      <c r="F3853" s="189" t="n">
        <v>48</v>
      </c>
      <c r="G3853" s="189" t="n">
        <v>0</v>
      </c>
    </row>
    <row r="3854" customFormat="false" ht="15" hidden="false" customHeight="false" outlineLevel="0" collapsed="false">
      <c r="A3854" s="189" t="n">
        <v>12894</v>
      </c>
      <c r="B3854" s="190" t="s">
        <v>861</v>
      </c>
      <c r="C3854" s="191" t="s">
        <v>67</v>
      </c>
      <c r="D3854" s="191" t="s">
        <v>28</v>
      </c>
      <c r="E3854" s="189" t="n">
        <v>0.001734136</v>
      </c>
      <c r="F3854" s="189" t="n">
        <v>13</v>
      </c>
      <c r="G3854" s="189" t="n">
        <v>0</v>
      </c>
    </row>
    <row r="3855" customFormat="false" ht="21" hidden="false" customHeight="false" outlineLevel="0" collapsed="false">
      <c r="A3855" s="189" t="n">
        <v>12895</v>
      </c>
      <c r="B3855" s="190" t="s">
        <v>862</v>
      </c>
      <c r="C3855" s="191" t="s">
        <v>67</v>
      </c>
      <c r="D3855" s="191" t="s">
        <v>28</v>
      </c>
      <c r="E3855" s="189" t="n">
        <v>0.001734136</v>
      </c>
      <c r="F3855" s="189" t="n">
        <v>10</v>
      </c>
      <c r="G3855" s="189" t="n">
        <v>0</v>
      </c>
    </row>
    <row r="3856" customFormat="false" ht="15" hidden="false" customHeight="false" outlineLevel="0" collapsed="false">
      <c r="A3856" s="189" t="n">
        <v>2436</v>
      </c>
      <c r="B3856" s="190" t="s">
        <v>913</v>
      </c>
      <c r="C3856" s="191" t="s">
        <v>867</v>
      </c>
      <c r="D3856" s="191" t="s">
        <v>876</v>
      </c>
      <c r="E3856" s="189" t="n">
        <v>0.1400936</v>
      </c>
      <c r="F3856" s="189" t="n">
        <v>0</v>
      </c>
      <c r="G3856" s="189" t="n">
        <v>12.75</v>
      </c>
    </row>
    <row r="3857" customFormat="false" ht="15" hidden="false" customHeight="false" outlineLevel="0" collapsed="false">
      <c r="A3857" s="189" t="n">
        <v>247</v>
      </c>
      <c r="B3857" s="190" t="s">
        <v>915</v>
      </c>
      <c r="C3857" s="191" t="s">
        <v>867</v>
      </c>
      <c r="D3857" s="191" t="s">
        <v>876</v>
      </c>
      <c r="E3857" s="189" t="n">
        <v>0.1400936</v>
      </c>
      <c r="F3857" s="189" t="n">
        <v>0</v>
      </c>
      <c r="G3857" s="189" t="n">
        <v>9.57</v>
      </c>
    </row>
    <row r="3858" customFormat="false" ht="15" hidden="false" customHeight="false" outlineLevel="0" collapsed="false">
      <c r="A3858" s="189" t="n">
        <v>2711</v>
      </c>
      <c r="B3858" s="190" t="s">
        <v>885</v>
      </c>
      <c r="C3858" s="191" t="s">
        <v>67</v>
      </c>
      <c r="D3858" s="191" t="s">
        <v>28</v>
      </c>
      <c r="E3858" s="189" t="n">
        <v>0.0009925</v>
      </c>
      <c r="F3858" s="189" t="n">
        <v>100.68</v>
      </c>
      <c r="G3858" s="189" t="n">
        <v>0</v>
      </c>
    </row>
    <row r="3859" customFormat="false" ht="21" hidden="false" customHeight="false" outlineLevel="0" collapsed="false">
      <c r="A3859" s="189" t="n">
        <v>36148</v>
      </c>
      <c r="B3859" s="190" t="s">
        <v>864</v>
      </c>
      <c r="C3859" s="191" t="s">
        <v>67</v>
      </c>
      <c r="D3859" s="191" t="s">
        <v>28</v>
      </c>
      <c r="E3859" s="189" t="n">
        <v>0.001734136</v>
      </c>
      <c r="F3859" s="189" t="n">
        <v>48</v>
      </c>
      <c r="G3859" s="189" t="n">
        <v>0</v>
      </c>
    </row>
    <row r="3860" customFormat="false" ht="21" hidden="false" customHeight="false" outlineLevel="0" collapsed="false">
      <c r="A3860" s="189" t="n">
        <v>36152</v>
      </c>
      <c r="B3860" s="190" t="s">
        <v>865</v>
      </c>
      <c r="C3860" s="191" t="s">
        <v>67</v>
      </c>
      <c r="D3860" s="191" t="s">
        <v>28</v>
      </c>
      <c r="E3860" s="189" t="n">
        <v>0.001734136</v>
      </c>
      <c r="F3860" s="189" t="n">
        <v>3.9</v>
      </c>
      <c r="G3860" s="189" t="n">
        <v>0</v>
      </c>
    </row>
    <row r="3861" customFormat="false" ht="15" hidden="false" customHeight="false" outlineLevel="0" collapsed="false">
      <c r="A3861" s="189" t="n">
        <v>37370</v>
      </c>
      <c r="B3861" s="190" t="s">
        <v>886</v>
      </c>
      <c r="C3861" s="191" t="s">
        <v>67</v>
      </c>
      <c r="D3861" s="191" t="s">
        <v>876</v>
      </c>
      <c r="E3861" s="189" t="n">
        <v>0.272</v>
      </c>
      <c r="F3861" s="189" t="n">
        <v>1.7</v>
      </c>
      <c r="G3861" s="189" t="n">
        <v>0</v>
      </c>
    </row>
    <row r="3862" customFormat="false" ht="15" hidden="false" customHeight="false" outlineLevel="0" collapsed="false">
      <c r="A3862" s="189" t="n">
        <v>37371</v>
      </c>
      <c r="B3862" s="190" t="s">
        <v>887</v>
      </c>
      <c r="C3862" s="191" t="s">
        <v>67</v>
      </c>
      <c r="D3862" s="191" t="s">
        <v>876</v>
      </c>
      <c r="E3862" s="189" t="n">
        <v>0.272</v>
      </c>
      <c r="F3862" s="189" t="n">
        <v>0.64</v>
      </c>
      <c r="G3862" s="189" t="n">
        <v>0</v>
      </c>
    </row>
    <row r="3863" customFormat="false" ht="15" hidden="false" customHeight="false" outlineLevel="0" collapsed="false">
      <c r="A3863" s="189" t="n">
        <v>37372</v>
      </c>
      <c r="B3863" s="190" t="s">
        <v>877</v>
      </c>
      <c r="C3863" s="191" t="s">
        <v>67</v>
      </c>
      <c r="D3863" s="191" t="s">
        <v>876</v>
      </c>
      <c r="E3863" s="189" t="n">
        <v>0.272</v>
      </c>
      <c r="F3863" s="189" t="n">
        <v>0.37</v>
      </c>
      <c r="G3863" s="189" t="n">
        <v>0</v>
      </c>
    </row>
    <row r="3864" customFormat="false" ht="15" hidden="false" customHeight="false" outlineLevel="0" collapsed="false">
      <c r="A3864" s="189" t="n">
        <v>37373</v>
      </c>
      <c r="B3864" s="190" t="s">
        <v>878</v>
      </c>
      <c r="C3864" s="191" t="s">
        <v>67</v>
      </c>
      <c r="D3864" s="191" t="s">
        <v>876</v>
      </c>
      <c r="E3864" s="189" t="n">
        <v>0.272</v>
      </c>
      <c r="F3864" s="189" t="n">
        <v>0.02</v>
      </c>
      <c r="G3864" s="189" t="n">
        <v>0</v>
      </c>
    </row>
    <row r="3865" customFormat="false" ht="15" hidden="false" customHeight="false" outlineLevel="0" collapsed="false">
      <c r="A3865" s="189" t="n">
        <v>38403</v>
      </c>
      <c r="B3865" s="190" t="s">
        <v>888</v>
      </c>
      <c r="C3865" s="191" t="s">
        <v>67</v>
      </c>
      <c r="D3865" s="191" t="s">
        <v>28</v>
      </c>
      <c r="E3865" s="189" t="n">
        <v>0.0009925</v>
      </c>
      <c r="F3865" s="189" t="n">
        <v>24.94</v>
      </c>
      <c r="G3865" s="189" t="n">
        <v>0</v>
      </c>
    </row>
    <row r="3866" customFormat="false" ht="15" hidden="false" customHeight="false" outlineLevel="0" collapsed="false">
      <c r="A3866" s="189" t="s">
        <v>1146</v>
      </c>
      <c r="B3866" s="190" t="s">
        <v>564</v>
      </c>
      <c r="C3866" s="191" t="s">
        <v>67</v>
      </c>
      <c r="D3866" s="191" t="s">
        <v>131</v>
      </c>
      <c r="E3866" s="189" t="n">
        <v>1.02</v>
      </c>
      <c r="F3866" s="189" t="n">
        <v>2.93</v>
      </c>
      <c r="G3866" s="189" t="n">
        <v>0</v>
      </c>
    </row>
    <row r="3867" customFormat="false" ht="15" hidden="false" customHeight="false" outlineLevel="0" collapsed="false">
      <c r="A3867" s="178"/>
      <c r="B3867" s="179"/>
      <c r="C3867" s="180"/>
      <c r="D3867" s="180"/>
      <c r="E3867" s="180"/>
      <c r="F3867" s="180"/>
      <c r="G3867" s="180"/>
    </row>
    <row r="3868" customFormat="false" ht="15" hidden="false" customHeight="false" outlineLevel="0" collapsed="false">
      <c r="A3868" s="184" t="s">
        <v>479</v>
      </c>
      <c r="B3868" s="185" t="s">
        <v>480</v>
      </c>
      <c r="C3868" s="186" t="s">
        <v>53</v>
      </c>
      <c r="D3868" s="186" t="s">
        <v>131</v>
      </c>
      <c r="E3868" s="187"/>
      <c r="F3868" s="187" t="n">
        <v>52.93081497396</v>
      </c>
      <c r="G3868" s="187" t="n">
        <v>1.60942824</v>
      </c>
    </row>
    <row r="3869" customFormat="false" ht="15" hidden="false" customHeight="false" outlineLevel="0" collapsed="false">
      <c r="A3869" s="189" t="n">
        <v>10</v>
      </c>
      <c r="B3869" s="190" t="s">
        <v>882</v>
      </c>
      <c r="C3869" s="191" t="s">
        <v>67</v>
      </c>
      <c r="D3869" s="191" t="s">
        <v>28</v>
      </c>
      <c r="E3869" s="189" t="n">
        <v>0.000510846</v>
      </c>
      <c r="F3869" s="189" t="n">
        <v>6.64</v>
      </c>
      <c r="G3869" s="189" t="n">
        <v>0</v>
      </c>
    </row>
    <row r="3870" customFormat="false" ht="15" hidden="false" customHeight="false" outlineLevel="0" collapsed="false">
      <c r="A3870" s="189" t="n">
        <v>12</v>
      </c>
      <c r="B3870" s="190" t="s">
        <v>883</v>
      </c>
      <c r="C3870" s="191" t="s">
        <v>67</v>
      </c>
      <c r="D3870" s="191" t="s">
        <v>28</v>
      </c>
      <c r="E3870" s="189" t="n">
        <v>0.000510846</v>
      </c>
      <c r="F3870" s="189" t="n">
        <v>6.5</v>
      </c>
      <c r="G3870" s="189" t="n">
        <v>0</v>
      </c>
    </row>
    <row r="3871" customFormat="false" ht="15" hidden="false" customHeight="false" outlineLevel="0" collapsed="false">
      <c r="A3871" s="189" t="n">
        <v>12892</v>
      </c>
      <c r="B3871" s="190" t="s">
        <v>859</v>
      </c>
      <c r="C3871" s="191" t="s">
        <v>67</v>
      </c>
      <c r="D3871" s="191" t="s">
        <v>333</v>
      </c>
      <c r="E3871" s="189" t="n">
        <v>0.00089257</v>
      </c>
      <c r="F3871" s="189" t="n">
        <v>9</v>
      </c>
      <c r="G3871" s="189" t="n">
        <v>0</v>
      </c>
    </row>
    <row r="3872" customFormat="false" ht="15" hidden="false" customHeight="false" outlineLevel="0" collapsed="false">
      <c r="A3872" s="189" t="n">
        <v>12893</v>
      </c>
      <c r="B3872" s="190" t="s">
        <v>860</v>
      </c>
      <c r="C3872" s="191" t="s">
        <v>67</v>
      </c>
      <c r="D3872" s="191" t="s">
        <v>333</v>
      </c>
      <c r="E3872" s="189" t="n">
        <v>0.00089257</v>
      </c>
      <c r="F3872" s="189" t="n">
        <v>48</v>
      </c>
      <c r="G3872" s="189" t="n">
        <v>0</v>
      </c>
    </row>
    <row r="3873" customFormat="false" ht="15" hidden="false" customHeight="false" outlineLevel="0" collapsed="false">
      <c r="A3873" s="189" t="n">
        <v>12894</v>
      </c>
      <c r="B3873" s="190" t="s">
        <v>861</v>
      </c>
      <c r="C3873" s="191" t="s">
        <v>67</v>
      </c>
      <c r="D3873" s="191" t="s">
        <v>28</v>
      </c>
      <c r="E3873" s="189" t="n">
        <v>0.00089257</v>
      </c>
      <c r="F3873" s="189" t="n">
        <v>13</v>
      </c>
      <c r="G3873" s="189" t="n">
        <v>0</v>
      </c>
    </row>
    <row r="3874" customFormat="false" ht="21" hidden="false" customHeight="false" outlineLevel="0" collapsed="false">
      <c r="A3874" s="189" t="n">
        <v>12895</v>
      </c>
      <c r="B3874" s="190" t="s">
        <v>862</v>
      </c>
      <c r="C3874" s="191" t="s">
        <v>67</v>
      </c>
      <c r="D3874" s="191" t="s">
        <v>28</v>
      </c>
      <c r="E3874" s="189" t="n">
        <v>0.00089257</v>
      </c>
      <c r="F3874" s="189" t="n">
        <v>10</v>
      </c>
      <c r="G3874" s="189" t="n">
        <v>0</v>
      </c>
    </row>
    <row r="3875" customFormat="false" ht="15" hidden="false" customHeight="false" outlineLevel="0" collapsed="false">
      <c r="A3875" s="189" t="n">
        <v>2436</v>
      </c>
      <c r="B3875" s="190" t="s">
        <v>913</v>
      </c>
      <c r="C3875" s="191" t="s">
        <v>867</v>
      </c>
      <c r="D3875" s="191" t="s">
        <v>876</v>
      </c>
      <c r="E3875" s="189" t="n">
        <v>0.072107</v>
      </c>
      <c r="F3875" s="189" t="n">
        <v>0</v>
      </c>
      <c r="G3875" s="189" t="n">
        <v>12.75</v>
      </c>
    </row>
    <row r="3876" customFormat="false" ht="15" hidden="false" customHeight="false" outlineLevel="0" collapsed="false">
      <c r="A3876" s="189" t="n">
        <v>247</v>
      </c>
      <c r="B3876" s="190" t="s">
        <v>915</v>
      </c>
      <c r="C3876" s="191" t="s">
        <v>867</v>
      </c>
      <c r="D3876" s="191" t="s">
        <v>876</v>
      </c>
      <c r="E3876" s="189" t="n">
        <v>0.072107</v>
      </c>
      <c r="F3876" s="189" t="n">
        <v>0</v>
      </c>
      <c r="G3876" s="189" t="n">
        <v>9.57</v>
      </c>
    </row>
    <row r="3877" customFormat="false" ht="15" hidden="false" customHeight="false" outlineLevel="0" collapsed="false">
      <c r="A3877" s="189" t="n">
        <v>2711</v>
      </c>
      <c r="B3877" s="190" t="s">
        <v>885</v>
      </c>
      <c r="C3877" s="191" t="s">
        <v>67</v>
      </c>
      <c r="D3877" s="191" t="s">
        <v>28</v>
      </c>
      <c r="E3877" s="189" t="n">
        <v>0.000510846</v>
      </c>
      <c r="F3877" s="189" t="n">
        <v>100.68</v>
      </c>
      <c r="G3877" s="189" t="n">
        <v>0</v>
      </c>
    </row>
    <row r="3878" customFormat="false" ht="21" hidden="false" customHeight="false" outlineLevel="0" collapsed="false">
      <c r="A3878" s="189" t="n">
        <v>36148</v>
      </c>
      <c r="B3878" s="190" t="s">
        <v>864</v>
      </c>
      <c r="C3878" s="191" t="s">
        <v>67</v>
      </c>
      <c r="D3878" s="191" t="s">
        <v>28</v>
      </c>
      <c r="E3878" s="189" t="n">
        <v>0.00089257</v>
      </c>
      <c r="F3878" s="189" t="n">
        <v>48</v>
      </c>
      <c r="G3878" s="189" t="n">
        <v>0</v>
      </c>
    </row>
    <row r="3879" customFormat="false" ht="21" hidden="false" customHeight="false" outlineLevel="0" collapsed="false">
      <c r="A3879" s="189" t="n">
        <v>36152</v>
      </c>
      <c r="B3879" s="190" t="s">
        <v>865</v>
      </c>
      <c r="C3879" s="191" t="s">
        <v>67</v>
      </c>
      <c r="D3879" s="191" t="s">
        <v>28</v>
      </c>
      <c r="E3879" s="189" t="n">
        <v>0.00089257</v>
      </c>
      <c r="F3879" s="189" t="n">
        <v>3.9</v>
      </c>
      <c r="G3879" s="189" t="n">
        <v>0</v>
      </c>
    </row>
    <row r="3880" customFormat="false" ht="15" hidden="false" customHeight="false" outlineLevel="0" collapsed="false">
      <c r="A3880" s="189" t="n">
        <v>37370</v>
      </c>
      <c r="B3880" s="190" t="s">
        <v>886</v>
      </c>
      <c r="C3880" s="191" t="s">
        <v>67</v>
      </c>
      <c r="D3880" s="191" t="s">
        <v>876</v>
      </c>
      <c r="E3880" s="189" t="n">
        <v>0.14</v>
      </c>
      <c r="F3880" s="189" t="n">
        <v>1.7</v>
      </c>
      <c r="G3880" s="189" t="n">
        <v>0</v>
      </c>
    </row>
    <row r="3881" customFormat="false" ht="15" hidden="false" customHeight="false" outlineLevel="0" collapsed="false">
      <c r="A3881" s="189" t="n">
        <v>37371</v>
      </c>
      <c r="B3881" s="190" t="s">
        <v>887</v>
      </c>
      <c r="C3881" s="191" t="s">
        <v>67</v>
      </c>
      <c r="D3881" s="191" t="s">
        <v>876</v>
      </c>
      <c r="E3881" s="189" t="n">
        <v>0.14</v>
      </c>
      <c r="F3881" s="189" t="n">
        <v>0.64</v>
      </c>
      <c r="G3881" s="189" t="n">
        <v>0</v>
      </c>
    </row>
    <row r="3882" customFormat="false" ht="15" hidden="false" customHeight="false" outlineLevel="0" collapsed="false">
      <c r="A3882" s="189" t="n">
        <v>37372</v>
      </c>
      <c r="B3882" s="190" t="s">
        <v>877</v>
      </c>
      <c r="C3882" s="191" t="s">
        <v>67</v>
      </c>
      <c r="D3882" s="191" t="s">
        <v>876</v>
      </c>
      <c r="E3882" s="189" t="n">
        <v>0.14</v>
      </c>
      <c r="F3882" s="189" t="n">
        <v>0.37</v>
      </c>
      <c r="G3882" s="189" t="n">
        <v>0</v>
      </c>
    </row>
    <row r="3883" customFormat="false" ht="15" hidden="false" customHeight="false" outlineLevel="0" collapsed="false">
      <c r="A3883" s="189" t="n">
        <v>37373</v>
      </c>
      <c r="B3883" s="190" t="s">
        <v>878</v>
      </c>
      <c r="C3883" s="191" t="s">
        <v>67</v>
      </c>
      <c r="D3883" s="191" t="s">
        <v>876</v>
      </c>
      <c r="E3883" s="189" t="n">
        <v>0.14</v>
      </c>
      <c r="F3883" s="189" t="n">
        <v>0.02</v>
      </c>
      <c r="G3883" s="189" t="n">
        <v>0</v>
      </c>
    </row>
    <row r="3884" customFormat="false" ht="15" hidden="false" customHeight="false" outlineLevel="0" collapsed="false">
      <c r="A3884" s="189" t="n">
        <v>38403</v>
      </c>
      <c r="B3884" s="190" t="s">
        <v>888</v>
      </c>
      <c r="C3884" s="191" t="s">
        <v>67</v>
      </c>
      <c r="D3884" s="191" t="s">
        <v>28</v>
      </c>
      <c r="E3884" s="189" t="n">
        <v>0.000510846</v>
      </c>
      <c r="F3884" s="189" t="n">
        <v>24.94</v>
      </c>
      <c r="G3884" s="189" t="n">
        <v>0</v>
      </c>
    </row>
    <row r="3885" customFormat="false" ht="15" hidden="false" customHeight="false" outlineLevel="0" collapsed="false">
      <c r="A3885" s="189" t="s">
        <v>1126</v>
      </c>
      <c r="B3885" s="190" t="s">
        <v>480</v>
      </c>
      <c r="C3885" s="191" t="s">
        <v>67</v>
      </c>
      <c r="D3885" s="191" t="s">
        <v>131</v>
      </c>
      <c r="E3885" s="189" t="n">
        <v>1</v>
      </c>
      <c r="F3885" s="189" t="n">
        <v>52.36</v>
      </c>
      <c r="G3885" s="189" t="n">
        <v>0</v>
      </c>
    </row>
    <row r="3886" customFormat="false" ht="15" hidden="false" customHeight="false" outlineLevel="0" collapsed="false">
      <c r="A3886" s="178"/>
      <c r="B3886" s="179"/>
      <c r="C3886" s="180"/>
      <c r="D3886" s="180"/>
      <c r="E3886" s="180"/>
      <c r="F3886" s="180"/>
      <c r="G3886" s="180"/>
    </row>
    <row r="3887" customFormat="false" ht="15" hidden="false" customHeight="false" outlineLevel="0" collapsed="false">
      <c r="A3887" s="184" t="s">
        <v>350</v>
      </c>
      <c r="B3887" s="185" t="s">
        <v>351</v>
      </c>
      <c r="C3887" s="186" t="s">
        <v>53</v>
      </c>
      <c r="D3887" s="186" t="s">
        <v>28</v>
      </c>
      <c r="E3887" s="187"/>
      <c r="F3887" s="187" t="n">
        <v>104.3390496652</v>
      </c>
      <c r="G3887" s="187" t="n">
        <v>20.6926488</v>
      </c>
    </row>
    <row r="3888" customFormat="false" ht="15" hidden="false" customHeight="false" outlineLevel="0" collapsed="false">
      <c r="A3888" s="189" t="n">
        <v>10</v>
      </c>
      <c r="B3888" s="190" t="s">
        <v>882</v>
      </c>
      <c r="C3888" s="191" t="s">
        <v>67</v>
      </c>
      <c r="D3888" s="191" t="s">
        <v>28</v>
      </c>
      <c r="E3888" s="189" t="n">
        <v>0.00656802</v>
      </c>
      <c r="F3888" s="189" t="n">
        <v>6.64</v>
      </c>
      <c r="G3888" s="189" t="n">
        <v>0</v>
      </c>
    </row>
    <row r="3889" customFormat="false" ht="15" hidden="false" customHeight="false" outlineLevel="0" collapsed="false">
      <c r="A3889" s="189" t="n">
        <v>12</v>
      </c>
      <c r="B3889" s="190" t="s">
        <v>883</v>
      </c>
      <c r="C3889" s="191" t="s">
        <v>67</v>
      </c>
      <c r="D3889" s="191" t="s">
        <v>28</v>
      </c>
      <c r="E3889" s="189" t="n">
        <v>0.00656802</v>
      </c>
      <c r="F3889" s="189" t="n">
        <v>6.5</v>
      </c>
      <c r="G3889" s="189" t="n">
        <v>0</v>
      </c>
    </row>
    <row r="3890" customFormat="false" ht="15" hidden="false" customHeight="false" outlineLevel="0" collapsed="false">
      <c r="A3890" s="189" t="n">
        <v>12892</v>
      </c>
      <c r="B3890" s="190" t="s">
        <v>859</v>
      </c>
      <c r="C3890" s="191" t="s">
        <v>67</v>
      </c>
      <c r="D3890" s="191" t="s">
        <v>333</v>
      </c>
      <c r="E3890" s="189" t="n">
        <v>0.0114759</v>
      </c>
      <c r="F3890" s="189" t="n">
        <v>9</v>
      </c>
      <c r="G3890" s="189" t="n">
        <v>0</v>
      </c>
    </row>
    <row r="3891" customFormat="false" ht="15" hidden="false" customHeight="false" outlineLevel="0" collapsed="false">
      <c r="A3891" s="189" t="n">
        <v>12893</v>
      </c>
      <c r="B3891" s="190" t="s">
        <v>860</v>
      </c>
      <c r="C3891" s="191" t="s">
        <v>67</v>
      </c>
      <c r="D3891" s="191" t="s">
        <v>333</v>
      </c>
      <c r="E3891" s="189" t="n">
        <v>0.0114759</v>
      </c>
      <c r="F3891" s="189" t="n">
        <v>48</v>
      </c>
      <c r="G3891" s="189" t="n">
        <v>0</v>
      </c>
    </row>
    <row r="3892" customFormat="false" ht="15" hidden="false" customHeight="false" outlineLevel="0" collapsed="false">
      <c r="A3892" s="189" t="n">
        <v>12894</v>
      </c>
      <c r="B3892" s="190" t="s">
        <v>861</v>
      </c>
      <c r="C3892" s="191" t="s">
        <v>67</v>
      </c>
      <c r="D3892" s="191" t="s">
        <v>28</v>
      </c>
      <c r="E3892" s="189" t="n">
        <v>0.0114759</v>
      </c>
      <c r="F3892" s="189" t="n">
        <v>13</v>
      </c>
      <c r="G3892" s="189" t="n">
        <v>0</v>
      </c>
    </row>
    <row r="3893" customFormat="false" ht="21" hidden="false" customHeight="false" outlineLevel="0" collapsed="false">
      <c r="A3893" s="189" t="n">
        <v>12895</v>
      </c>
      <c r="B3893" s="190" t="s">
        <v>862</v>
      </c>
      <c r="C3893" s="191" t="s">
        <v>67</v>
      </c>
      <c r="D3893" s="191" t="s">
        <v>28</v>
      </c>
      <c r="E3893" s="189" t="n">
        <v>0.0114759</v>
      </c>
      <c r="F3893" s="189" t="n">
        <v>10</v>
      </c>
      <c r="G3893" s="189" t="n">
        <v>0</v>
      </c>
    </row>
    <row r="3894" customFormat="false" ht="15" hidden="false" customHeight="false" outlineLevel="0" collapsed="false">
      <c r="A3894" s="189" t="n">
        <v>2436</v>
      </c>
      <c r="B3894" s="190" t="s">
        <v>913</v>
      </c>
      <c r="C3894" s="191" t="s">
        <v>867</v>
      </c>
      <c r="D3894" s="191" t="s">
        <v>876</v>
      </c>
      <c r="E3894" s="189" t="n">
        <v>0.92709</v>
      </c>
      <c r="F3894" s="189" t="n">
        <v>0</v>
      </c>
      <c r="G3894" s="189" t="n">
        <v>12.75</v>
      </c>
    </row>
    <row r="3895" customFormat="false" ht="15" hidden="false" customHeight="false" outlineLevel="0" collapsed="false">
      <c r="A3895" s="189" t="n">
        <v>247</v>
      </c>
      <c r="B3895" s="190" t="s">
        <v>915</v>
      </c>
      <c r="C3895" s="191" t="s">
        <v>867</v>
      </c>
      <c r="D3895" s="191" t="s">
        <v>876</v>
      </c>
      <c r="E3895" s="189" t="n">
        <v>0.92709</v>
      </c>
      <c r="F3895" s="189" t="n">
        <v>0</v>
      </c>
      <c r="G3895" s="189" t="n">
        <v>9.57</v>
      </c>
    </row>
    <row r="3896" customFormat="false" ht="15" hidden="false" customHeight="false" outlineLevel="0" collapsed="false">
      <c r="A3896" s="189" t="n">
        <v>2711</v>
      </c>
      <c r="B3896" s="190" t="s">
        <v>885</v>
      </c>
      <c r="C3896" s="191" t="s">
        <v>67</v>
      </c>
      <c r="D3896" s="191" t="s">
        <v>28</v>
      </c>
      <c r="E3896" s="189" t="n">
        <v>0.00656802</v>
      </c>
      <c r="F3896" s="189" t="n">
        <v>100.68</v>
      </c>
      <c r="G3896" s="189" t="n">
        <v>0</v>
      </c>
    </row>
    <row r="3897" customFormat="false" ht="21" hidden="false" customHeight="false" outlineLevel="0" collapsed="false">
      <c r="A3897" s="189" t="n">
        <v>36148</v>
      </c>
      <c r="B3897" s="190" t="s">
        <v>864</v>
      </c>
      <c r="C3897" s="191" t="s">
        <v>67</v>
      </c>
      <c r="D3897" s="191" t="s">
        <v>28</v>
      </c>
      <c r="E3897" s="189" t="n">
        <v>0.0114759</v>
      </c>
      <c r="F3897" s="189" t="n">
        <v>48</v>
      </c>
      <c r="G3897" s="189" t="n">
        <v>0</v>
      </c>
    </row>
    <row r="3898" customFormat="false" ht="21" hidden="false" customHeight="false" outlineLevel="0" collapsed="false">
      <c r="A3898" s="189" t="n">
        <v>36152</v>
      </c>
      <c r="B3898" s="190" t="s">
        <v>865</v>
      </c>
      <c r="C3898" s="191" t="s">
        <v>67</v>
      </c>
      <c r="D3898" s="191" t="s">
        <v>28</v>
      </c>
      <c r="E3898" s="189" t="n">
        <v>0.0114759</v>
      </c>
      <c r="F3898" s="189" t="n">
        <v>3.9</v>
      </c>
      <c r="G3898" s="189" t="n">
        <v>0</v>
      </c>
    </row>
    <row r="3899" customFormat="false" ht="15" hidden="false" customHeight="false" outlineLevel="0" collapsed="false">
      <c r="A3899" s="189" t="n">
        <v>37370</v>
      </c>
      <c r="B3899" s="190" t="s">
        <v>886</v>
      </c>
      <c r="C3899" s="191" t="s">
        <v>67</v>
      </c>
      <c r="D3899" s="191" t="s">
        <v>876</v>
      </c>
      <c r="E3899" s="189" t="n">
        <v>1.8</v>
      </c>
      <c r="F3899" s="189" t="n">
        <v>1.7</v>
      </c>
      <c r="G3899" s="189" t="n">
        <v>0</v>
      </c>
    </row>
    <row r="3900" customFormat="false" ht="15" hidden="false" customHeight="false" outlineLevel="0" collapsed="false">
      <c r="A3900" s="189" t="n">
        <v>37371</v>
      </c>
      <c r="B3900" s="190" t="s">
        <v>887</v>
      </c>
      <c r="C3900" s="191" t="s">
        <v>67</v>
      </c>
      <c r="D3900" s="191" t="s">
        <v>876</v>
      </c>
      <c r="E3900" s="189" t="n">
        <v>1.8</v>
      </c>
      <c r="F3900" s="189" t="n">
        <v>0.64</v>
      </c>
      <c r="G3900" s="189" t="n">
        <v>0</v>
      </c>
    </row>
    <row r="3901" customFormat="false" ht="15" hidden="false" customHeight="false" outlineLevel="0" collapsed="false">
      <c r="A3901" s="189" t="n">
        <v>37372</v>
      </c>
      <c r="B3901" s="190" t="s">
        <v>877</v>
      </c>
      <c r="C3901" s="191" t="s">
        <v>67</v>
      </c>
      <c r="D3901" s="191" t="s">
        <v>876</v>
      </c>
      <c r="E3901" s="189" t="n">
        <v>1.8</v>
      </c>
      <c r="F3901" s="189" t="n">
        <v>0.37</v>
      </c>
      <c r="G3901" s="189" t="n">
        <v>0</v>
      </c>
    </row>
    <row r="3902" customFormat="false" ht="15" hidden="false" customHeight="false" outlineLevel="0" collapsed="false">
      <c r="A3902" s="189" t="n">
        <v>37373</v>
      </c>
      <c r="B3902" s="190" t="s">
        <v>878</v>
      </c>
      <c r="C3902" s="191" t="s">
        <v>67</v>
      </c>
      <c r="D3902" s="191" t="s">
        <v>876</v>
      </c>
      <c r="E3902" s="189" t="n">
        <v>1.8</v>
      </c>
      <c r="F3902" s="189" t="n">
        <v>0.02</v>
      </c>
      <c r="G3902" s="189" t="n">
        <v>0</v>
      </c>
    </row>
    <row r="3903" customFormat="false" ht="15" hidden="false" customHeight="false" outlineLevel="0" collapsed="false">
      <c r="A3903" s="189" t="n">
        <v>38403</v>
      </c>
      <c r="B3903" s="190" t="s">
        <v>888</v>
      </c>
      <c r="C3903" s="191" t="s">
        <v>67</v>
      </c>
      <c r="D3903" s="191" t="s">
        <v>28</v>
      </c>
      <c r="E3903" s="189" t="n">
        <v>0.00656802</v>
      </c>
      <c r="F3903" s="189" t="n">
        <v>24.94</v>
      </c>
      <c r="G3903" s="189" t="n">
        <v>0</v>
      </c>
    </row>
    <row r="3904" customFormat="false" ht="15" hidden="false" customHeight="false" outlineLevel="0" collapsed="false">
      <c r="A3904" s="189" t="s">
        <v>1090</v>
      </c>
      <c r="B3904" s="190" t="s">
        <v>351</v>
      </c>
      <c r="C3904" s="191" t="s">
        <v>67</v>
      </c>
      <c r="D3904" s="191" t="s">
        <v>28</v>
      </c>
      <c r="E3904" s="189" t="n">
        <v>1</v>
      </c>
      <c r="F3904" s="189" t="n">
        <v>97</v>
      </c>
      <c r="G3904" s="189" t="n">
        <v>0</v>
      </c>
    </row>
    <row r="3905" customFormat="false" ht="15" hidden="false" customHeight="false" outlineLevel="0" collapsed="false">
      <c r="A3905" s="178"/>
      <c r="B3905" s="179"/>
      <c r="C3905" s="180"/>
      <c r="D3905" s="180"/>
      <c r="E3905" s="180"/>
      <c r="F3905" s="180"/>
      <c r="G3905" s="180"/>
    </row>
    <row r="3906" customFormat="false" ht="15" hidden="false" customHeight="false" outlineLevel="0" collapsed="false">
      <c r="A3906" s="184" t="s">
        <v>482</v>
      </c>
      <c r="B3906" s="185" t="s">
        <v>483</v>
      </c>
      <c r="C3906" s="186" t="s">
        <v>53</v>
      </c>
      <c r="D3906" s="186" t="s">
        <v>28</v>
      </c>
      <c r="E3906" s="187"/>
      <c r="F3906" s="187" t="n">
        <v>7.6663498884</v>
      </c>
      <c r="G3906" s="187" t="n">
        <v>6.8975496</v>
      </c>
    </row>
    <row r="3907" customFormat="false" ht="15" hidden="false" customHeight="false" outlineLevel="0" collapsed="false">
      <c r="A3907" s="189" t="n">
        <v>10</v>
      </c>
      <c r="B3907" s="190" t="s">
        <v>882</v>
      </c>
      <c r="C3907" s="191" t="s">
        <v>67</v>
      </c>
      <c r="D3907" s="191" t="s">
        <v>28</v>
      </c>
      <c r="E3907" s="189" t="n">
        <v>0.00218934</v>
      </c>
      <c r="F3907" s="189" t="n">
        <v>6.64</v>
      </c>
      <c r="G3907" s="189" t="n">
        <v>0</v>
      </c>
    </row>
    <row r="3908" customFormat="false" ht="15" hidden="false" customHeight="false" outlineLevel="0" collapsed="false">
      <c r="A3908" s="189" t="n">
        <v>12</v>
      </c>
      <c r="B3908" s="190" t="s">
        <v>883</v>
      </c>
      <c r="C3908" s="191" t="s">
        <v>67</v>
      </c>
      <c r="D3908" s="191" t="s">
        <v>28</v>
      </c>
      <c r="E3908" s="189" t="n">
        <v>0.00218934</v>
      </c>
      <c r="F3908" s="189" t="n">
        <v>6.5</v>
      </c>
      <c r="G3908" s="189" t="n">
        <v>0</v>
      </c>
    </row>
    <row r="3909" customFormat="false" ht="15" hidden="false" customHeight="false" outlineLevel="0" collapsed="false">
      <c r="A3909" s="189" t="n">
        <v>12892</v>
      </c>
      <c r="B3909" s="190" t="s">
        <v>859</v>
      </c>
      <c r="C3909" s="191" t="s">
        <v>67</v>
      </c>
      <c r="D3909" s="191" t="s">
        <v>333</v>
      </c>
      <c r="E3909" s="189" t="n">
        <v>0.0038253</v>
      </c>
      <c r="F3909" s="189" t="n">
        <v>9</v>
      </c>
      <c r="G3909" s="189" t="n">
        <v>0</v>
      </c>
    </row>
    <row r="3910" customFormat="false" ht="15" hidden="false" customHeight="false" outlineLevel="0" collapsed="false">
      <c r="A3910" s="189" t="n">
        <v>12893</v>
      </c>
      <c r="B3910" s="190" t="s">
        <v>860</v>
      </c>
      <c r="C3910" s="191" t="s">
        <v>67</v>
      </c>
      <c r="D3910" s="191" t="s">
        <v>333</v>
      </c>
      <c r="E3910" s="189" t="n">
        <v>0.0038253</v>
      </c>
      <c r="F3910" s="189" t="n">
        <v>48</v>
      </c>
      <c r="G3910" s="189" t="n">
        <v>0</v>
      </c>
    </row>
    <row r="3911" customFormat="false" ht="15" hidden="false" customHeight="false" outlineLevel="0" collapsed="false">
      <c r="A3911" s="189" t="n">
        <v>12894</v>
      </c>
      <c r="B3911" s="190" t="s">
        <v>861</v>
      </c>
      <c r="C3911" s="191" t="s">
        <v>67</v>
      </c>
      <c r="D3911" s="191" t="s">
        <v>28</v>
      </c>
      <c r="E3911" s="189" t="n">
        <v>0.0038253</v>
      </c>
      <c r="F3911" s="189" t="n">
        <v>13</v>
      </c>
      <c r="G3911" s="189" t="n">
        <v>0</v>
      </c>
    </row>
    <row r="3912" customFormat="false" ht="21" hidden="false" customHeight="false" outlineLevel="0" collapsed="false">
      <c r="A3912" s="189" t="n">
        <v>12895</v>
      </c>
      <c r="B3912" s="190" t="s">
        <v>862</v>
      </c>
      <c r="C3912" s="191" t="s">
        <v>67</v>
      </c>
      <c r="D3912" s="191" t="s">
        <v>28</v>
      </c>
      <c r="E3912" s="189" t="n">
        <v>0.0038253</v>
      </c>
      <c r="F3912" s="189" t="n">
        <v>10</v>
      </c>
      <c r="G3912" s="189" t="n">
        <v>0</v>
      </c>
    </row>
    <row r="3913" customFormat="false" ht="15" hidden="false" customHeight="false" outlineLevel="0" collapsed="false">
      <c r="A3913" s="189" t="n">
        <v>2436</v>
      </c>
      <c r="B3913" s="190" t="s">
        <v>913</v>
      </c>
      <c r="C3913" s="191" t="s">
        <v>867</v>
      </c>
      <c r="D3913" s="191" t="s">
        <v>876</v>
      </c>
      <c r="E3913" s="189" t="n">
        <v>0.30903</v>
      </c>
      <c r="F3913" s="189" t="n">
        <v>0</v>
      </c>
      <c r="G3913" s="189" t="n">
        <v>12.75</v>
      </c>
    </row>
    <row r="3914" customFormat="false" ht="15" hidden="false" customHeight="false" outlineLevel="0" collapsed="false">
      <c r="A3914" s="189" t="n">
        <v>247</v>
      </c>
      <c r="B3914" s="190" t="s">
        <v>915</v>
      </c>
      <c r="C3914" s="191" t="s">
        <v>867</v>
      </c>
      <c r="D3914" s="191" t="s">
        <v>876</v>
      </c>
      <c r="E3914" s="189" t="n">
        <v>0.30903</v>
      </c>
      <c r="F3914" s="189" t="n">
        <v>0</v>
      </c>
      <c r="G3914" s="189" t="n">
        <v>9.57</v>
      </c>
    </row>
    <row r="3915" customFormat="false" ht="15" hidden="false" customHeight="false" outlineLevel="0" collapsed="false">
      <c r="A3915" s="189" t="n">
        <v>2711</v>
      </c>
      <c r="B3915" s="190" t="s">
        <v>885</v>
      </c>
      <c r="C3915" s="191" t="s">
        <v>67</v>
      </c>
      <c r="D3915" s="191" t="s">
        <v>28</v>
      </c>
      <c r="E3915" s="189" t="n">
        <v>0.00218934</v>
      </c>
      <c r="F3915" s="189" t="n">
        <v>100.68</v>
      </c>
      <c r="G3915" s="189" t="n">
        <v>0</v>
      </c>
    </row>
    <row r="3916" customFormat="false" ht="21" hidden="false" customHeight="false" outlineLevel="0" collapsed="false">
      <c r="A3916" s="189" t="n">
        <v>36148</v>
      </c>
      <c r="B3916" s="190" t="s">
        <v>864</v>
      </c>
      <c r="C3916" s="191" t="s">
        <v>67</v>
      </c>
      <c r="D3916" s="191" t="s">
        <v>28</v>
      </c>
      <c r="E3916" s="189" t="n">
        <v>0.0038253</v>
      </c>
      <c r="F3916" s="189" t="n">
        <v>48</v>
      </c>
      <c r="G3916" s="189" t="n">
        <v>0</v>
      </c>
    </row>
    <row r="3917" customFormat="false" ht="21" hidden="false" customHeight="false" outlineLevel="0" collapsed="false">
      <c r="A3917" s="189" t="n">
        <v>36152</v>
      </c>
      <c r="B3917" s="190" t="s">
        <v>865</v>
      </c>
      <c r="C3917" s="191" t="s">
        <v>67</v>
      </c>
      <c r="D3917" s="191" t="s">
        <v>28</v>
      </c>
      <c r="E3917" s="189" t="n">
        <v>0.0038253</v>
      </c>
      <c r="F3917" s="189" t="n">
        <v>3.9</v>
      </c>
      <c r="G3917" s="189" t="n">
        <v>0</v>
      </c>
    </row>
    <row r="3918" customFormat="false" ht="15" hidden="false" customHeight="false" outlineLevel="0" collapsed="false">
      <c r="A3918" s="189" t="n">
        <v>37370</v>
      </c>
      <c r="B3918" s="190" t="s">
        <v>886</v>
      </c>
      <c r="C3918" s="191" t="s">
        <v>67</v>
      </c>
      <c r="D3918" s="191" t="s">
        <v>876</v>
      </c>
      <c r="E3918" s="189" t="n">
        <v>0.6</v>
      </c>
      <c r="F3918" s="189" t="n">
        <v>1.7</v>
      </c>
      <c r="G3918" s="189" t="n">
        <v>0</v>
      </c>
    </row>
    <row r="3919" customFormat="false" ht="15" hidden="false" customHeight="false" outlineLevel="0" collapsed="false">
      <c r="A3919" s="189" t="n">
        <v>37371</v>
      </c>
      <c r="B3919" s="190" t="s">
        <v>887</v>
      </c>
      <c r="C3919" s="191" t="s">
        <v>67</v>
      </c>
      <c r="D3919" s="191" t="s">
        <v>876</v>
      </c>
      <c r="E3919" s="189" t="n">
        <v>0.6</v>
      </c>
      <c r="F3919" s="189" t="n">
        <v>0.64</v>
      </c>
      <c r="G3919" s="189" t="n">
        <v>0</v>
      </c>
    </row>
    <row r="3920" customFormat="false" ht="15" hidden="false" customHeight="false" outlineLevel="0" collapsed="false">
      <c r="A3920" s="189" t="n">
        <v>37372</v>
      </c>
      <c r="B3920" s="190" t="s">
        <v>877</v>
      </c>
      <c r="C3920" s="191" t="s">
        <v>67</v>
      </c>
      <c r="D3920" s="191" t="s">
        <v>876</v>
      </c>
      <c r="E3920" s="189" t="n">
        <v>0.6</v>
      </c>
      <c r="F3920" s="189" t="n">
        <v>0.37</v>
      </c>
      <c r="G3920" s="189" t="n">
        <v>0</v>
      </c>
    </row>
    <row r="3921" customFormat="false" ht="15" hidden="false" customHeight="false" outlineLevel="0" collapsed="false">
      <c r="A3921" s="189" t="n">
        <v>37373</v>
      </c>
      <c r="B3921" s="190" t="s">
        <v>878</v>
      </c>
      <c r="C3921" s="191" t="s">
        <v>67</v>
      </c>
      <c r="D3921" s="191" t="s">
        <v>876</v>
      </c>
      <c r="E3921" s="189" t="n">
        <v>0.6</v>
      </c>
      <c r="F3921" s="189" t="n">
        <v>0.02</v>
      </c>
      <c r="G3921" s="189" t="n">
        <v>0</v>
      </c>
    </row>
    <row r="3922" customFormat="false" ht="15" hidden="false" customHeight="false" outlineLevel="0" collapsed="false">
      <c r="A3922" s="189" t="n">
        <v>38403</v>
      </c>
      <c r="B3922" s="190" t="s">
        <v>888</v>
      </c>
      <c r="C3922" s="191" t="s">
        <v>67</v>
      </c>
      <c r="D3922" s="191" t="s">
        <v>28</v>
      </c>
      <c r="E3922" s="189" t="n">
        <v>0.00218934</v>
      </c>
      <c r="F3922" s="189" t="n">
        <v>24.94</v>
      </c>
      <c r="G3922" s="189" t="n">
        <v>0</v>
      </c>
    </row>
    <row r="3923" customFormat="false" ht="15" hidden="false" customHeight="false" outlineLevel="0" collapsed="false">
      <c r="A3923" s="189" t="s">
        <v>1127</v>
      </c>
      <c r="B3923" s="190" t="s">
        <v>1128</v>
      </c>
      <c r="C3923" s="191" t="s">
        <v>67</v>
      </c>
      <c r="D3923" s="191" t="s">
        <v>28</v>
      </c>
      <c r="E3923" s="189" t="n">
        <v>1</v>
      </c>
      <c r="F3923" s="189" t="n">
        <v>5.22</v>
      </c>
      <c r="G3923" s="189" t="n">
        <v>0</v>
      </c>
    </row>
    <row r="3924" customFormat="false" ht="15" hidden="false" customHeight="false" outlineLevel="0" collapsed="false">
      <c r="A3924" s="178"/>
      <c r="B3924" s="179"/>
      <c r="C3924" s="180"/>
      <c r="D3924" s="180"/>
      <c r="E3924" s="180"/>
      <c r="F3924" s="180"/>
      <c r="G3924" s="180"/>
    </row>
    <row r="3925" customFormat="false" ht="15" hidden="false" customHeight="false" outlineLevel="0" collapsed="false">
      <c r="A3925" s="184" t="s">
        <v>569</v>
      </c>
      <c r="B3925" s="185" t="s">
        <v>570</v>
      </c>
      <c r="C3925" s="186" t="s">
        <v>53</v>
      </c>
      <c r="D3925" s="186" t="s">
        <v>28</v>
      </c>
      <c r="E3925" s="187"/>
      <c r="F3925" s="187" t="n">
        <v>151.3671984612</v>
      </c>
      <c r="G3925" s="187" t="n">
        <v>24.2763657435</v>
      </c>
    </row>
    <row r="3926" customFormat="false" ht="15" hidden="false" customHeight="false" outlineLevel="0" collapsed="false">
      <c r="A3926" s="189" t="n">
        <v>10</v>
      </c>
      <c r="B3926" s="190" t="s">
        <v>882</v>
      </c>
      <c r="C3926" s="191" t="s">
        <v>67</v>
      </c>
      <c r="D3926" s="191" t="s">
        <v>28</v>
      </c>
      <c r="E3926" s="189" t="n">
        <v>0.00867307</v>
      </c>
      <c r="F3926" s="189" t="n">
        <v>6.64</v>
      </c>
      <c r="G3926" s="189" t="n">
        <v>0</v>
      </c>
    </row>
    <row r="3927" customFormat="false" ht="15" hidden="false" customHeight="false" outlineLevel="0" collapsed="false">
      <c r="A3927" s="189" t="n">
        <v>12</v>
      </c>
      <c r="B3927" s="190" t="s">
        <v>883</v>
      </c>
      <c r="C3927" s="191" t="s">
        <v>67</v>
      </c>
      <c r="D3927" s="191" t="s">
        <v>28</v>
      </c>
      <c r="E3927" s="189" t="n">
        <v>0.00867307</v>
      </c>
      <c r="F3927" s="189" t="n">
        <v>6.5</v>
      </c>
      <c r="G3927" s="189" t="n">
        <v>0</v>
      </c>
    </row>
    <row r="3928" customFormat="false" ht="15" hidden="false" customHeight="false" outlineLevel="0" collapsed="false">
      <c r="A3928" s="189" t="n">
        <v>1213</v>
      </c>
      <c r="B3928" s="190" t="s">
        <v>884</v>
      </c>
      <c r="C3928" s="191" t="s">
        <v>867</v>
      </c>
      <c r="D3928" s="191" t="s">
        <v>876</v>
      </c>
      <c r="E3928" s="189" t="n">
        <v>0.181674</v>
      </c>
      <c r="F3928" s="189" t="n">
        <v>0</v>
      </c>
      <c r="G3928" s="189" t="n">
        <v>12.75</v>
      </c>
    </row>
    <row r="3929" customFormat="false" ht="15" hidden="false" customHeight="false" outlineLevel="0" collapsed="false">
      <c r="A3929" s="189" t="n">
        <v>12892</v>
      </c>
      <c r="B3929" s="190" t="s">
        <v>859</v>
      </c>
      <c r="C3929" s="191" t="s">
        <v>67</v>
      </c>
      <c r="D3929" s="191" t="s">
        <v>333</v>
      </c>
      <c r="E3929" s="189" t="n">
        <v>0.01572772</v>
      </c>
      <c r="F3929" s="189" t="n">
        <v>9</v>
      </c>
      <c r="G3929" s="189" t="n">
        <v>0</v>
      </c>
    </row>
    <row r="3930" customFormat="false" ht="15" hidden="false" customHeight="false" outlineLevel="0" collapsed="false">
      <c r="A3930" s="189" t="n">
        <v>12893</v>
      </c>
      <c r="B3930" s="190" t="s">
        <v>860</v>
      </c>
      <c r="C3930" s="191" t="s">
        <v>67</v>
      </c>
      <c r="D3930" s="191" t="s">
        <v>333</v>
      </c>
      <c r="E3930" s="189" t="n">
        <v>0.01572772</v>
      </c>
      <c r="F3930" s="189" t="n">
        <v>48</v>
      </c>
      <c r="G3930" s="189" t="n">
        <v>0</v>
      </c>
    </row>
    <row r="3931" customFormat="false" ht="15" hidden="false" customHeight="false" outlineLevel="0" collapsed="false">
      <c r="A3931" s="189" t="n">
        <v>12894</v>
      </c>
      <c r="B3931" s="190" t="s">
        <v>861</v>
      </c>
      <c r="C3931" s="191" t="s">
        <v>67</v>
      </c>
      <c r="D3931" s="191" t="s">
        <v>28</v>
      </c>
      <c r="E3931" s="189" t="n">
        <v>0.01572772</v>
      </c>
      <c r="F3931" s="189" t="n">
        <v>13</v>
      </c>
      <c r="G3931" s="189" t="n">
        <v>0</v>
      </c>
    </row>
    <row r="3932" customFormat="false" ht="21" hidden="false" customHeight="false" outlineLevel="0" collapsed="false">
      <c r="A3932" s="189" t="n">
        <v>12895</v>
      </c>
      <c r="B3932" s="190" t="s">
        <v>862</v>
      </c>
      <c r="C3932" s="191" t="s">
        <v>67</v>
      </c>
      <c r="D3932" s="191" t="s">
        <v>28</v>
      </c>
      <c r="E3932" s="189" t="n">
        <v>0.01572772</v>
      </c>
      <c r="F3932" s="189" t="n">
        <v>10</v>
      </c>
      <c r="G3932" s="189" t="n">
        <v>0</v>
      </c>
    </row>
    <row r="3933" customFormat="false" ht="15" hidden="false" customHeight="false" outlineLevel="0" collapsed="false">
      <c r="A3933" s="189" t="n">
        <v>1379</v>
      </c>
      <c r="B3933" s="190" t="s">
        <v>893</v>
      </c>
      <c r="C3933" s="191" t="s">
        <v>67</v>
      </c>
      <c r="D3933" s="191" t="s">
        <v>153</v>
      </c>
      <c r="E3933" s="189" t="n">
        <v>14.1</v>
      </c>
      <c r="F3933" s="189" t="n">
        <v>0.41</v>
      </c>
      <c r="G3933" s="189" t="n">
        <v>0</v>
      </c>
    </row>
    <row r="3934" customFormat="false" ht="15" hidden="false" customHeight="false" outlineLevel="0" collapsed="false">
      <c r="A3934" s="189" t="n">
        <v>2711</v>
      </c>
      <c r="B3934" s="190" t="s">
        <v>885</v>
      </c>
      <c r="C3934" s="191" t="s">
        <v>67</v>
      </c>
      <c r="D3934" s="191" t="s">
        <v>28</v>
      </c>
      <c r="E3934" s="189" t="n">
        <v>0.00867307</v>
      </c>
      <c r="F3934" s="189" t="n">
        <v>100.68</v>
      </c>
      <c r="G3934" s="189" t="n">
        <v>0</v>
      </c>
    </row>
    <row r="3935" customFormat="false" ht="21" hidden="false" customHeight="false" outlineLevel="0" collapsed="false">
      <c r="A3935" s="189" t="n">
        <v>36148</v>
      </c>
      <c r="B3935" s="190" t="s">
        <v>864</v>
      </c>
      <c r="C3935" s="191" t="s">
        <v>67</v>
      </c>
      <c r="D3935" s="191" t="s">
        <v>28</v>
      </c>
      <c r="E3935" s="189" t="n">
        <v>0.01572772</v>
      </c>
      <c r="F3935" s="189" t="n">
        <v>48</v>
      </c>
      <c r="G3935" s="189" t="n">
        <v>0</v>
      </c>
    </row>
    <row r="3936" customFormat="false" ht="21" hidden="false" customHeight="false" outlineLevel="0" collapsed="false">
      <c r="A3936" s="189" t="n">
        <v>36152</v>
      </c>
      <c r="B3936" s="190" t="s">
        <v>865</v>
      </c>
      <c r="C3936" s="191" t="s">
        <v>67</v>
      </c>
      <c r="D3936" s="191" t="s">
        <v>28</v>
      </c>
      <c r="E3936" s="189" t="n">
        <v>0.01572772</v>
      </c>
      <c r="F3936" s="189" t="n">
        <v>3.9</v>
      </c>
      <c r="G3936" s="189" t="n">
        <v>0</v>
      </c>
    </row>
    <row r="3937" customFormat="false" ht="15" hidden="false" customHeight="false" outlineLevel="0" collapsed="false">
      <c r="A3937" s="189" t="n">
        <v>370</v>
      </c>
      <c r="B3937" s="190" t="s">
        <v>895</v>
      </c>
      <c r="C3937" s="191" t="s">
        <v>67</v>
      </c>
      <c r="D3937" s="191" t="s">
        <v>124</v>
      </c>
      <c r="E3937" s="189" t="n">
        <v>0.04</v>
      </c>
      <c r="F3937" s="189" t="n">
        <v>75</v>
      </c>
      <c r="G3937" s="189" t="n">
        <v>0</v>
      </c>
    </row>
    <row r="3938" customFormat="false" ht="15" hidden="false" customHeight="false" outlineLevel="0" collapsed="false">
      <c r="A3938" s="189" t="n">
        <v>37370</v>
      </c>
      <c r="B3938" s="190" t="s">
        <v>886</v>
      </c>
      <c r="C3938" s="191" t="s">
        <v>67</v>
      </c>
      <c r="D3938" s="191" t="s">
        <v>876</v>
      </c>
      <c r="E3938" s="189" t="n">
        <v>2.4669</v>
      </c>
      <c r="F3938" s="189" t="n">
        <v>1.7</v>
      </c>
      <c r="G3938" s="189" t="n">
        <v>0</v>
      </c>
    </row>
    <row r="3939" customFormat="false" ht="15" hidden="false" customHeight="false" outlineLevel="0" collapsed="false">
      <c r="A3939" s="189" t="n">
        <v>37371</v>
      </c>
      <c r="B3939" s="190" t="s">
        <v>887</v>
      </c>
      <c r="C3939" s="191" t="s">
        <v>67</v>
      </c>
      <c r="D3939" s="191" t="s">
        <v>876</v>
      </c>
      <c r="E3939" s="189" t="n">
        <v>2.4669</v>
      </c>
      <c r="F3939" s="189" t="n">
        <v>0.64</v>
      </c>
      <c r="G3939" s="189" t="n">
        <v>0</v>
      </c>
    </row>
    <row r="3940" customFormat="false" ht="15" hidden="false" customHeight="false" outlineLevel="0" collapsed="false">
      <c r="A3940" s="189" t="n">
        <v>37372</v>
      </c>
      <c r="B3940" s="190" t="s">
        <v>877</v>
      </c>
      <c r="C3940" s="191" t="s">
        <v>67</v>
      </c>
      <c r="D3940" s="191" t="s">
        <v>876</v>
      </c>
      <c r="E3940" s="189" t="n">
        <v>2.4669</v>
      </c>
      <c r="F3940" s="189" t="n">
        <v>0.37</v>
      </c>
      <c r="G3940" s="189" t="n">
        <v>0</v>
      </c>
    </row>
    <row r="3941" customFormat="false" ht="15" hidden="false" customHeight="false" outlineLevel="0" collapsed="false">
      <c r="A3941" s="189" t="n">
        <v>37373</v>
      </c>
      <c r="B3941" s="190" t="s">
        <v>878</v>
      </c>
      <c r="C3941" s="191" t="s">
        <v>67</v>
      </c>
      <c r="D3941" s="191" t="s">
        <v>876</v>
      </c>
      <c r="E3941" s="189" t="n">
        <v>2.4669</v>
      </c>
      <c r="F3941" s="189" t="n">
        <v>0.02</v>
      </c>
      <c r="G3941" s="189" t="n">
        <v>0</v>
      </c>
    </row>
    <row r="3942" customFormat="false" ht="15" hidden="false" customHeight="false" outlineLevel="0" collapsed="false">
      <c r="A3942" s="189" t="n">
        <v>37623</v>
      </c>
      <c r="B3942" s="190" t="s">
        <v>896</v>
      </c>
      <c r="C3942" s="191" t="s">
        <v>867</v>
      </c>
      <c r="D3942" s="191" t="s">
        <v>876</v>
      </c>
      <c r="E3942" s="189" t="n">
        <v>0.090603</v>
      </c>
      <c r="F3942" s="189" t="n">
        <v>0</v>
      </c>
      <c r="G3942" s="189" t="n">
        <v>9.8</v>
      </c>
    </row>
    <row r="3943" customFormat="false" ht="15" hidden="false" customHeight="false" outlineLevel="0" collapsed="false">
      <c r="A3943" s="189" t="n">
        <v>38403</v>
      </c>
      <c r="B3943" s="190" t="s">
        <v>888</v>
      </c>
      <c r="C3943" s="191" t="s">
        <v>67</v>
      </c>
      <c r="D3943" s="191" t="s">
        <v>28</v>
      </c>
      <c r="E3943" s="189" t="n">
        <v>0.00867307</v>
      </c>
      <c r="F3943" s="189" t="n">
        <v>24.94</v>
      </c>
      <c r="G3943" s="189" t="n">
        <v>0</v>
      </c>
    </row>
    <row r="3944" customFormat="false" ht="21" hidden="false" customHeight="false" outlineLevel="0" collapsed="false">
      <c r="A3944" s="189" t="n">
        <v>3992</v>
      </c>
      <c r="B3944" s="190" t="s">
        <v>1147</v>
      </c>
      <c r="C3944" s="191" t="s">
        <v>67</v>
      </c>
      <c r="D3944" s="191" t="s">
        <v>131</v>
      </c>
      <c r="E3944" s="189" t="n">
        <v>0.43</v>
      </c>
      <c r="F3944" s="189" t="n">
        <v>12.51</v>
      </c>
      <c r="G3944" s="189" t="n">
        <v>0</v>
      </c>
    </row>
    <row r="3945" customFormat="false" ht="21" hidden="false" customHeight="false" outlineLevel="0" collapsed="false">
      <c r="A3945" s="189" t="n">
        <v>4460</v>
      </c>
      <c r="B3945" s="190" t="s">
        <v>1148</v>
      </c>
      <c r="C3945" s="191" t="s">
        <v>67</v>
      </c>
      <c r="D3945" s="191" t="s">
        <v>131</v>
      </c>
      <c r="E3945" s="189" t="n">
        <v>0.85</v>
      </c>
      <c r="F3945" s="189" t="n">
        <v>5.2</v>
      </c>
      <c r="G3945" s="189" t="n">
        <v>0</v>
      </c>
    </row>
    <row r="3946" customFormat="false" ht="21" hidden="false" customHeight="false" outlineLevel="0" collapsed="false">
      <c r="A3946" s="189" t="n">
        <v>4720</v>
      </c>
      <c r="B3946" s="190" t="s">
        <v>1149</v>
      </c>
      <c r="C3946" s="191" t="s">
        <v>67</v>
      </c>
      <c r="D3946" s="191" t="s">
        <v>124</v>
      </c>
      <c r="E3946" s="189" t="n">
        <v>0.02</v>
      </c>
      <c r="F3946" s="189" t="n">
        <v>55.85</v>
      </c>
      <c r="G3946" s="189" t="n">
        <v>0</v>
      </c>
    </row>
    <row r="3947" customFormat="false" ht="15" hidden="false" customHeight="false" outlineLevel="0" collapsed="false">
      <c r="A3947" s="189" t="n">
        <v>4721</v>
      </c>
      <c r="B3947" s="190" t="s">
        <v>899</v>
      </c>
      <c r="C3947" s="191" t="s">
        <v>67</v>
      </c>
      <c r="D3947" s="191" t="s">
        <v>124</v>
      </c>
      <c r="E3947" s="189" t="n">
        <v>0.02</v>
      </c>
      <c r="F3947" s="189" t="n">
        <v>43.74</v>
      </c>
      <c r="G3947" s="189" t="n">
        <v>0</v>
      </c>
    </row>
    <row r="3948" customFormat="false" ht="15" hidden="false" customHeight="false" outlineLevel="0" collapsed="false">
      <c r="A3948" s="189" t="n">
        <v>4750</v>
      </c>
      <c r="B3948" s="190" t="s">
        <v>933</v>
      </c>
      <c r="C3948" s="191" t="s">
        <v>867</v>
      </c>
      <c r="D3948" s="191" t="s">
        <v>876</v>
      </c>
      <c r="E3948" s="189" t="n">
        <v>0.35476448</v>
      </c>
      <c r="F3948" s="189" t="n">
        <v>0</v>
      </c>
      <c r="G3948" s="189" t="n">
        <v>12.75</v>
      </c>
    </row>
    <row r="3949" customFormat="false" ht="15" hidden="false" customHeight="false" outlineLevel="0" collapsed="false">
      <c r="A3949" s="189" t="n">
        <v>5071</v>
      </c>
      <c r="B3949" s="190" t="s">
        <v>1150</v>
      </c>
      <c r="C3949" s="191" t="s">
        <v>67</v>
      </c>
      <c r="D3949" s="191" t="s">
        <v>153</v>
      </c>
      <c r="E3949" s="189" t="n">
        <v>0.05</v>
      </c>
      <c r="F3949" s="189" t="n">
        <v>8.85</v>
      </c>
      <c r="G3949" s="189" t="n">
        <v>0</v>
      </c>
    </row>
    <row r="3950" customFormat="false" ht="15" hidden="false" customHeight="false" outlineLevel="0" collapsed="false">
      <c r="A3950" s="189" t="n">
        <v>6111</v>
      </c>
      <c r="B3950" s="190" t="s">
        <v>891</v>
      </c>
      <c r="C3950" s="191" t="s">
        <v>867</v>
      </c>
      <c r="D3950" s="191" t="s">
        <v>876</v>
      </c>
      <c r="E3950" s="189" t="n">
        <v>0.66538682</v>
      </c>
      <c r="F3950" s="189" t="n">
        <v>0</v>
      </c>
      <c r="G3950" s="189" t="n">
        <v>8.04</v>
      </c>
    </row>
    <row r="3951" customFormat="false" ht="15" hidden="false" customHeight="false" outlineLevel="0" collapsed="false">
      <c r="A3951" s="189" t="n">
        <v>6127</v>
      </c>
      <c r="B3951" s="190" t="s">
        <v>979</v>
      </c>
      <c r="C3951" s="191" t="s">
        <v>867</v>
      </c>
      <c r="D3951" s="191" t="s">
        <v>876</v>
      </c>
      <c r="E3951" s="189" t="n">
        <v>1.20810741</v>
      </c>
      <c r="F3951" s="189" t="n">
        <v>0</v>
      </c>
      <c r="G3951" s="189" t="n">
        <v>9.27</v>
      </c>
    </row>
    <row r="3952" customFormat="false" ht="21" hidden="false" customHeight="false" outlineLevel="0" collapsed="false">
      <c r="A3952" s="189" t="n">
        <v>7568</v>
      </c>
      <c r="B3952" s="190" t="s">
        <v>1059</v>
      </c>
      <c r="C3952" s="191" t="s">
        <v>67</v>
      </c>
      <c r="D3952" s="191" t="s">
        <v>28</v>
      </c>
      <c r="E3952" s="189" t="n">
        <v>4</v>
      </c>
      <c r="F3952" s="189" t="n">
        <v>0.3</v>
      </c>
      <c r="G3952" s="189" t="n">
        <v>0</v>
      </c>
    </row>
    <row r="3953" customFormat="false" ht="15" hidden="false" customHeight="false" outlineLevel="0" collapsed="false">
      <c r="A3953" s="189" t="s">
        <v>1151</v>
      </c>
      <c r="B3953" s="190" t="s">
        <v>1152</v>
      </c>
      <c r="C3953" s="191" t="s">
        <v>67</v>
      </c>
      <c r="D3953" s="191" t="s">
        <v>28</v>
      </c>
      <c r="E3953" s="189" t="n">
        <v>1</v>
      </c>
      <c r="F3953" s="189" t="n">
        <v>119.14</v>
      </c>
      <c r="G3953" s="189" t="n">
        <v>0</v>
      </c>
    </row>
    <row r="3954" customFormat="false" ht="15" hidden="false" customHeight="false" outlineLevel="0" collapsed="false">
      <c r="A3954" s="178"/>
      <c r="B3954" s="179"/>
      <c r="C3954" s="180"/>
      <c r="D3954" s="180"/>
      <c r="E3954" s="180"/>
      <c r="F3954" s="180"/>
      <c r="G3954" s="180"/>
    </row>
    <row r="3955" customFormat="false" ht="15" hidden="false" customHeight="false" outlineLevel="0" collapsed="false">
      <c r="A3955" s="184" t="s">
        <v>572</v>
      </c>
      <c r="B3955" s="185" t="s">
        <v>573</v>
      </c>
      <c r="C3955" s="186" t="s">
        <v>53</v>
      </c>
      <c r="D3955" s="186" t="s">
        <v>28</v>
      </c>
      <c r="E3955" s="187"/>
      <c r="F3955" s="187" t="n">
        <v>57.3840748698</v>
      </c>
      <c r="G3955" s="187" t="n">
        <v>8.0471412</v>
      </c>
    </row>
    <row r="3956" customFormat="false" ht="15" hidden="false" customHeight="false" outlineLevel="0" collapsed="false">
      <c r="A3956" s="189" t="n">
        <v>10</v>
      </c>
      <c r="B3956" s="190" t="s">
        <v>882</v>
      </c>
      <c r="C3956" s="191" t="s">
        <v>67</v>
      </c>
      <c r="D3956" s="191" t="s">
        <v>28</v>
      </c>
      <c r="E3956" s="189" t="n">
        <v>0.00255423</v>
      </c>
      <c r="F3956" s="189" t="n">
        <v>6.64</v>
      </c>
      <c r="G3956" s="189" t="n">
        <v>0</v>
      </c>
    </row>
    <row r="3957" customFormat="false" ht="15" hidden="false" customHeight="false" outlineLevel="0" collapsed="false">
      <c r="A3957" s="189" t="n">
        <v>12</v>
      </c>
      <c r="B3957" s="190" t="s">
        <v>883</v>
      </c>
      <c r="C3957" s="191" t="s">
        <v>67</v>
      </c>
      <c r="D3957" s="191" t="s">
        <v>28</v>
      </c>
      <c r="E3957" s="189" t="n">
        <v>0.00255423</v>
      </c>
      <c r="F3957" s="189" t="n">
        <v>6.5</v>
      </c>
      <c r="G3957" s="189" t="n">
        <v>0</v>
      </c>
    </row>
    <row r="3958" customFormat="false" ht="15" hidden="false" customHeight="false" outlineLevel="0" collapsed="false">
      <c r="A3958" s="189" t="n">
        <v>12892</v>
      </c>
      <c r="B3958" s="190" t="s">
        <v>859</v>
      </c>
      <c r="C3958" s="191" t="s">
        <v>67</v>
      </c>
      <c r="D3958" s="191" t="s">
        <v>333</v>
      </c>
      <c r="E3958" s="189" t="n">
        <v>0.00446285</v>
      </c>
      <c r="F3958" s="189" t="n">
        <v>9</v>
      </c>
      <c r="G3958" s="189" t="n">
        <v>0</v>
      </c>
    </row>
    <row r="3959" customFormat="false" ht="15" hidden="false" customHeight="false" outlineLevel="0" collapsed="false">
      <c r="A3959" s="189" t="n">
        <v>12893</v>
      </c>
      <c r="B3959" s="190" t="s">
        <v>860</v>
      </c>
      <c r="C3959" s="191" t="s">
        <v>67</v>
      </c>
      <c r="D3959" s="191" t="s">
        <v>333</v>
      </c>
      <c r="E3959" s="189" t="n">
        <v>0.00446285</v>
      </c>
      <c r="F3959" s="189" t="n">
        <v>48</v>
      </c>
      <c r="G3959" s="189" t="n">
        <v>0</v>
      </c>
    </row>
    <row r="3960" customFormat="false" ht="15" hidden="false" customHeight="false" outlineLevel="0" collapsed="false">
      <c r="A3960" s="189" t="n">
        <v>12894</v>
      </c>
      <c r="B3960" s="190" t="s">
        <v>861</v>
      </c>
      <c r="C3960" s="191" t="s">
        <v>67</v>
      </c>
      <c r="D3960" s="191" t="s">
        <v>28</v>
      </c>
      <c r="E3960" s="189" t="n">
        <v>0.00446285</v>
      </c>
      <c r="F3960" s="189" t="n">
        <v>13</v>
      </c>
      <c r="G3960" s="189" t="n">
        <v>0</v>
      </c>
    </row>
    <row r="3961" customFormat="false" ht="21" hidden="false" customHeight="false" outlineLevel="0" collapsed="false">
      <c r="A3961" s="189" t="n">
        <v>12895</v>
      </c>
      <c r="B3961" s="190" t="s">
        <v>862</v>
      </c>
      <c r="C3961" s="191" t="s">
        <v>67</v>
      </c>
      <c r="D3961" s="191" t="s">
        <v>28</v>
      </c>
      <c r="E3961" s="189" t="n">
        <v>0.00446285</v>
      </c>
      <c r="F3961" s="189" t="n">
        <v>10</v>
      </c>
      <c r="G3961" s="189" t="n">
        <v>0</v>
      </c>
    </row>
    <row r="3962" customFormat="false" ht="15" hidden="false" customHeight="false" outlineLevel="0" collapsed="false">
      <c r="A3962" s="189" t="n">
        <v>2436</v>
      </c>
      <c r="B3962" s="190" t="s">
        <v>913</v>
      </c>
      <c r="C3962" s="191" t="s">
        <v>867</v>
      </c>
      <c r="D3962" s="191" t="s">
        <v>876</v>
      </c>
      <c r="E3962" s="189" t="n">
        <v>0.360535</v>
      </c>
      <c r="F3962" s="189" t="n">
        <v>0</v>
      </c>
      <c r="G3962" s="189" t="n">
        <v>12.75</v>
      </c>
    </row>
    <row r="3963" customFormat="false" ht="15" hidden="false" customHeight="false" outlineLevel="0" collapsed="false">
      <c r="A3963" s="189" t="n">
        <v>247</v>
      </c>
      <c r="B3963" s="190" t="s">
        <v>915</v>
      </c>
      <c r="C3963" s="191" t="s">
        <v>867</v>
      </c>
      <c r="D3963" s="191" t="s">
        <v>876</v>
      </c>
      <c r="E3963" s="189" t="n">
        <v>0.360535</v>
      </c>
      <c r="F3963" s="189" t="n">
        <v>0</v>
      </c>
      <c r="G3963" s="189" t="n">
        <v>9.57</v>
      </c>
    </row>
    <row r="3964" customFormat="false" ht="15" hidden="false" customHeight="false" outlineLevel="0" collapsed="false">
      <c r="A3964" s="189" t="n">
        <v>2711</v>
      </c>
      <c r="B3964" s="190" t="s">
        <v>885</v>
      </c>
      <c r="C3964" s="191" t="s">
        <v>67</v>
      </c>
      <c r="D3964" s="191" t="s">
        <v>28</v>
      </c>
      <c r="E3964" s="189" t="n">
        <v>0.00255423</v>
      </c>
      <c r="F3964" s="189" t="n">
        <v>100.68</v>
      </c>
      <c r="G3964" s="189" t="n">
        <v>0</v>
      </c>
    </row>
    <row r="3965" customFormat="false" ht="21" hidden="false" customHeight="false" outlineLevel="0" collapsed="false">
      <c r="A3965" s="189" t="n">
        <v>36148</v>
      </c>
      <c r="B3965" s="190" t="s">
        <v>864</v>
      </c>
      <c r="C3965" s="191" t="s">
        <v>67</v>
      </c>
      <c r="D3965" s="191" t="s">
        <v>28</v>
      </c>
      <c r="E3965" s="189" t="n">
        <v>0.00446285</v>
      </c>
      <c r="F3965" s="189" t="n">
        <v>48</v>
      </c>
      <c r="G3965" s="189" t="n">
        <v>0</v>
      </c>
    </row>
    <row r="3966" customFormat="false" ht="21" hidden="false" customHeight="false" outlineLevel="0" collapsed="false">
      <c r="A3966" s="189" t="n">
        <v>36152</v>
      </c>
      <c r="B3966" s="190" t="s">
        <v>865</v>
      </c>
      <c r="C3966" s="191" t="s">
        <v>67</v>
      </c>
      <c r="D3966" s="191" t="s">
        <v>28</v>
      </c>
      <c r="E3966" s="189" t="n">
        <v>0.00446285</v>
      </c>
      <c r="F3966" s="189" t="n">
        <v>3.9</v>
      </c>
      <c r="G3966" s="189" t="n">
        <v>0</v>
      </c>
    </row>
    <row r="3967" customFormat="false" ht="15" hidden="false" customHeight="false" outlineLevel="0" collapsed="false">
      <c r="A3967" s="189" t="n">
        <v>37370</v>
      </c>
      <c r="B3967" s="190" t="s">
        <v>886</v>
      </c>
      <c r="C3967" s="191" t="s">
        <v>67</v>
      </c>
      <c r="D3967" s="191" t="s">
        <v>876</v>
      </c>
      <c r="E3967" s="189" t="n">
        <v>0.7</v>
      </c>
      <c r="F3967" s="189" t="n">
        <v>1.7</v>
      </c>
      <c r="G3967" s="189" t="n">
        <v>0</v>
      </c>
    </row>
    <row r="3968" customFormat="false" ht="15" hidden="false" customHeight="false" outlineLevel="0" collapsed="false">
      <c r="A3968" s="189" t="n">
        <v>37371</v>
      </c>
      <c r="B3968" s="190" t="s">
        <v>887</v>
      </c>
      <c r="C3968" s="191" t="s">
        <v>67</v>
      </c>
      <c r="D3968" s="191" t="s">
        <v>876</v>
      </c>
      <c r="E3968" s="189" t="n">
        <v>0.7</v>
      </c>
      <c r="F3968" s="189" t="n">
        <v>0.64</v>
      </c>
      <c r="G3968" s="189" t="n">
        <v>0</v>
      </c>
    </row>
    <row r="3969" customFormat="false" ht="15" hidden="false" customHeight="false" outlineLevel="0" collapsed="false">
      <c r="A3969" s="189" t="n">
        <v>37372</v>
      </c>
      <c r="B3969" s="190" t="s">
        <v>877</v>
      </c>
      <c r="C3969" s="191" t="s">
        <v>67</v>
      </c>
      <c r="D3969" s="191" t="s">
        <v>876</v>
      </c>
      <c r="E3969" s="189" t="n">
        <v>0.7</v>
      </c>
      <c r="F3969" s="189" t="n">
        <v>0.37</v>
      </c>
      <c r="G3969" s="189" t="n">
        <v>0</v>
      </c>
    </row>
    <row r="3970" customFormat="false" ht="15" hidden="false" customHeight="false" outlineLevel="0" collapsed="false">
      <c r="A3970" s="189" t="n">
        <v>37373</v>
      </c>
      <c r="B3970" s="190" t="s">
        <v>878</v>
      </c>
      <c r="C3970" s="191" t="s">
        <v>67</v>
      </c>
      <c r="D3970" s="191" t="s">
        <v>876</v>
      </c>
      <c r="E3970" s="189" t="n">
        <v>0.7</v>
      </c>
      <c r="F3970" s="189" t="n">
        <v>0.02</v>
      </c>
      <c r="G3970" s="189" t="n">
        <v>0</v>
      </c>
    </row>
    <row r="3971" customFormat="false" ht="15" hidden="false" customHeight="false" outlineLevel="0" collapsed="false">
      <c r="A3971" s="189" t="n">
        <v>38403</v>
      </c>
      <c r="B3971" s="190" t="s">
        <v>888</v>
      </c>
      <c r="C3971" s="191" t="s">
        <v>67</v>
      </c>
      <c r="D3971" s="191" t="s">
        <v>28</v>
      </c>
      <c r="E3971" s="189" t="n">
        <v>0.00255423</v>
      </c>
      <c r="F3971" s="189" t="n">
        <v>24.94</v>
      </c>
      <c r="G3971" s="189" t="n">
        <v>0</v>
      </c>
    </row>
    <row r="3972" customFormat="false" ht="15" hidden="false" customHeight="false" outlineLevel="0" collapsed="false">
      <c r="A3972" s="189" t="s">
        <v>1153</v>
      </c>
      <c r="B3972" s="190" t="s">
        <v>573</v>
      </c>
      <c r="C3972" s="191" t="s">
        <v>67</v>
      </c>
      <c r="D3972" s="191" t="s">
        <v>28</v>
      </c>
      <c r="E3972" s="189" t="n">
        <v>1</v>
      </c>
      <c r="F3972" s="189" t="n">
        <v>54.53</v>
      </c>
      <c r="G3972" s="189" t="n">
        <v>0</v>
      </c>
    </row>
    <row r="3973" customFormat="false" ht="15" hidden="false" customHeight="false" outlineLevel="0" collapsed="false">
      <c r="A3973" s="178"/>
      <c r="B3973" s="179"/>
      <c r="C3973" s="180"/>
      <c r="D3973" s="180"/>
      <c r="E3973" s="180"/>
      <c r="F3973" s="180"/>
      <c r="G3973" s="180"/>
    </row>
    <row r="3974" customFormat="false" ht="15" hidden="false" customHeight="false" outlineLevel="0" collapsed="false">
      <c r="A3974" s="184" t="s">
        <v>488</v>
      </c>
      <c r="B3974" s="185" t="s">
        <v>489</v>
      </c>
      <c r="C3974" s="186" t="s">
        <v>53</v>
      </c>
      <c r="D3974" s="186" t="s">
        <v>28</v>
      </c>
      <c r="E3974" s="187"/>
      <c r="F3974" s="187" t="n">
        <v>0.62617998512</v>
      </c>
      <c r="G3974" s="187" t="n">
        <v>1.050702</v>
      </c>
    </row>
    <row r="3975" customFormat="false" ht="15" hidden="false" customHeight="false" outlineLevel="0" collapsed="false">
      <c r="A3975" s="189" t="n">
        <v>10</v>
      </c>
      <c r="B3975" s="190" t="s">
        <v>882</v>
      </c>
      <c r="C3975" s="191" t="s">
        <v>67</v>
      </c>
      <c r="D3975" s="191" t="s">
        <v>28</v>
      </c>
      <c r="E3975" s="189" t="n">
        <v>0.000291912</v>
      </c>
      <c r="F3975" s="189" t="n">
        <v>6.64</v>
      </c>
      <c r="G3975" s="189" t="n">
        <v>0</v>
      </c>
    </row>
    <row r="3976" customFormat="false" ht="15" hidden="false" customHeight="false" outlineLevel="0" collapsed="false">
      <c r="A3976" s="189" t="n">
        <v>12</v>
      </c>
      <c r="B3976" s="190" t="s">
        <v>883</v>
      </c>
      <c r="C3976" s="191" t="s">
        <v>67</v>
      </c>
      <c r="D3976" s="191" t="s">
        <v>28</v>
      </c>
      <c r="E3976" s="189" t="n">
        <v>0.000291912</v>
      </c>
      <c r="F3976" s="189" t="n">
        <v>6.5</v>
      </c>
      <c r="G3976" s="189" t="n">
        <v>0</v>
      </c>
    </row>
    <row r="3977" customFormat="false" ht="15" hidden="false" customHeight="false" outlineLevel="0" collapsed="false">
      <c r="A3977" s="189" t="n">
        <v>12892</v>
      </c>
      <c r="B3977" s="190" t="s">
        <v>859</v>
      </c>
      <c r="C3977" s="191" t="s">
        <v>67</v>
      </c>
      <c r="D3977" s="191" t="s">
        <v>333</v>
      </c>
      <c r="E3977" s="189" t="n">
        <v>0.00051004</v>
      </c>
      <c r="F3977" s="189" t="n">
        <v>9</v>
      </c>
      <c r="G3977" s="189" t="n">
        <v>0</v>
      </c>
    </row>
    <row r="3978" customFormat="false" ht="15" hidden="false" customHeight="false" outlineLevel="0" collapsed="false">
      <c r="A3978" s="189" t="n">
        <v>12893</v>
      </c>
      <c r="B3978" s="190" t="s">
        <v>860</v>
      </c>
      <c r="C3978" s="191" t="s">
        <v>67</v>
      </c>
      <c r="D3978" s="191" t="s">
        <v>333</v>
      </c>
      <c r="E3978" s="189" t="n">
        <v>0.00051004</v>
      </c>
      <c r="F3978" s="189" t="n">
        <v>48</v>
      </c>
      <c r="G3978" s="189" t="n">
        <v>0</v>
      </c>
    </row>
    <row r="3979" customFormat="false" ht="15" hidden="false" customHeight="false" outlineLevel="0" collapsed="false">
      <c r="A3979" s="189" t="n">
        <v>12894</v>
      </c>
      <c r="B3979" s="190" t="s">
        <v>861</v>
      </c>
      <c r="C3979" s="191" t="s">
        <v>67</v>
      </c>
      <c r="D3979" s="191" t="s">
        <v>28</v>
      </c>
      <c r="E3979" s="189" t="n">
        <v>0.00051004</v>
      </c>
      <c r="F3979" s="189" t="n">
        <v>13</v>
      </c>
      <c r="G3979" s="189" t="n">
        <v>0</v>
      </c>
    </row>
    <row r="3980" customFormat="false" ht="21" hidden="false" customHeight="false" outlineLevel="0" collapsed="false">
      <c r="A3980" s="189" t="n">
        <v>12895</v>
      </c>
      <c r="B3980" s="190" t="s">
        <v>862</v>
      </c>
      <c r="C3980" s="191" t="s">
        <v>67</v>
      </c>
      <c r="D3980" s="191" t="s">
        <v>28</v>
      </c>
      <c r="E3980" s="189" t="n">
        <v>0.00051004</v>
      </c>
      <c r="F3980" s="189" t="n">
        <v>10</v>
      </c>
      <c r="G3980" s="189" t="n">
        <v>0</v>
      </c>
    </row>
    <row r="3981" customFormat="false" ht="15" hidden="false" customHeight="false" outlineLevel="0" collapsed="false">
      <c r="A3981" s="189" t="n">
        <v>2436</v>
      </c>
      <c r="B3981" s="190" t="s">
        <v>913</v>
      </c>
      <c r="C3981" s="191" t="s">
        <v>867</v>
      </c>
      <c r="D3981" s="191" t="s">
        <v>876</v>
      </c>
      <c r="E3981" s="189" t="n">
        <v>0.082408</v>
      </c>
      <c r="F3981" s="189" t="n">
        <v>0</v>
      </c>
      <c r="G3981" s="189" t="n">
        <v>12.75</v>
      </c>
    </row>
    <row r="3982" customFormat="false" ht="15" hidden="false" customHeight="false" outlineLevel="0" collapsed="false">
      <c r="A3982" s="189" t="n">
        <v>2711</v>
      </c>
      <c r="B3982" s="190" t="s">
        <v>885</v>
      </c>
      <c r="C3982" s="191" t="s">
        <v>67</v>
      </c>
      <c r="D3982" s="191" t="s">
        <v>28</v>
      </c>
      <c r="E3982" s="189" t="n">
        <v>0.000291912</v>
      </c>
      <c r="F3982" s="189" t="n">
        <v>100.68</v>
      </c>
      <c r="G3982" s="189" t="n">
        <v>0</v>
      </c>
    </row>
    <row r="3983" customFormat="false" ht="21" hidden="false" customHeight="false" outlineLevel="0" collapsed="false">
      <c r="A3983" s="189" t="n">
        <v>36148</v>
      </c>
      <c r="B3983" s="190" t="s">
        <v>864</v>
      </c>
      <c r="C3983" s="191" t="s">
        <v>67</v>
      </c>
      <c r="D3983" s="191" t="s">
        <v>28</v>
      </c>
      <c r="E3983" s="189" t="n">
        <v>0.00051004</v>
      </c>
      <c r="F3983" s="189" t="n">
        <v>48</v>
      </c>
      <c r="G3983" s="189" t="n">
        <v>0</v>
      </c>
    </row>
    <row r="3984" customFormat="false" ht="21" hidden="false" customHeight="false" outlineLevel="0" collapsed="false">
      <c r="A3984" s="189" t="n">
        <v>36152</v>
      </c>
      <c r="B3984" s="190" t="s">
        <v>865</v>
      </c>
      <c r="C3984" s="191" t="s">
        <v>67</v>
      </c>
      <c r="D3984" s="191" t="s">
        <v>28</v>
      </c>
      <c r="E3984" s="189" t="n">
        <v>0.00051004</v>
      </c>
      <c r="F3984" s="189" t="n">
        <v>3.9</v>
      </c>
      <c r="G3984" s="189" t="n">
        <v>0</v>
      </c>
    </row>
    <row r="3985" customFormat="false" ht="15" hidden="false" customHeight="false" outlineLevel="0" collapsed="false">
      <c r="A3985" s="189" t="n">
        <v>37370</v>
      </c>
      <c r="B3985" s="190" t="s">
        <v>886</v>
      </c>
      <c r="C3985" s="191" t="s">
        <v>67</v>
      </c>
      <c r="D3985" s="191" t="s">
        <v>876</v>
      </c>
      <c r="E3985" s="189" t="n">
        <v>0.08</v>
      </c>
      <c r="F3985" s="189" t="n">
        <v>1.7</v>
      </c>
      <c r="G3985" s="189" t="n">
        <v>0</v>
      </c>
    </row>
    <row r="3986" customFormat="false" ht="15" hidden="false" customHeight="false" outlineLevel="0" collapsed="false">
      <c r="A3986" s="189" t="n">
        <v>37371</v>
      </c>
      <c r="B3986" s="190" t="s">
        <v>887</v>
      </c>
      <c r="C3986" s="191" t="s">
        <v>67</v>
      </c>
      <c r="D3986" s="191" t="s">
        <v>876</v>
      </c>
      <c r="E3986" s="189" t="n">
        <v>0.08</v>
      </c>
      <c r="F3986" s="189" t="n">
        <v>0.64</v>
      </c>
      <c r="G3986" s="189" t="n">
        <v>0</v>
      </c>
    </row>
    <row r="3987" customFormat="false" ht="15" hidden="false" customHeight="false" outlineLevel="0" collapsed="false">
      <c r="A3987" s="189" t="n">
        <v>37372</v>
      </c>
      <c r="B3987" s="190" t="s">
        <v>877</v>
      </c>
      <c r="C3987" s="191" t="s">
        <v>67</v>
      </c>
      <c r="D3987" s="191" t="s">
        <v>876</v>
      </c>
      <c r="E3987" s="189" t="n">
        <v>0.08</v>
      </c>
      <c r="F3987" s="189" t="n">
        <v>0.37</v>
      </c>
      <c r="G3987" s="189" t="n">
        <v>0</v>
      </c>
    </row>
    <row r="3988" customFormat="false" ht="15" hidden="false" customHeight="false" outlineLevel="0" collapsed="false">
      <c r="A3988" s="189" t="n">
        <v>37373</v>
      </c>
      <c r="B3988" s="190" t="s">
        <v>878</v>
      </c>
      <c r="C3988" s="191" t="s">
        <v>67</v>
      </c>
      <c r="D3988" s="191" t="s">
        <v>876</v>
      </c>
      <c r="E3988" s="189" t="n">
        <v>0.08</v>
      </c>
      <c r="F3988" s="189" t="n">
        <v>0.02</v>
      </c>
      <c r="G3988" s="189" t="n">
        <v>0</v>
      </c>
    </row>
    <row r="3989" customFormat="false" ht="15" hidden="false" customHeight="false" outlineLevel="0" collapsed="false">
      <c r="A3989" s="189" t="n">
        <v>38403</v>
      </c>
      <c r="B3989" s="190" t="s">
        <v>888</v>
      </c>
      <c r="C3989" s="191" t="s">
        <v>67</v>
      </c>
      <c r="D3989" s="191" t="s">
        <v>28</v>
      </c>
      <c r="E3989" s="189" t="n">
        <v>0.000291912</v>
      </c>
      <c r="F3989" s="189" t="n">
        <v>24.94</v>
      </c>
      <c r="G3989" s="189" t="n">
        <v>0</v>
      </c>
    </row>
    <row r="3990" customFormat="false" ht="15" hidden="false" customHeight="false" outlineLevel="0" collapsed="false">
      <c r="A3990" s="189" t="s">
        <v>1130</v>
      </c>
      <c r="B3990" s="190" t="s">
        <v>489</v>
      </c>
      <c r="C3990" s="191" t="s">
        <v>67</v>
      </c>
      <c r="D3990" s="191" t="s">
        <v>28</v>
      </c>
      <c r="E3990" s="189" t="n">
        <v>1</v>
      </c>
      <c r="F3990" s="189" t="n">
        <v>0.3</v>
      </c>
      <c r="G3990" s="189" t="n">
        <v>0</v>
      </c>
    </row>
    <row r="3991" customFormat="false" ht="15" hidden="false" customHeight="false" outlineLevel="0" collapsed="false">
      <c r="A3991" s="178"/>
      <c r="B3991" s="179"/>
      <c r="C3991" s="180"/>
      <c r="D3991" s="180"/>
      <c r="E3991" s="180"/>
      <c r="F3991" s="180"/>
      <c r="G3991" s="180"/>
    </row>
    <row r="3992" customFormat="false" ht="15" hidden="false" customHeight="false" outlineLevel="0" collapsed="false">
      <c r="A3992" s="184" t="s">
        <v>576</v>
      </c>
      <c r="B3992" s="185" t="s">
        <v>577</v>
      </c>
      <c r="C3992" s="186" t="s">
        <v>53</v>
      </c>
      <c r="D3992" s="186" t="s">
        <v>28</v>
      </c>
      <c r="E3992" s="187"/>
      <c r="F3992" s="187" t="n">
        <v>5.4408999256</v>
      </c>
      <c r="G3992" s="187" t="n">
        <v>4.5983664</v>
      </c>
    </row>
    <row r="3993" customFormat="false" ht="15" hidden="false" customHeight="false" outlineLevel="0" collapsed="false">
      <c r="A3993" s="189" t="n">
        <v>10</v>
      </c>
      <c r="B3993" s="190" t="s">
        <v>882</v>
      </c>
      <c r="C3993" s="191" t="s">
        <v>67</v>
      </c>
      <c r="D3993" s="191" t="s">
        <v>28</v>
      </c>
      <c r="E3993" s="189" t="n">
        <v>0.00145956</v>
      </c>
      <c r="F3993" s="189" t="n">
        <v>6.64</v>
      </c>
      <c r="G3993" s="189" t="n">
        <v>0</v>
      </c>
    </row>
    <row r="3994" customFormat="false" ht="15" hidden="false" customHeight="false" outlineLevel="0" collapsed="false">
      <c r="A3994" s="189" t="n">
        <v>12</v>
      </c>
      <c r="B3994" s="190" t="s">
        <v>883</v>
      </c>
      <c r="C3994" s="191" t="s">
        <v>67</v>
      </c>
      <c r="D3994" s="191" t="s">
        <v>28</v>
      </c>
      <c r="E3994" s="189" t="n">
        <v>0.00145956</v>
      </c>
      <c r="F3994" s="189" t="n">
        <v>6.5</v>
      </c>
      <c r="G3994" s="189" t="n">
        <v>0</v>
      </c>
    </row>
    <row r="3995" customFormat="false" ht="15" hidden="false" customHeight="false" outlineLevel="0" collapsed="false">
      <c r="A3995" s="189" t="n">
        <v>12892</v>
      </c>
      <c r="B3995" s="190" t="s">
        <v>859</v>
      </c>
      <c r="C3995" s="191" t="s">
        <v>67</v>
      </c>
      <c r="D3995" s="191" t="s">
        <v>333</v>
      </c>
      <c r="E3995" s="189" t="n">
        <v>0.0025502</v>
      </c>
      <c r="F3995" s="189" t="n">
        <v>9</v>
      </c>
      <c r="G3995" s="189" t="n">
        <v>0</v>
      </c>
    </row>
    <row r="3996" customFormat="false" ht="15" hidden="false" customHeight="false" outlineLevel="0" collapsed="false">
      <c r="A3996" s="189" t="n">
        <v>12893</v>
      </c>
      <c r="B3996" s="190" t="s">
        <v>860</v>
      </c>
      <c r="C3996" s="191" t="s">
        <v>67</v>
      </c>
      <c r="D3996" s="191" t="s">
        <v>333</v>
      </c>
      <c r="E3996" s="189" t="n">
        <v>0.0025502</v>
      </c>
      <c r="F3996" s="189" t="n">
        <v>48</v>
      </c>
      <c r="G3996" s="189" t="n">
        <v>0</v>
      </c>
    </row>
    <row r="3997" customFormat="false" ht="15" hidden="false" customHeight="false" outlineLevel="0" collapsed="false">
      <c r="A3997" s="189" t="n">
        <v>12894</v>
      </c>
      <c r="B3997" s="190" t="s">
        <v>861</v>
      </c>
      <c r="C3997" s="191" t="s">
        <v>67</v>
      </c>
      <c r="D3997" s="191" t="s">
        <v>28</v>
      </c>
      <c r="E3997" s="189" t="n">
        <v>0.0025502</v>
      </c>
      <c r="F3997" s="189" t="n">
        <v>13</v>
      </c>
      <c r="G3997" s="189" t="n">
        <v>0</v>
      </c>
    </row>
    <row r="3998" customFormat="false" ht="21" hidden="false" customHeight="false" outlineLevel="0" collapsed="false">
      <c r="A3998" s="189" t="n">
        <v>12895</v>
      </c>
      <c r="B3998" s="190" t="s">
        <v>862</v>
      </c>
      <c r="C3998" s="191" t="s">
        <v>67</v>
      </c>
      <c r="D3998" s="191" t="s">
        <v>28</v>
      </c>
      <c r="E3998" s="189" t="n">
        <v>0.0025502</v>
      </c>
      <c r="F3998" s="189" t="n">
        <v>10</v>
      </c>
      <c r="G3998" s="189" t="n">
        <v>0</v>
      </c>
    </row>
    <row r="3999" customFormat="false" ht="15" hidden="false" customHeight="false" outlineLevel="0" collapsed="false">
      <c r="A3999" s="189" t="n">
        <v>2436</v>
      </c>
      <c r="B3999" s="190" t="s">
        <v>913</v>
      </c>
      <c r="C3999" s="191" t="s">
        <v>867</v>
      </c>
      <c r="D3999" s="191" t="s">
        <v>876</v>
      </c>
      <c r="E3999" s="189" t="n">
        <v>0.20602</v>
      </c>
      <c r="F3999" s="189" t="n">
        <v>0</v>
      </c>
      <c r="G3999" s="189" t="n">
        <v>12.75</v>
      </c>
    </row>
    <row r="4000" customFormat="false" ht="15" hidden="false" customHeight="false" outlineLevel="0" collapsed="false">
      <c r="A4000" s="189" t="n">
        <v>247</v>
      </c>
      <c r="B4000" s="190" t="s">
        <v>915</v>
      </c>
      <c r="C4000" s="191" t="s">
        <v>867</v>
      </c>
      <c r="D4000" s="191" t="s">
        <v>876</v>
      </c>
      <c r="E4000" s="189" t="n">
        <v>0.20602</v>
      </c>
      <c r="F4000" s="189" t="n">
        <v>0</v>
      </c>
      <c r="G4000" s="189" t="n">
        <v>9.57</v>
      </c>
    </row>
    <row r="4001" customFormat="false" ht="15" hidden="false" customHeight="false" outlineLevel="0" collapsed="false">
      <c r="A4001" s="189" t="n">
        <v>2711</v>
      </c>
      <c r="B4001" s="190" t="s">
        <v>885</v>
      </c>
      <c r="C4001" s="191" t="s">
        <v>67</v>
      </c>
      <c r="D4001" s="191" t="s">
        <v>28</v>
      </c>
      <c r="E4001" s="189" t="n">
        <v>0.00145956</v>
      </c>
      <c r="F4001" s="189" t="n">
        <v>100.68</v>
      </c>
      <c r="G4001" s="189" t="n">
        <v>0</v>
      </c>
    </row>
    <row r="4002" customFormat="false" ht="21" hidden="false" customHeight="false" outlineLevel="0" collapsed="false">
      <c r="A4002" s="189" t="n">
        <v>36148</v>
      </c>
      <c r="B4002" s="190" t="s">
        <v>864</v>
      </c>
      <c r="C4002" s="191" t="s">
        <v>67</v>
      </c>
      <c r="D4002" s="191" t="s">
        <v>28</v>
      </c>
      <c r="E4002" s="189" t="n">
        <v>0.0025502</v>
      </c>
      <c r="F4002" s="189" t="n">
        <v>48</v>
      </c>
      <c r="G4002" s="189" t="n">
        <v>0</v>
      </c>
    </row>
    <row r="4003" customFormat="false" ht="21" hidden="false" customHeight="false" outlineLevel="0" collapsed="false">
      <c r="A4003" s="189" t="n">
        <v>36152</v>
      </c>
      <c r="B4003" s="190" t="s">
        <v>865</v>
      </c>
      <c r="C4003" s="191" t="s">
        <v>67</v>
      </c>
      <c r="D4003" s="191" t="s">
        <v>28</v>
      </c>
      <c r="E4003" s="189" t="n">
        <v>0.0025502</v>
      </c>
      <c r="F4003" s="189" t="n">
        <v>3.9</v>
      </c>
      <c r="G4003" s="189" t="n">
        <v>0</v>
      </c>
    </row>
    <row r="4004" customFormat="false" ht="15" hidden="false" customHeight="false" outlineLevel="0" collapsed="false">
      <c r="A4004" s="189" t="n">
        <v>37370</v>
      </c>
      <c r="B4004" s="190" t="s">
        <v>886</v>
      </c>
      <c r="C4004" s="191" t="s">
        <v>67</v>
      </c>
      <c r="D4004" s="191" t="s">
        <v>876</v>
      </c>
      <c r="E4004" s="189" t="n">
        <v>0.4</v>
      </c>
      <c r="F4004" s="189" t="n">
        <v>1.7</v>
      </c>
      <c r="G4004" s="189" t="n">
        <v>0</v>
      </c>
    </row>
    <row r="4005" customFormat="false" ht="15" hidden="false" customHeight="false" outlineLevel="0" collapsed="false">
      <c r="A4005" s="189" t="n">
        <v>37371</v>
      </c>
      <c r="B4005" s="190" t="s">
        <v>887</v>
      </c>
      <c r="C4005" s="191" t="s">
        <v>67</v>
      </c>
      <c r="D4005" s="191" t="s">
        <v>876</v>
      </c>
      <c r="E4005" s="189" t="n">
        <v>0.4</v>
      </c>
      <c r="F4005" s="189" t="n">
        <v>0.64</v>
      </c>
      <c r="G4005" s="189" t="n">
        <v>0</v>
      </c>
    </row>
    <row r="4006" customFormat="false" ht="15" hidden="false" customHeight="false" outlineLevel="0" collapsed="false">
      <c r="A4006" s="189" t="n">
        <v>37372</v>
      </c>
      <c r="B4006" s="190" t="s">
        <v>877</v>
      </c>
      <c r="C4006" s="191" t="s">
        <v>67</v>
      </c>
      <c r="D4006" s="191" t="s">
        <v>876</v>
      </c>
      <c r="E4006" s="189" t="n">
        <v>0.4</v>
      </c>
      <c r="F4006" s="189" t="n">
        <v>0.37</v>
      </c>
      <c r="G4006" s="189" t="n">
        <v>0</v>
      </c>
    </row>
    <row r="4007" customFormat="false" ht="15" hidden="false" customHeight="false" outlineLevel="0" collapsed="false">
      <c r="A4007" s="189" t="n">
        <v>37373</v>
      </c>
      <c r="B4007" s="190" t="s">
        <v>878</v>
      </c>
      <c r="C4007" s="191" t="s">
        <v>67</v>
      </c>
      <c r="D4007" s="191" t="s">
        <v>876</v>
      </c>
      <c r="E4007" s="189" t="n">
        <v>0.4</v>
      </c>
      <c r="F4007" s="189" t="n">
        <v>0.02</v>
      </c>
      <c r="G4007" s="189" t="n">
        <v>0</v>
      </c>
    </row>
    <row r="4008" customFormat="false" ht="15" hidden="false" customHeight="false" outlineLevel="0" collapsed="false">
      <c r="A4008" s="189" t="n">
        <v>38403</v>
      </c>
      <c r="B4008" s="190" t="s">
        <v>888</v>
      </c>
      <c r="C4008" s="191" t="s">
        <v>67</v>
      </c>
      <c r="D4008" s="191" t="s">
        <v>28</v>
      </c>
      <c r="E4008" s="189" t="n">
        <v>0.00145956</v>
      </c>
      <c r="F4008" s="189" t="n">
        <v>24.94</v>
      </c>
      <c r="G4008" s="189" t="n">
        <v>0</v>
      </c>
    </row>
    <row r="4009" customFormat="false" ht="15" hidden="false" customHeight="false" outlineLevel="0" collapsed="false">
      <c r="A4009" s="189" t="s">
        <v>1154</v>
      </c>
      <c r="B4009" s="190" t="s">
        <v>577</v>
      </c>
      <c r="C4009" s="191" t="s">
        <v>67</v>
      </c>
      <c r="D4009" s="191" t="s">
        <v>28</v>
      </c>
      <c r="E4009" s="189" t="n">
        <v>1</v>
      </c>
      <c r="F4009" s="189" t="n">
        <v>3.81</v>
      </c>
      <c r="G4009" s="189" t="n">
        <v>0</v>
      </c>
    </row>
    <row r="4010" customFormat="false" ht="15" hidden="false" customHeight="false" outlineLevel="0" collapsed="false">
      <c r="A4010" s="178"/>
      <c r="B4010" s="179"/>
      <c r="C4010" s="180"/>
      <c r="D4010" s="180"/>
      <c r="E4010" s="180"/>
      <c r="F4010" s="180"/>
      <c r="G4010" s="180"/>
    </row>
    <row r="4011" customFormat="false" ht="15" hidden="false" customHeight="false" outlineLevel="0" collapsed="false">
      <c r="A4011" s="184" t="s">
        <v>579</v>
      </c>
      <c r="B4011" s="185" t="s">
        <v>580</v>
      </c>
      <c r="C4011" s="186" t="s">
        <v>53</v>
      </c>
      <c r="D4011" s="186" t="s">
        <v>28</v>
      </c>
      <c r="E4011" s="187"/>
      <c r="F4011" s="187" t="n">
        <v>57.87334484748</v>
      </c>
      <c r="G4011" s="187" t="n">
        <v>9.42665112</v>
      </c>
    </row>
    <row r="4012" customFormat="false" ht="15" hidden="false" customHeight="false" outlineLevel="0" collapsed="false">
      <c r="A4012" s="189" t="n">
        <v>10</v>
      </c>
      <c r="B4012" s="190" t="s">
        <v>882</v>
      </c>
      <c r="C4012" s="191" t="s">
        <v>67</v>
      </c>
      <c r="D4012" s="191" t="s">
        <v>28</v>
      </c>
      <c r="E4012" s="189" t="n">
        <v>0.002992098</v>
      </c>
      <c r="F4012" s="189" t="n">
        <v>6.64</v>
      </c>
      <c r="G4012" s="189" t="n">
        <v>0</v>
      </c>
    </row>
    <row r="4013" customFormat="false" ht="15" hidden="false" customHeight="false" outlineLevel="0" collapsed="false">
      <c r="A4013" s="189" t="n">
        <v>12</v>
      </c>
      <c r="B4013" s="190" t="s">
        <v>883</v>
      </c>
      <c r="C4013" s="191" t="s">
        <v>67</v>
      </c>
      <c r="D4013" s="191" t="s">
        <v>28</v>
      </c>
      <c r="E4013" s="189" t="n">
        <v>0.002992098</v>
      </c>
      <c r="F4013" s="189" t="n">
        <v>6.5</v>
      </c>
      <c r="G4013" s="189" t="n">
        <v>0</v>
      </c>
    </row>
    <row r="4014" customFormat="false" ht="15" hidden="false" customHeight="false" outlineLevel="0" collapsed="false">
      <c r="A4014" s="189" t="n">
        <v>12892</v>
      </c>
      <c r="B4014" s="190" t="s">
        <v>859</v>
      </c>
      <c r="C4014" s="191" t="s">
        <v>67</v>
      </c>
      <c r="D4014" s="191" t="s">
        <v>333</v>
      </c>
      <c r="E4014" s="189" t="n">
        <v>0.00522791</v>
      </c>
      <c r="F4014" s="189" t="n">
        <v>9</v>
      </c>
      <c r="G4014" s="189" t="n">
        <v>0</v>
      </c>
    </row>
    <row r="4015" customFormat="false" ht="15" hidden="false" customHeight="false" outlineLevel="0" collapsed="false">
      <c r="A4015" s="189" t="n">
        <v>12893</v>
      </c>
      <c r="B4015" s="190" t="s">
        <v>860</v>
      </c>
      <c r="C4015" s="191" t="s">
        <v>67</v>
      </c>
      <c r="D4015" s="191" t="s">
        <v>333</v>
      </c>
      <c r="E4015" s="189" t="n">
        <v>0.00522791</v>
      </c>
      <c r="F4015" s="189" t="n">
        <v>48</v>
      </c>
      <c r="G4015" s="189" t="n">
        <v>0</v>
      </c>
    </row>
    <row r="4016" customFormat="false" ht="15" hidden="false" customHeight="false" outlineLevel="0" collapsed="false">
      <c r="A4016" s="189" t="n">
        <v>12894</v>
      </c>
      <c r="B4016" s="190" t="s">
        <v>861</v>
      </c>
      <c r="C4016" s="191" t="s">
        <v>67</v>
      </c>
      <c r="D4016" s="191" t="s">
        <v>28</v>
      </c>
      <c r="E4016" s="189" t="n">
        <v>0.00522791</v>
      </c>
      <c r="F4016" s="189" t="n">
        <v>13</v>
      </c>
      <c r="G4016" s="189" t="n">
        <v>0</v>
      </c>
    </row>
    <row r="4017" customFormat="false" ht="21" hidden="false" customHeight="false" outlineLevel="0" collapsed="false">
      <c r="A4017" s="189" t="n">
        <v>12895</v>
      </c>
      <c r="B4017" s="190" t="s">
        <v>862</v>
      </c>
      <c r="C4017" s="191" t="s">
        <v>67</v>
      </c>
      <c r="D4017" s="191" t="s">
        <v>28</v>
      </c>
      <c r="E4017" s="189" t="n">
        <v>0.00522791</v>
      </c>
      <c r="F4017" s="189" t="n">
        <v>10</v>
      </c>
      <c r="G4017" s="189" t="n">
        <v>0</v>
      </c>
    </row>
    <row r="4018" customFormat="false" ht="15" hidden="false" customHeight="false" outlineLevel="0" collapsed="false">
      <c r="A4018" s="189" t="n">
        <v>2436</v>
      </c>
      <c r="B4018" s="190" t="s">
        <v>913</v>
      </c>
      <c r="C4018" s="191" t="s">
        <v>867</v>
      </c>
      <c r="D4018" s="191" t="s">
        <v>876</v>
      </c>
      <c r="E4018" s="189" t="n">
        <v>0.422341</v>
      </c>
      <c r="F4018" s="189" t="n">
        <v>0</v>
      </c>
      <c r="G4018" s="189" t="n">
        <v>12.75</v>
      </c>
    </row>
    <row r="4019" customFormat="false" ht="15" hidden="false" customHeight="false" outlineLevel="0" collapsed="false">
      <c r="A4019" s="189" t="n">
        <v>247</v>
      </c>
      <c r="B4019" s="190" t="s">
        <v>915</v>
      </c>
      <c r="C4019" s="191" t="s">
        <v>867</v>
      </c>
      <c r="D4019" s="191" t="s">
        <v>876</v>
      </c>
      <c r="E4019" s="189" t="n">
        <v>0.422341</v>
      </c>
      <c r="F4019" s="189" t="n">
        <v>0</v>
      </c>
      <c r="G4019" s="189" t="n">
        <v>9.57</v>
      </c>
    </row>
    <row r="4020" customFormat="false" ht="15" hidden="false" customHeight="false" outlineLevel="0" collapsed="false">
      <c r="A4020" s="189" t="n">
        <v>2711</v>
      </c>
      <c r="B4020" s="190" t="s">
        <v>885</v>
      </c>
      <c r="C4020" s="191" t="s">
        <v>67</v>
      </c>
      <c r="D4020" s="191" t="s">
        <v>28</v>
      </c>
      <c r="E4020" s="189" t="n">
        <v>0.002992098</v>
      </c>
      <c r="F4020" s="189" t="n">
        <v>100.68</v>
      </c>
      <c r="G4020" s="189" t="n">
        <v>0</v>
      </c>
    </row>
    <row r="4021" customFormat="false" ht="21" hidden="false" customHeight="false" outlineLevel="0" collapsed="false">
      <c r="A4021" s="189" t="n">
        <v>36148</v>
      </c>
      <c r="B4021" s="190" t="s">
        <v>864</v>
      </c>
      <c r="C4021" s="191" t="s">
        <v>67</v>
      </c>
      <c r="D4021" s="191" t="s">
        <v>28</v>
      </c>
      <c r="E4021" s="189" t="n">
        <v>0.00522791</v>
      </c>
      <c r="F4021" s="189" t="n">
        <v>48</v>
      </c>
      <c r="G4021" s="189" t="n">
        <v>0</v>
      </c>
    </row>
    <row r="4022" customFormat="false" ht="21" hidden="false" customHeight="false" outlineLevel="0" collapsed="false">
      <c r="A4022" s="189" t="n">
        <v>36152</v>
      </c>
      <c r="B4022" s="190" t="s">
        <v>865</v>
      </c>
      <c r="C4022" s="191" t="s">
        <v>67</v>
      </c>
      <c r="D4022" s="191" t="s">
        <v>28</v>
      </c>
      <c r="E4022" s="189" t="n">
        <v>0.00522791</v>
      </c>
      <c r="F4022" s="189" t="n">
        <v>3.9</v>
      </c>
      <c r="G4022" s="189" t="n">
        <v>0</v>
      </c>
    </row>
    <row r="4023" customFormat="false" ht="15" hidden="false" customHeight="false" outlineLevel="0" collapsed="false">
      <c r="A4023" s="189" t="n">
        <v>37370</v>
      </c>
      <c r="B4023" s="190" t="s">
        <v>886</v>
      </c>
      <c r="C4023" s="191" t="s">
        <v>67</v>
      </c>
      <c r="D4023" s="191" t="s">
        <v>876</v>
      </c>
      <c r="E4023" s="189" t="n">
        <v>0.82</v>
      </c>
      <c r="F4023" s="189" t="n">
        <v>1.7</v>
      </c>
      <c r="G4023" s="189" t="n">
        <v>0</v>
      </c>
    </row>
    <row r="4024" customFormat="false" ht="15" hidden="false" customHeight="false" outlineLevel="0" collapsed="false">
      <c r="A4024" s="189" t="n">
        <v>37371</v>
      </c>
      <c r="B4024" s="190" t="s">
        <v>887</v>
      </c>
      <c r="C4024" s="191" t="s">
        <v>67</v>
      </c>
      <c r="D4024" s="191" t="s">
        <v>876</v>
      </c>
      <c r="E4024" s="189" t="n">
        <v>0.82</v>
      </c>
      <c r="F4024" s="189" t="n">
        <v>0.64</v>
      </c>
      <c r="G4024" s="189" t="n">
        <v>0</v>
      </c>
    </row>
    <row r="4025" customFormat="false" ht="15" hidden="false" customHeight="false" outlineLevel="0" collapsed="false">
      <c r="A4025" s="189" t="n">
        <v>37372</v>
      </c>
      <c r="B4025" s="190" t="s">
        <v>877</v>
      </c>
      <c r="C4025" s="191" t="s">
        <v>67</v>
      </c>
      <c r="D4025" s="191" t="s">
        <v>876</v>
      </c>
      <c r="E4025" s="189" t="n">
        <v>0.82</v>
      </c>
      <c r="F4025" s="189" t="n">
        <v>0.37</v>
      </c>
      <c r="G4025" s="189" t="n">
        <v>0</v>
      </c>
    </row>
    <row r="4026" customFormat="false" ht="15" hidden="false" customHeight="false" outlineLevel="0" collapsed="false">
      <c r="A4026" s="189" t="n">
        <v>37373</v>
      </c>
      <c r="B4026" s="190" t="s">
        <v>878</v>
      </c>
      <c r="C4026" s="191" t="s">
        <v>67</v>
      </c>
      <c r="D4026" s="191" t="s">
        <v>876</v>
      </c>
      <c r="E4026" s="189" t="n">
        <v>0.82</v>
      </c>
      <c r="F4026" s="189" t="n">
        <v>0.02</v>
      </c>
      <c r="G4026" s="189" t="n">
        <v>0</v>
      </c>
    </row>
    <row r="4027" customFormat="false" ht="15" hidden="false" customHeight="false" outlineLevel="0" collapsed="false">
      <c r="A4027" s="189" t="n">
        <v>38403</v>
      </c>
      <c r="B4027" s="190" t="s">
        <v>888</v>
      </c>
      <c r="C4027" s="191" t="s">
        <v>67</v>
      </c>
      <c r="D4027" s="191" t="s">
        <v>28</v>
      </c>
      <c r="E4027" s="189" t="n">
        <v>0.002992098</v>
      </c>
      <c r="F4027" s="189" t="n">
        <v>24.94</v>
      </c>
      <c r="G4027" s="189" t="n">
        <v>0</v>
      </c>
    </row>
    <row r="4028" customFormat="false" ht="15" hidden="false" customHeight="false" outlineLevel="0" collapsed="false">
      <c r="A4028" s="189" t="s">
        <v>1155</v>
      </c>
      <c r="B4028" s="190" t="s">
        <v>580</v>
      </c>
      <c r="C4028" s="191" t="s">
        <v>67</v>
      </c>
      <c r="D4028" s="191" t="s">
        <v>28</v>
      </c>
      <c r="E4028" s="189" t="n">
        <v>1</v>
      </c>
      <c r="F4028" s="189" t="n">
        <v>54.53</v>
      </c>
      <c r="G4028" s="189" t="n">
        <v>0</v>
      </c>
    </row>
    <row r="4029" customFormat="false" ht="15" hidden="false" customHeight="false" outlineLevel="0" collapsed="false">
      <c r="A4029" s="178"/>
      <c r="B4029" s="179"/>
      <c r="C4029" s="180"/>
      <c r="D4029" s="180"/>
      <c r="E4029" s="180"/>
      <c r="F4029" s="180"/>
      <c r="G4029" s="180"/>
    </row>
    <row r="4030" customFormat="false" ht="15" hidden="false" customHeight="false" outlineLevel="0" collapsed="false">
      <c r="A4030" s="184" t="s">
        <v>582</v>
      </c>
      <c r="B4030" s="185" t="s">
        <v>583</v>
      </c>
      <c r="C4030" s="186" t="s">
        <v>53</v>
      </c>
      <c r="D4030" s="186" t="s">
        <v>28</v>
      </c>
      <c r="E4030" s="187"/>
      <c r="F4030" s="187" t="n">
        <v>103.97334484748</v>
      </c>
      <c r="G4030" s="187" t="n">
        <v>9.42665112</v>
      </c>
    </row>
    <row r="4031" customFormat="false" ht="15" hidden="false" customHeight="false" outlineLevel="0" collapsed="false">
      <c r="A4031" s="189" t="n">
        <v>10</v>
      </c>
      <c r="B4031" s="190" t="s">
        <v>882</v>
      </c>
      <c r="C4031" s="191" t="s">
        <v>67</v>
      </c>
      <c r="D4031" s="191" t="s">
        <v>28</v>
      </c>
      <c r="E4031" s="189" t="n">
        <v>0.002992098</v>
      </c>
      <c r="F4031" s="189" t="n">
        <v>6.64</v>
      </c>
      <c r="G4031" s="189" t="n">
        <v>0</v>
      </c>
    </row>
    <row r="4032" customFormat="false" ht="15" hidden="false" customHeight="false" outlineLevel="0" collapsed="false">
      <c r="A4032" s="189" t="n">
        <v>12</v>
      </c>
      <c r="B4032" s="190" t="s">
        <v>883</v>
      </c>
      <c r="C4032" s="191" t="s">
        <v>67</v>
      </c>
      <c r="D4032" s="191" t="s">
        <v>28</v>
      </c>
      <c r="E4032" s="189" t="n">
        <v>0.002992098</v>
      </c>
      <c r="F4032" s="189" t="n">
        <v>6.5</v>
      </c>
      <c r="G4032" s="189" t="n">
        <v>0</v>
      </c>
    </row>
    <row r="4033" customFormat="false" ht="15" hidden="false" customHeight="false" outlineLevel="0" collapsed="false">
      <c r="A4033" s="189" t="n">
        <v>12892</v>
      </c>
      <c r="B4033" s="190" t="s">
        <v>859</v>
      </c>
      <c r="C4033" s="191" t="s">
        <v>67</v>
      </c>
      <c r="D4033" s="191" t="s">
        <v>333</v>
      </c>
      <c r="E4033" s="189" t="n">
        <v>0.00522791</v>
      </c>
      <c r="F4033" s="189" t="n">
        <v>9</v>
      </c>
      <c r="G4033" s="189" t="n">
        <v>0</v>
      </c>
    </row>
    <row r="4034" customFormat="false" ht="15" hidden="false" customHeight="false" outlineLevel="0" collapsed="false">
      <c r="A4034" s="189" t="n">
        <v>12893</v>
      </c>
      <c r="B4034" s="190" t="s">
        <v>860</v>
      </c>
      <c r="C4034" s="191" t="s">
        <v>67</v>
      </c>
      <c r="D4034" s="191" t="s">
        <v>333</v>
      </c>
      <c r="E4034" s="189" t="n">
        <v>0.00522791</v>
      </c>
      <c r="F4034" s="189" t="n">
        <v>48</v>
      </c>
      <c r="G4034" s="189" t="n">
        <v>0</v>
      </c>
    </row>
    <row r="4035" customFormat="false" ht="15" hidden="false" customHeight="false" outlineLevel="0" collapsed="false">
      <c r="A4035" s="189" t="n">
        <v>12894</v>
      </c>
      <c r="B4035" s="190" t="s">
        <v>861</v>
      </c>
      <c r="C4035" s="191" t="s">
        <v>67</v>
      </c>
      <c r="D4035" s="191" t="s">
        <v>28</v>
      </c>
      <c r="E4035" s="189" t="n">
        <v>0.00522791</v>
      </c>
      <c r="F4035" s="189" t="n">
        <v>13</v>
      </c>
      <c r="G4035" s="189" t="n">
        <v>0</v>
      </c>
    </row>
    <row r="4036" customFormat="false" ht="21" hidden="false" customHeight="false" outlineLevel="0" collapsed="false">
      <c r="A4036" s="189" t="n">
        <v>12895</v>
      </c>
      <c r="B4036" s="190" t="s">
        <v>862</v>
      </c>
      <c r="C4036" s="191" t="s">
        <v>67</v>
      </c>
      <c r="D4036" s="191" t="s">
        <v>28</v>
      </c>
      <c r="E4036" s="189" t="n">
        <v>0.00522791</v>
      </c>
      <c r="F4036" s="189" t="n">
        <v>10</v>
      </c>
      <c r="G4036" s="189" t="n">
        <v>0</v>
      </c>
    </row>
    <row r="4037" customFormat="false" ht="15" hidden="false" customHeight="false" outlineLevel="0" collapsed="false">
      <c r="A4037" s="189" t="n">
        <v>2436</v>
      </c>
      <c r="B4037" s="190" t="s">
        <v>913</v>
      </c>
      <c r="C4037" s="191" t="s">
        <v>867</v>
      </c>
      <c r="D4037" s="191" t="s">
        <v>876</v>
      </c>
      <c r="E4037" s="189" t="n">
        <v>0.422341</v>
      </c>
      <c r="F4037" s="189" t="n">
        <v>0</v>
      </c>
      <c r="G4037" s="189" t="n">
        <v>12.75</v>
      </c>
    </row>
    <row r="4038" customFormat="false" ht="15" hidden="false" customHeight="false" outlineLevel="0" collapsed="false">
      <c r="A4038" s="189" t="n">
        <v>247</v>
      </c>
      <c r="B4038" s="190" t="s">
        <v>915</v>
      </c>
      <c r="C4038" s="191" t="s">
        <v>867</v>
      </c>
      <c r="D4038" s="191" t="s">
        <v>876</v>
      </c>
      <c r="E4038" s="189" t="n">
        <v>0.422341</v>
      </c>
      <c r="F4038" s="189" t="n">
        <v>0</v>
      </c>
      <c r="G4038" s="189" t="n">
        <v>9.57</v>
      </c>
    </row>
    <row r="4039" customFormat="false" ht="15" hidden="false" customHeight="false" outlineLevel="0" collapsed="false">
      <c r="A4039" s="189" t="n">
        <v>2711</v>
      </c>
      <c r="B4039" s="190" t="s">
        <v>885</v>
      </c>
      <c r="C4039" s="191" t="s">
        <v>67</v>
      </c>
      <c r="D4039" s="191" t="s">
        <v>28</v>
      </c>
      <c r="E4039" s="189" t="n">
        <v>0.002992098</v>
      </c>
      <c r="F4039" s="189" t="n">
        <v>100.68</v>
      </c>
      <c r="G4039" s="189" t="n">
        <v>0</v>
      </c>
    </row>
    <row r="4040" customFormat="false" ht="21" hidden="false" customHeight="false" outlineLevel="0" collapsed="false">
      <c r="A4040" s="189" t="n">
        <v>36148</v>
      </c>
      <c r="B4040" s="190" t="s">
        <v>864</v>
      </c>
      <c r="C4040" s="191" t="s">
        <v>67</v>
      </c>
      <c r="D4040" s="191" t="s">
        <v>28</v>
      </c>
      <c r="E4040" s="189" t="n">
        <v>0.00522791</v>
      </c>
      <c r="F4040" s="189" t="n">
        <v>48</v>
      </c>
      <c r="G4040" s="189" t="n">
        <v>0</v>
      </c>
    </row>
    <row r="4041" customFormat="false" ht="21" hidden="false" customHeight="false" outlineLevel="0" collapsed="false">
      <c r="A4041" s="189" t="n">
        <v>36152</v>
      </c>
      <c r="B4041" s="190" t="s">
        <v>865</v>
      </c>
      <c r="C4041" s="191" t="s">
        <v>67</v>
      </c>
      <c r="D4041" s="191" t="s">
        <v>28</v>
      </c>
      <c r="E4041" s="189" t="n">
        <v>0.00522791</v>
      </c>
      <c r="F4041" s="189" t="n">
        <v>3.9</v>
      </c>
      <c r="G4041" s="189" t="n">
        <v>0</v>
      </c>
    </row>
    <row r="4042" customFormat="false" ht="15" hidden="false" customHeight="false" outlineLevel="0" collapsed="false">
      <c r="A4042" s="189" t="n">
        <v>37370</v>
      </c>
      <c r="B4042" s="190" t="s">
        <v>886</v>
      </c>
      <c r="C4042" s="191" t="s">
        <v>67</v>
      </c>
      <c r="D4042" s="191" t="s">
        <v>876</v>
      </c>
      <c r="E4042" s="189" t="n">
        <v>0.82</v>
      </c>
      <c r="F4042" s="189" t="n">
        <v>1.7</v>
      </c>
      <c r="G4042" s="189" t="n">
        <v>0</v>
      </c>
    </row>
    <row r="4043" customFormat="false" ht="15" hidden="false" customHeight="false" outlineLevel="0" collapsed="false">
      <c r="A4043" s="189" t="n">
        <v>37371</v>
      </c>
      <c r="B4043" s="190" t="s">
        <v>887</v>
      </c>
      <c r="C4043" s="191" t="s">
        <v>67</v>
      </c>
      <c r="D4043" s="191" t="s">
        <v>876</v>
      </c>
      <c r="E4043" s="189" t="n">
        <v>0.82</v>
      </c>
      <c r="F4043" s="189" t="n">
        <v>0.64</v>
      </c>
      <c r="G4043" s="189" t="n">
        <v>0</v>
      </c>
    </row>
    <row r="4044" customFormat="false" ht="15" hidden="false" customHeight="false" outlineLevel="0" collapsed="false">
      <c r="A4044" s="189" t="n">
        <v>37372</v>
      </c>
      <c r="B4044" s="190" t="s">
        <v>877</v>
      </c>
      <c r="C4044" s="191" t="s">
        <v>67</v>
      </c>
      <c r="D4044" s="191" t="s">
        <v>876</v>
      </c>
      <c r="E4044" s="189" t="n">
        <v>0.82</v>
      </c>
      <c r="F4044" s="189" t="n">
        <v>0.37</v>
      </c>
      <c r="G4044" s="189" t="n">
        <v>0</v>
      </c>
    </row>
    <row r="4045" customFormat="false" ht="15" hidden="false" customHeight="false" outlineLevel="0" collapsed="false">
      <c r="A4045" s="189" t="n">
        <v>37373</v>
      </c>
      <c r="B4045" s="190" t="s">
        <v>878</v>
      </c>
      <c r="C4045" s="191" t="s">
        <v>67</v>
      </c>
      <c r="D4045" s="191" t="s">
        <v>876</v>
      </c>
      <c r="E4045" s="189" t="n">
        <v>0.82</v>
      </c>
      <c r="F4045" s="189" t="n">
        <v>0.02</v>
      </c>
      <c r="G4045" s="189" t="n">
        <v>0</v>
      </c>
    </row>
    <row r="4046" customFormat="false" ht="15" hidden="false" customHeight="false" outlineLevel="0" collapsed="false">
      <c r="A4046" s="189" t="n">
        <v>38403</v>
      </c>
      <c r="B4046" s="190" t="s">
        <v>888</v>
      </c>
      <c r="C4046" s="191" t="s">
        <v>67</v>
      </c>
      <c r="D4046" s="191" t="s">
        <v>28</v>
      </c>
      <c r="E4046" s="189" t="n">
        <v>0.002992098</v>
      </c>
      <c r="F4046" s="189" t="n">
        <v>24.94</v>
      </c>
      <c r="G4046" s="189" t="n">
        <v>0</v>
      </c>
    </row>
    <row r="4047" customFormat="false" ht="15" hidden="false" customHeight="false" outlineLevel="0" collapsed="false">
      <c r="A4047" s="189" t="s">
        <v>1156</v>
      </c>
      <c r="B4047" s="190" t="s">
        <v>583</v>
      </c>
      <c r="C4047" s="191" t="s">
        <v>67</v>
      </c>
      <c r="D4047" s="191" t="s">
        <v>28</v>
      </c>
      <c r="E4047" s="189" t="n">
        <v>1</v>
      </c>
      <c r="F4047" s="189" t="n">
        <v>100.63</v>
      </c>
      <c r="G4047" s="189" t="n">
        <v>0</v>
      </c>
    </row>
    <row r="4048" customFormat="false" ht="15" hidden="false" customHeight="false" outlineLevel="0" collapsed="false">
      <c r="A4048" s="178"/>
      <c r="B4048" s="179"/>
      <c r="C4048" s="180"/>
      <c r="D4048" s="180"/>
      <c r="E4048" s="180"/>
      <c r="F4048" s="180"/>
      <c r="G4048" s="180"/>
    </row>
    <row r="4049" customFormat="false" ht="15" hidden="false" customHeight="false" outlineLevel="0" collapsed="false">
      <c r="A4049" s="184" t="s">
        <v>585</v>
      </c>
      <c r="B4049" s="185" t="s">
        <v>586</v>
      </c>
      <c r="C4049" s="186" t="s">
        <v>53</v>
      </c>
      <c r="D4049" s="186" t="s">
        <v>28</v>
      </c>
      <c r="E4049" s="187"/>
      <c r="F4049" s="187" t="n">
        <v>48.90398991816</v>
      </c>
      <c r="G4049" s="187" t="n">
        <v>5.05820304</v>
      </c>
    </row>
    <row r="4050" customFormat="false" ht="15" hidden="false" customHeight="false" outlineLevel="0" collapsed="false">
      <c r="A4050" s="189" t="n">
        <v>10</v>
      </c>
      <c r="B4050" s="190" t="s">
        <v>882</v>
      </c>
      <c r="C4050" s="191" t="s">
        <v>67</v>
      </c>
      <c r="D4050" s="191" t="s">
        <v>28</v>
      </c>
      <c r="E4050" s="189" t="n">
        <v>0.001605516</v>
      </c>
      <c r="F4050" s="189" t="n">
        <v>6.64</v>
      </c>
      <c r="G4050" s="189" t="n">
        <v>0</v>
      </c>
    </row>
    <row r="4051" customFormat="false" ht="15" hidden="false" customHeight="false" outlineLevel="0" collapsed="false">
      <c r="A4051" s="189" t="n">
        <v>12</v>
      </c>
      <c r="B4051" s="190" t="s">
        <v>883</v>
      </c>
      <c r="C4051" s="191" t="s">
        <v>67</v>
      </c>
      <c r="D4051" s="191" t="s">
        <v>28</v>
      </c>
      <c r="E4051" s="189" t="n">
        <v>0.001605516</v>
      </c>
      <c r="F4051" s="189" t="n">
        <v>6.5</v>
      </c>
      <c r="G4051" s="189" t="n">
        <v>0</v>
      </c>
    </row>
    <row r="4052" customFormat="false" ht="15" hidden="false" customHeight="false" outlineLevel="0" collapsed="false">
      <c r="A4052" s="189" t="n">
        <v>12892</v>
      </c>
      <c r="B4052" s="190" t="s">
        <v>859</v>
      </c>
      <c r="C4052" s="191" t="s">
        <v>67</v>
      </c>
      <c r="D4052" s="191" t="s">
        <v>333</v>
      </c>
      <c r="E4052" s="189" t="n">
        <v>0.00280522</v>
      </c>
      <c r="F4052" s="189" t="n">
        <v>9</v>
      </c>
      <c r="G4052" s="189" t="n">
        <v>0</v>
      </c>
    </row>
    <row r="4053" customFormat="false" ht="15" hidden="false" customHeight="false" outlineLevel="0" collapsed="false">
      <c r="A4053" s="189" t="n">
        <v>12893</v>
      </c>
      <c r="B4053" s="190" t="s">
        <v>860</v>
      </c>
      <c r="C4053" s="191" t="s">
        <v>67</v>
      </c>
      <c r="D4053" s="191" t="s">
        <v>333</v>
      </c>
      <c r="E4053" s="189" t="n">
        <v>0.00280522</v>
      </c>
      <c r="F4053" s="189" t="n">
        <v>48</v>
      </c>
      <c r="G4053" s="189" t="n">
        <v>0</v>
      </c>
    </row>
    <row r="4054" customFormat="false" ht="15" hidden="false" customHeight="false" outlineLevel="0" collapsed="false">
      <c r="A4054" s="189" t="n">
        <v>12894</v>
      </c>
      <c r="B4054" s="190" t="s">
        <v>861</v>
      </c>
      <c r="C4054" s="191" t="s">
        <v>67</v>
      </c>
      <c r="D4054" s="191" t="s">
        <v>28</v>
      </c>
      <c r="E4054" s="189" t="n">
        <v>0.00280522</v>
      </c>
      <c r="F4054" s="189" t="n">
        <v>13</v>
      </c>
      <c r="G4054" s="189" t="n">
        <v>0</v>
      </c>
    </row>
    <row r="4055" customFormat="false" ht="21" hidden="false" customHeight="false" outlineLevel="0" collapsed="false">
      <c r="A4055" s="189" t="n">
        <v>12895</v>
      </c>
      <c r="B4055" s="190" t="s">
        <v>862</v>
      </c>
      <c r="C4055" s="191" t="s">
        <v>67</v>
      </c>
      <c r="D4055" s="191" t="s">
        <v>28</v>
      </c>
      <c r="E4055" s="189" t="n">
        <v>0.00280522</v>
      </c>
      <c r="F4055" s="189" t="n">
        <v>10</v>
      </c>
      <c r="G4055" s="189" t="n">
        <v>0</v>
      </c>
    </row>
    <row r="4056" customFormat="false" ht="15" hidden="false" customHeight="false" outlineLevel="0" collapsed="false">
      <c r="A4056" s="189" t="n">
        <v>2436</v>
      </c>
      <c r="B4056" s="190" t="s">
        <v>913</v>
      </c>
      <c r="C4056" s="191" t="s">
        <v>867</v>
      </c>
      <c r="D4056" s="191" t="s">
        <v>876</v>
      </c>
      <c r="E4056" s="189" t="n">
        <v>0.226622</v>
      </c>
      <c r="F4056" s="189" t="n">
        <v>0</v>
      </c>
      <c r="G4056" s="189" t="n">
        <v>12.75</v>
      </c>
    </row>
    <row r="4057" customFormat="false" ht="15" hidden="false" customHeight="false" outlineLevel="0" collapsed="false">
      <c r="A4057" s="189" t="n">
        <v>247</v>
      </c>
      <c r="B4057" s="190" t="s">
        <v>915</v>
      </c>
      <c r="C4057" s="191" t="s">
        <v>867</v>
      </c>
      <c r="D4057" s="191" t="s">
        <v>876</v>
      </c>
      <c r="E4057" s="189" t="n">
        <v>0.226622</v>
      </c>
      <c r="F4057" s="189" t="n">
        <v>0</v>
      </c>
      <c r="G4057" s="189" t="n">
        <v>9.57</v>
      </c>
    </row>
    <row r="4058" customFormat="false" ht="15" hidden="false" customHeight="false" outlineLevel="0" collapsed="false">
      <c r="A4058" s="189" t="n">
        <v>2711</v>
      </c>
      <c r="B4058" s="190" t="s">
        <v>885</v>
      </c>
      <c r="C4058" s="191" t="s">
        <v>67</v>
      </c>
      <c r="D4058" s="191" t="s">
        <v>28</v>
      </c>
      <c r="E4058" s="189" t="n">
        <v>0.001605516</v>
      </c>
      <c r="F4058" s="189" t="n">
        <v>100.68</v>
      </c>
      <c r="G4058" s="189" t="n">
        <v>0</v>
      </c>
    </row>
    <row r="4059" customFormat="false" ht="21" hidden="false" customHeight="false" outlineLevel="0" collapsed="false">
      <c r="A4059" s="189" t="n">
        <v>36148</v>
      </c>
      <c r="B4059" s="190" t="s">
        <v>864</v>
      </c>
      <c r="C4059" s="191" t="s">
        <v>67</v>
      </c>
      <c r="D4059" s="191" t="s">
        <v>28</v>
      </c>
      <c r="E4059" s="189" t="n">
        <v>0.00280522</v>
      </c>
      <c r="F4059" s="189" t="n">
        <v>48</v>
      </c>
      <c r="G4059" s="189" t="n">
        <v>0</v>
      </c>
    </row>
    <row r="4060" customFormat="false" ht="21" hidden="false" customHeight="false" outlineLevel="0" collapsed="false">
      <c r="A4060" s="189" t="n">
        <v>36152</v>
      </c>
      <c r="B4060" s="190" t="s">
        <v>865</v>
      </c>
      <c r="C4060" s="191" t="s">
        <v>67</v>
      </c>
      <c r="D4060" s="191" t="s">
        <v>28</v>
      </c>
      <c r="E4060" s="189" t="n">
        <v>0.00280522</v>
      </c>
      <c r="F4060" s="189" t="n">
        <v>3.9</v>
      </c>
      <c r="G4060" s="189" t="n">
        <v>0</v>
      </c>
    </row>
    <row r="4061" customFormat="false" ht="15" hidden="false" customHeight="false" outlineLevel="0" collapsed="false">
      <c r="A4061" s="189" t="n">
        <v>37370</v>
      </c>
      <c r="B4061" s="190" t="s">
        <v>886</v>
      </c>
      <c r="C4061" s="191" t="s">
        <v>67</v>
      </c>
      <c r="D4061" s="191" t="s">
        <v>876</v>
      </c>
      <c r="E4061" s="189" t="n">
        <v>0.44</v>
      </c>
      <c r="F4061" s="189" t="n">
        <v>1.7</v>
      </c>
      <c r="G4061" s="189" t="n">
        <v>0</v>
      </c>
    </row>
    <row r="4062" customFormat="false" ht="15" hidden="false" customHeight="false" outlineLevel="0" collapsed="false">
      <c r="A4062" s="189" t="n">
        <v>37371</v>
      </c>
      <c r="B4062" s="190" t="s">
        <v>887</v>
      </c>
      <c r="C4062" s="191" t="s">
        <v>67</v>
      </c>
      <c r="D4062" s="191" t="s">
        <v>876</v>
      </c>
      <c r="E4062" s="189" t="n">
        <v>0.44</v>
      </c>
      <c r="F4062" s="189" t="n">
        <v>0.64</v>
      </c>
      <c r="G4062" s="189" t="n">
        <v>0</v>
      </c>
    </row>
    <row r="4063" customFormat="false" ht="15" hidden="false" customHeight="false" outlineLevel="0" collapsed="false">
      <c r="A4063" s="189" t="n">
        <v>37372</v>
      </c>
      <c r="B4063" s="190" t="s">
        <v>877</v>
      </c>
      <c r="C4063" s="191" t="s">
        <v>67</v>
      </c>
      <c r="D4063" s="191" t="s">
        <v>876</v>
      </c>
      <c r="E4063" s="189" t="n">
        <v>0.44</v>
      </c>
      <c r="F4063" s="189" t="n">
        <v>0.37</v>
      </c>
      <c r="G4063" s="189" t="n">
        <v>0</v>
      </c>
    </row>
    <row r="4064" customFormat="false" ht="15" hidden="false" customHeight="false" outlineLevel="0" collapsed="false">
      <c r="A4064" s="189" t="n">
        <v>37373</v>
      </c>
      <c r="B4064" s="190" t="s">
        <v>878</v>
      </c>
      <c r="C4064" s="191" t="s">
        <v>67</v>
      </c>
      <c r="D4064" s="191" t="s">
        <v>876</v>
      </c>
      <c r="E4064" s="189" t="n">
        <v>0.44</v>
      </c>
      <c r="F4064" s="189" t="n">
        <v>0.02</v>
      </c>
      <c r="G4064" s="189" t="n">
        <v>0</v>
      </c>
    </row>
    <row r="4065" customFormat="false" ht="15" hidden="false" customHeight="false" outlineLevel="0" collapsed="false">
      <c r="A4065" s="189" t="n">
        <v>38403</v>
      </c>
      <c r="B4065" s="190" t="s">
        <v>888</v>
      </c>
      <c r="C4065" s="191" t="s">
        <v>67</v>
      </c>
      <c r="D4065" s="191" t="s">
        <v>28</v>
      </c>
      <c r="E4065" s="189" t="n">
        <v>0.001605516</v>
      </c>
      <c r="F4065" s="189" t="n">
        <v>24.94</v>
      </c>
      <c r="G4065" s="189" t="n">
        <v>0</v>
      </c>
    </row>
    <row r="4066" customFormat="false" ht="15" hidden="false" customHeight="false" outlineLevel="0" collapsed="false">
      <c r="A4066" s="189" t="s">
        <v>1157</v>
      </c>
      <c r="B4066" s="190" t="s">
        <v>1158</v>
      </c>
      <c r="C4066" s="191" t="s">
        <v>67</v>
      </c>
      <c r="D4066" s="191" t="s">
        <v>28</v>
      </c>
      <c r="E4066" s="189" t="n">
        <v>1</v>
      </c>
      <c r="F4066" s="189" t="n">
        <v>47.11</v>
      </c>
      <c r="G4066" s="189" t="n">
        <v>0</v>
      </c>
    </row>
    <row r="4067" customFormat="false" ht="15" hidden="false" customHeight="false" outlineLevel="0" collapsed="false">
      <c r="A4067" s="178"/>
      <c r="B4067" s="179"/>
      <c r="C4067" s="180"/>
      <c r="D4067" s="180"/>
      <c r="E4067" s="180"/>
      <c r="F4067" s="180"/>
      <c r="G4067" s="180"/>
    </row>
    <row r="4068" customFormat="false" ht="15" hidden="false" customHeight="false" outlineLevel="0" collapsed="false">
      <c r="A4068" s="184" t="s">
        <v>491</v>
      </c>
      <c r="B4068" s="185" t="s">
        <v>492</v>
      </c>
      <c r="C4068" s="186" t="s">
        <v>53</v>
      </c>
      <c r="D4068" s="186" t="s">
        <v>28</v>
      </c>
      <c r="E4068" s="187"/>
      <c r="F4068" s="187" t="n">
        <v>6.8977249814</v>
      </c>
      <c r="G4068" s="187" t="n">
        <v>1.1495916</v>
      </c>
    </row>
    <row r="4069" customFormat="false" ht="15" hidden="false" customHeight="false" outlineLevel="0" collapsed="false">
      <c r="A4069" s="189" t="n">
        <v>10</v>
      </c>
      <c r="B4069" s="190" t="s">
        <v>882</v>
      </c>
      <c r="C4069" s="191" t="s">
        <v>67</v>
      </c>
      <c r="D4069" s="191" t="s">
        <v>28</v>
      </c>
      <c r="E4069" s="189" t="n">
        <v>0.00036489</v>
      </c>
      <c r="F4069" s="189" t="n">
        <v>6.64</v>
      </c>
      <c r="G4069" s="189" t="n">
        <v>0</v>
      </c>
    </row>
    <row r="4070" customFormat="false" ht="15" hidden="false" customHeight="false" outlineLevel="0" collapsed="false">
      <c r="A4070" s="189" t="n">
        <v>12</v>
      </c>
      <c r="B4070" s="190" t="s">
        <v>883</v>
      </c>
      <c r="C4070" s="191" t="s">
        <v>67</v>
      </c>
      <c r="D4070" s="191" t="s">
        <v>28</v>
      </c>
      <c r="E4070" s="189" t="n">
        <v>0.00036489</v>
      </c>
      <c r="F4070" s="189" t="n">
        <v>6.5</v>
      </c>
      <c r="G4070" s="189" t="n">
        <v>0</v>
      </c>
    </row>
    <row r="4071" customFormat="false" ht="15" hidden="false" customHeight="false" outlineLevel="0" collapsed="false">
      <c r="A4071" s="189" t="n">
        <v>12892</v>
      </c>
      <c r="B4071" s="190" t="s">
        <v>859</v>
      </c>
      <c r="C4071" s="191" t="s">
        <v>67</v>
      </c>
      <c r="D4071" s="191" t="s">
        <v>333</v>
      </c>
      <c r="E4071" s="189" t="n">
        <v>0.00063755</v>
      </c>
      <c r="F4071" s="189" t="n">
        <v>9</v>
      </c>
      <c r="G4071" s="189" t="n">
        <v>0</v>
      </c>
    </row>
    <row r="4072" customFormat="false" ht="15" hidden="false" customHeight="false" outlineLevel="0" collapsed="false">
      <c r="A4072" s="189" t="n">
        <v>12893</v>
      </c>
      <c r="B4072" s="190" t="s">
        <v>860</v>
      </c>
      <c r="C4072" s="191" t="s">
        <v>67</v>
      </c>
      <c r="D4072" s="191" t="s">
        <v>333</v>
      </c>
      <c r="E4072" s="189" t="n">
        <v>0.00063755</v>
      </c>
      <c r="F4072" s="189" t="n">
        <v>48</v>
      </c>
      <c r="G4072" s="189" t="n">
        <v>0</v>
      </c>
    </row>
    <row r="4073" customFormat="false" ht="15" hidden="false" customHeight="false" outlineLevel="0" collapsed="false">
      <c r="A4073" s="189" t="n">
        <v>12894</v>
      </c>
      <c r="B4073" s="190" t="s">
        <v>861</v>
      </c>
      <c r="C4073" s="191" t="s">
        <v>67</v>
      </c>
      <c r="D4073" s="191" t="s">
        <v>28</v>
      </c>
      <c r="E4073" s="189" t="n">
        <v>0.00063755</v>
      </c>
      <c r="F4073" s="189" t="n">
        <v>13</v>
      </c>
      <c r="G4073" s="189" t="n">
        <v>0</v>
      </c>
    </row>
    <row r="4074" customFormat="false" ht="21" hidden="false" customHeight="false" outlineLevel="0" collapsed="false">
      <c r="A4074" s="189" t="n">
        <v>12895</v>
      </c>
      <c r="B4074" s="190" t="s">
        <v>862</v>
      </c>
      <c r="C4074" s="191" t="s">
        <v>67</v>
      </c>
      <c r="D4074" s="191" t="s">
        <v>28</v>
      </c>
      <c r="E4074" s="189" t="n">
        <v>0.00063755</v>
      </c>
      <c r="F4074" s="189" t="n">
        <v>10</v>
      </c>
      <c r="G4074" s="189" t="n">
        <v>0</v>
      </c>
    </row>
    <row r="4075" customFormat="false" ht="15" hidden="false" customHeight="false" outlineLevel="0" collapsed="false">
      <c r="A4075" s="189" t="n">
        <v>2436</v>
      </c>
      <c r="B4075" s="190" t="s">
        <v>913</v>
      </c>
      <c r="C4075" s="191" t="s">
        <v>867</v>
      </c>
      <c r="D4075" s="191" t="s">
        <v>876</v>
      </c>
      <c r="E4075" s="189" t="n">
        <v>0.051505</v>
      </c>
      <c r="F4075" s="189" t="n">
        <v>0</v>
      </c>
      <c r="G4075" s="189" t="n">
        <v>12.75</v>
      </c>
    </row>
    <row r="4076" customFormat="false" ht="15" hidden="false" customHeight="false" outlineLevel="0" collapsed="false">
      <c r="A4076" s="189" t="n">
        <v>247</v>
      </c>
      <c r="B4076" s="190" t="s">
        <v>915</v>
      </c>
      <c r="C4076" s="191" t="s">
        <v>867</v>
      </c>
      <c r="D4076" s="191" t="s">
        <v>876</v>
      </c>
      <c r="E4076" s="189" t="n">
        <v>0.051505</v>
      </c>
      <c r="F4076" s="189" t="n">
        <v>0</v>
      </c>
      <c r="G4076" s="189" t="n">
        <v>9.57</v>
      </c>
    </row>
    <row r="4077" customFormat="false" ht="15" hidden="false" customHeight="false" outlineLevel="0" collapsed="false">
      <c r="A4077" s="189" t="n">
        <v>2711</v>
      </c>
      <c r="B4077" s="190" t="s">
        <v>885</v>
      </c>
      <c r="C4077" s="191" t="s">
        <v>67</v>
      </c>
      <c r="D4077" s="191" t="s">
        <v>28</v>
      </c>
      <c r="E4077" s="189" t="n">
        <v>0.00036489</v>
      </c>
      <c r="F4077" s="189" t="n">
        <v>100.68</v>
      </c>
      <c r="G4077" s="189" t="n">
        <v>0</v>
      </c>
    </row>
    <row r="4078" customFormat="false" ht="21" hidden="false" customHeight="false" outlineLevel="0" collapsed="false">
      <c r="A4078" s="189" t="n">
        <v>36148</v>
      </c>
      <c r="B4078" s="190" t="s">
        <v>864</v>
      </c>
      <c r="C4078" s="191" t="s">
        <v>67</v>
      </c>
      <c r="D4078" s="191" t="s">
        <v>28</v>
      </c>
      <c r="E4078" s="189" t="n">
        <v>0.00063755</v>
      </c>
      <c r="F4078" s="189" t="n">
        <v>48</v>
      </c>
      <c r="G4078" s="189" t="n">
        <v>0</v>
      </c>
    </row>
    <row r="4079" customFormat="false" ht="21" hidden="false" customHeight="false" outlineLevel="0" collapsed="false">
      <c r="A4079" s="189" t="n">
        <v>36152</v>
      </c>
      <c r="B4079" s="190" t="s">
        <v>865</v>
      </c>
      <c r="C4079" s="191" t="s">
        <v>67</v>
      </c>
      <c r="D4079" s="191" t="s">
        <v>28</v>
      </c>
      <c r="E4079" s="189" t="n">
        <v>0.00063755</v>
      </c>
      <c r="F4079" s="189" t="n">
        <v>3.9</v>
      </c>
      <c r="G4079" s="189" t="n">
        <v>0</v>
      </c>
    </row>
    <row r="4080" customFormat="false" ht="15" hidden="false" customHeight="false" outlineLevel="0" collapsed="false">
      <c r="A4080" s="189" t="n">
        <v>37370</v>
      </c>
      <c r="B4080" s="190" t="s">
        <v>886</v>
      </c>
      <c r="C4080" s="191" t="s">
        <v>67</v>
      </c>
      <c r="D4080" s="191" t="s">
        <v>876</v>
      </c>
      <c r="E4080" s="189" t="n">
        <v>0.1</v>
      </c>
      <c r="F4080" s="189" t="n">
        <v>1.7</v>
      </c>
      <c r="G4080" s="189" t="n">
        <v>0</v>
      </c>
    </row>
    <row r="4081" customFormat="false" ht="15" hidden="false" customHeight="false" outlineLevel="0" collapsed="false">
      <c r="A4081" s="189" t="n">
        <v>37371</v>
      </c>
      <c r="B4081" s="190" t="s">
        <v>887</v>
      </c>
      <c r="C4081" s="191" t="s">
        <v>67</v>
      </c>
      <c r="D4081" s="191" t="s">
        <v>876</v>
      </c>
      <c r="E4081" s="189" t="n">
        <v>0.1</v>
      </c>
      <c r="F4081" s="189" t="n">
        <v>0.64</v>
      </c>
      <c r="G4081" s="189" t="n">
        <v>0</v>
      </c>
    </row>
    <row r="4082" customFormat="false" ht="15" hidden="false" customHeight="false" outlineLevel="0" collapsed="false">
      <c r="A4082" s="189" t="n">
        <v>37372</v>
      </c>
      <c r="B4082" s="190" t="s">
        <v>877</v>
      </c>
      <c r="C4082" s="191" t="s">
        <v>67</v>
      </c>
      <c r="D4082" s="191" t="s">
        <v>876</v>
      </c>
      <c r="E4082" s="189" t="n">
        <v>0.1</v>
      </c>
      <c r="F4082" s="189" t="n">
        <v>0.37</v>
      </c>
      <c r="G4082" s="189" t="n">
        <v>0</v>
      </c>
    </row>
    <row r="4083" customFormat="false" ht="15" hidden="false" customHeight="false" outlineLevel="0" collapsed="false">
      <c r="A4083" s="189" t="n">
        <v>37373</v>
      </c>
      <c r="B4083" s="190" t="s">
        <v>878</v>
      </c>
      <c r="C4083" s="191" t="s">
        <v>67</v>
      </c>
      <c r="D4083" s="191" t="s">
        <v>876</v>
      </c>
      <c r="E4083" s="189" t="n">
        <v>0.1</v>
      </c>
      <c r="F4083" s="189" t="n">
        <v>0.02</v>
      </c>
      <c r="G4083" s="189" t="n">
        <v>0</v>
      </c>
    </row>
    <row r="4084" customFormat="false" ht="15" hidden="false" customHeight="false" outlineLevel="0" collapsed="false">
      <c r="A4084" s="189" t="n">
        <v>38403</v>
      </c>
      <c r="B4084" s="190" t="s">
        <v>888</v>
      </c>
      <c r="C4084" s="191" t="s">
        <v>67</v>
      </c>
      <c r="D4084" s="191" t="s">
        <v>28</v>
      </c>
      <c r="E4084" s="189" t="n">
        <v>0.00036489</v>
      </c>
      <c r="F4084" s="189" t="n">
        <v>24.94</v>
      </c>
      <c r="G4084" s="189" t="n">
        <v>0</v>
      </c>
    </row>
    <row r="4085" customFormat="false" ht="15" hidden="false" customHeight="false" outlineLevel="0" collapsed="false">
      <c r="A4085" s="189" t="s">
        <v>1131</v>
      </c>
      <c r="B4085" s="190" t="s">
        <v>492</v>
      </c>
      <c r="C4085" s="191" t="s">
        <v>67</v>
      </c>
      <c r="D4085" s="191" t="s">
        <v>28</v>
      </c>
      <c r="E4085" s="189" t="n">
        <v>1</v>
      </c>
      <c r="F4085" s="189" t="n">
        <v>6.49</v>
      </c>
      <c r="G4085" s="189" t="n">
        <v>0</v>
      </c>
    </row>
    <row r="4086" customFormat="false" ht="15" hidden="false" customHeight="false" outlineLevel="0" collapsed="false">
      <c r="A4086" s="178"/>
      <c r="B4086" s="179"/>
      <c r="C4086" s="180"/>
      <c r="D4086" s="180"/>
      <c r="E4086" s="180"/>
      <c r="F4086" s="180"/>
      <c r="G4086" s="180"/>
    </row>
    <row r="4087" customFormat="false" ht="15" hidden="false" customHeight="false" outlineLevel="0" collapsed="false">
      <c r="A4087" s="184" t="s">
        <v>494</v>
      </c>
      <c r="B4087" s="185" t="s">
        <v>495</v>
      </c>
      <c r="C4087" s="186" t="s">
        <v>53</v>
      </c>
      <c r="D4087" s="186" t="s">
        <v>28</v>
      </c>
      <c r="E4087" s="187"/>
      <c r="F4087" s="187" t="n">
        <v>2.6363498884</v>
      </c>
      <c r="G4087" s="187" t="n">
        <v>6.8975496</v>
      </c>
    </row>
    <row r="4088" customFormat="false" ht="15" hidden="false" customHeight="false" outlineLevel="0" collapsed="false">
      <c r="A4088" s="189" t="n">
        <v>10</v>
      </c>
      <c r="B4088" s="190" t="s">
        <v>882</v>
      </c>
      <c r="C4088" s="191" t="s">
        <v>67</v>
      </c>
      <c r="D4088" s="191" t="s">
        <v>28</v>
      </c>
      <c r="E4088" s="189" t="n">
        <v>0.00218934</v>
      </c>
      <c r="F4088" s="189" t="n">
        <v>6.64</v>
      </c>
      <c r="G4088" s="189" t="n">
        <v>0</v>
      </c>
    </row>
    <row r="4089" customFormat="false" ht="15" hidden="false" customHeight="false" outlineLevel="0" collapsed="false">
      <c r="A4089" s="189" t="n">
        <v>12</v>
      </c>
      <c r="B4089" s="190" t="s">
        <v>883</v>
      </c>
      <c r="C4089" s="191" t="s">
        <v>67</v>
      </c>
      <c r="D4089" s="191" t="s">
        <v>28</v>
      </c>
      <c r="E4089" s="189" t="n">
        <v>0.00218934</v>
      </c>
      <c r="F4089" s="189" t="n">
        <v>6.5</v>
      </c>
      <c r="G4089" s="189" t="n">
        <v>0</v>
      </c>
    </row>
    <row r="4090" customFormat="false" ht="15" hidden="false" customHeight="false" outlineLevel="0" collapsed="false">
      <c r="A4090" s="189" t="n">
        <v>12892</v>
      </c>
      <c r="B4090" s="190" t="s">
        <v>859</v>
      </c>
      <c r="C4090" s="191" t="s">
        <v>67</v>
      </c>
      <c r="D4090" s="191" t="s">
        <v>333</v>
      </c>
      <c r="E4090" s="189" t="n">
        <v>0.0038253</v>
      </c>
      <c r="F4090" s="189" t="n">
        <v>9</v>
      </c>
      <c r="G4090" s="189" t="n">
        <v>0</v>
      </c>
    </row>
    <row r="4091" customFormat="false" ht="15" hidden="false" customHeight="false" outlineLevel="0" collapsed="false">
      <c r="A4091" s="189" t="n">
        <v>12893</v>
      </c>
      <c r="B4091" s="190" t="s">
        <v>860</v>
      </c>
      <c r="C4091" s="191" t="s">
        <v>67</v>
      </c>
      <c r="D4091" s="191" t="s">
        <v>333</v>
      </c>
      <c r="E4091" s="189" t="n">
        <v>0.0038253</v>
      </c>
      <c r="F4091" s="189" t="n">
        <v>48</v>
      </c>
      <c r="G4091" s="189" t="n">
        <v>0</v>
      </c>
    </row>
    <row r="4092" customFormat="false" ht="15" hidden="false" customHeight="false" outlineLevel="0" collapsed="false">
      <c r="A4092" s="189" t="n">
        <v>12894</v>
      </c>
      <c r="B4092" s="190" t="s">
        <v>861</v>
      </c>
      <c r="C4092" s="191" t="s">
        <v>67</v>
      </c>
      <c r="D4092" s="191" t="s">
        <v>28</v>
      </c>
      <c r="E4092" s="189" t="n">
        <v>0.0038253</v>
      </c>
      <c r="F4092" s="189" t="n">
        <v>13</v>
      </c>
      <c r="G4092" s="189" t="n">
        <v>0</v>
      </c>
    </row>
    <row r="4093" customFormat="false" ht="21" hidden="false" customHeight="false" outlineLevel="0" collapsed="false">
      <c r="A4093" s="189" t="n">
        <v>12895</v>
      </c>
      <c r="B4093" s="190" t="s">
        <v>862</v>
      </c>
      <c r="C4093" s="191" t="s">
        <v>67</v>
      </c>
      <c r="D4093" s="191" t="s">
        <v>28</v>
      </c>
      <c r="E4093" s="189" t="n">
        <v>0.0038253</v>
      </c>
      <c r="F4093" s="189" t="n">
        <v>10</v>
      </c>
      <c r="G4093" s="189" t="n">
        <v>0</v>
      </c>
    </row>
    <row r="4094" customFormat="false" ht="15" hidden="false" customHeight="false" outlineLevel="0" collapsed="false">
      <c r="A4094" s="189" t="n">
        <v>2436</v>
      </c>
      <c r="B4094" s="190" t="s">
        <v>913</v>
      </c>
      <c r="C4094" s="191" t="s">
        <v>867</v>
      </c>
      <c r="D4094" s="191" t="s">
        <v>876</v>
      </c>
      <c r="E4094" s="189" t="n">
        <v>0.30903</v>
      </c>
      <c r="F4094" s="189" t="n">
        <v>0</v>
      </c>
      <c r="G4094" s="189" t="n">
        <v>12.75</v>
      </c>
    </row>
    <row r="4095" customFormat="false" ht="15" hidden="false" customHeight="false" outlineLevel="0" collapsed="false">
      <c r="A4095" s="189" t="n">
        <v>247</v>
      </c>
      <c r="B4095" s="190" t="s">
        <v>915</v>
      </c>
      <c r="C4095" s="191" t="s">
        <v>867</v>
      </c>
      <c r="D4095" s="191" t="s">
        <v>876</v>
      </c>
      <c r="E4095" s="189" t="n">
        <v>0.30903</v>
      </c>
      <c r="F4095" s="189" t="n">
        <v>0</v>
      </c>
      <c r="G4095" s="189" t="n">
        <v>9.57</v>
      </c>
    </row>
    <row r="4096" customFormat="false" ht="15" hidden="false" customHeight="false" outlineLevel="0" collapsed="false">
      <c r="A4096" s="189" t="n">
        <v>2711</v>
      </c>
      <c r="B4096" s="190" t="s">
        <v>885</v>
      </c>
      <c r="C4096" s="191" t="s">
        <v>67</v>
      </c>
      <c r="D4096" s="191" t="s">
        <v>28</v>
      </c>
      <c r="E4096" s="189" t="n">
        <v>0.00218934</v>
      </c>
      <c r="F4096" s="189" t="n">
        <v>100.68</v>
      </c>
      <c r="G4096" s="189" t="n">
        <v>0</v>
      </c>
    </row>
    <row r="4097" customFormat="false" ht="21" hidden="false" customHeight="false" outlineLevel="0" collapsed="false">
      <c r="A4097" s="189" t="n">
        <v>36148</v>
      </c>
      <c r="B4097" s="190" t="s">
        <v>864</v>
      </c>
      <c r="C4097" s="191" t="s">
        <v>67</v>
      </c>
      <c r="D4097" s="191" t="s">
        <v>28</v>
      </c>
      <c r="E4097" s="189" t="n">
        <v>0.0038253</v>
      </c>
      <c r="F4097" s="189" t="n">
        <v>48</v>
      </c>
      <c r="G4097" s="189" t="n">
        <v>0</v>
      </c>
    </row>
    <row r="4098" customFormat="false" ht="21" hidden="false" customHeight="false" outlineLevel="0" collapsed="false">
      <c r="A4098" s="189" t="n">
        <v>36152</v>
      </c>
      <c r="B4098" s="190" t="s">
        <v>865</v>
      </c>
      <c r="C4098" s="191" t="s">
        <v>67</v>
      </c>
      <c r="D4098" s="191" t="s">
        <v>28</v>
      </c>
      <c r="E4098" s="189" t="n">
        <v>0.0038253</v>
      </c>
      <c r="F4098" s="189" t="n">
        <v>3.9</v>
      </c>
      <c r="G4098" s="189" t="n">
        <v>0</v>
      </c>
    </row>
    <row r="4099" customFormat="false" ht="15" hidden="false" customHeight="false" outlineLevel="0" collapsed="false">
      <c r="A4099" s="189" t="n">
        <v>37370</v>
      </c>
      <c r="B4099" s="190" t="s">
        <v>886</v>
      </c>
      <c r="C4099" s="191" t="s">
        <v>67</v>
      </c>
      <c r="D4099" s="191" t="s">
        <v>876</v>
      </c>
      <c r="E4099" s="189" t="n">
        <v>0.6</v>
      </c>
      <c r="F4099" s="189" t="n">
        <v>1.7</v>
      </c>
      <c r="G4099" s="189" t="n">
        <v>0</v>
      </c>
    </row>
    <row r="4100" customFormat="false" ht="15" hidden="false" customHeight="false" outlineLevel="0" collapsed="false">
      <c r="A4100" s="189" t="n">
        <v>37371</v>
      </c>
      <c r="B4100" s="190" t="s">
        <v>887</v>
      </c>
      <c r="C4100" s="191" t="s">
        <v>67</v>
      </c>
      <c r="D4100" s="191" t="s">
        <v>876</v>
      </c>
      <c r="E4100" s="189" t="n">
        <v>0.6</v>
      </c>
      <c r="F4100" s="189" t="n">
        <v>0.64</v>
      </c>
      <c r="G4100" s="189" t="n">
        <v>0</v>
      </c>
    </row>
    <row r="4101" customFormat="false" ht="15" hidden="false" customHeight="false" outlineLevel="0" collapsed="false">
      <c r="A4101" s="189" t="n">
        <v>37372</v>
      </c>
      <c r="B4101" s="190" t="s">
        <v>877</v>
      </c>
      <c r="C4101" s="191" t="s">
        <v>67</v>
      </c>
      <c r="D4101" s="191" t="s">
        <v>876</v>
      </c>
      <c r="E4101" s="189" t="n">
        <v>0.6</v>
      </c>
      <c r="F4101" s="189" t="n">
        <v>0.37</v>
      </c>
      <c r="G4101" s="189" t="n">
        <v>0</v>
      </c>
    </row>
    <row r="4102" customFormat="false" ht="15" hidden="false" customHeight="false" outlineLevel="0" collapsed="false">
      <c r="A4102" s="189" t="n">
        <v>37373</v>
      </c>
      <c r="B4102" s="190" t="s">
        <v>878</v>
      </c>
      <c r="C4102" s="191" t="s">
        <v>67</v>
      </c>
      <c r="D4102" s="191" t="s">
        <v>876</v>
      </c>
      <c r="E4102" s="189" t="n">
        <v>0.6</v>
      </c>
      <c r="F4102" s="189" t="n">
        <v>0.02</v>
      </c>
      <c r="G4102" s="189" t="n">
        <v>0</v>
      </c>
    </row>
    <row r="4103" customFormat="false" ht="15" hidden="false" customHeight="false" outlineLevel="0" collapsed="false">
      <c r="A4103" s="189" t="n">
        <v>38403</v>
      </c>
      <c r="B4103" s="190" t="s">
        <v>888</v>
      </c>
      <c r="C4103" s="191" t="s">
        <v>67</v>
      </c>
      <c r="D4103" s="191" t="s">
        <v>28</v>
      </c>
      <c r="E4103" s="189" t="n">
        <v>0.00218934</v>
      </c>
      <c r="F4103" s="189" t="n">
        <v>24.94</v>
      </c>
      <c r="G4103" s="189" t="n">
        <v>0</v>
      </c>
    </row>
    <row r="4104" customFormat="false" ht="15" hidden="false" customHeight="false" outlineLevel="0" collapsed="false">
      <c r="A4104" s="189" t="s">
        <v>1132</v>
      </c>
      <c r="B4104" s="190" t="s">
        <v>495</v>
      </c>
      <c r="C4104" s="191" t="s">
        <v>67</v>
      </c>
      <c r="D4104" s="191" t="s">
        <v>28</v>
      </c>
      <c r="E4104" s="189" t="n">
        <v>1</v>
      </c>
      <c r="F4104" s="189" t="n">
        <v>0.19</v>
      </c>
      <c r="G4104" s="189" t="n">
        <v>0</v>
      </c>
    </row>
    <row r="4105" customFormat="false" ht="15" hidden="false" customHeight="false" outlineLevel="0" collapsed="false">
      <c r="A4105" s="178"/>
      <c r="B4105" s="179"/>
      <c r="C4105" s="180"/>
      <c r="D4105" s="180"/>
      <c r="E4105" s="180"/>
      <c r="F4105" s="180"/>
      <c r="G4105" s="180"/>
    </row>
    <row r="4106" customFormat="false" ht="15" hidden="false" customHeight="false" outlineLevel="0" collapsed="false">
      <c r="A4106" s="184" t="s">
        <v>590</v>
      </c>
      <c r="B4106" s="185" t="s">
        <v>591</v>
      </c>
      <c r="C4106" s="186" t="s">
        <v>53</v>
      </c>
      <c r="D4106" s="186" t="s">
        <v>28</v>
      </c>
      <c r="E4106" s="187"/>
      <c r="F4106" s="187" t="n">
        <v>2.7563498884</v>
      </c>
      <c r="G4106" s="187" t="n">
        <v>6.8975496</v>
      </c>
    </row>
    <row r="4107" customFormat="false" ht="15" hidden="false" customHeight="false" outlineLevel="0" collapsed="false">
      <c r="A4107" s="189" t="n">
        <v>10</v>
      </c>
      <c r="B4107" s="190" t="s">
        <v>882</v>
      </c>
      <c r="C4107" s="191" t="s">
        <v>67</v>
      </c>
      <c r="D4107" s="191" t="s">
        <v>28</v>
      </c>
      <c r="E4107" s="189" t="n">
        <v>0.00218934</v>
      </c>
      <c r="F4107" s="189" t="n">
        <v>6.64</v>
      </c>
      <c r="G4107" s="189" t="n">
        <v>0</v>
      </c>
    </row>
    <row r="4108" customFormat="false" ht="15" hidden="false" customHeight="false" outlineLevel="0" collapsed="false">
      <c r="A4108" s="189" t="n">
        <v>12</v>
      </c>
      <c r="B4108" s="190" t="s">
        <v>883</v>
      </c>
      <c r="C4108" s="191" t="s">
        <v>67</v>
      </c>
      <c r="D4108" s="191" t="s">
        <v>28</v>
      </c>
      <c r="E4108" s="189" t="n">
        <v>0.00218934</v>
      </c>
      <c r="F4108" s="189" t="n">
        <v>6.5</v>
      </c>
      <c r="G4108" s="189" t="n">
        <v>0</v>
      </c>
    </row>
    <row r="4109" customFormat="false" ht="15" hidden="false" customHeight="false" outlineLevel="0" collapsed="false">
      <c r="A4109" s="189" t="n">
        <v>12892</v>
      </c>
      <c r="B4109" s="190" t="s">
        <v>859</v>
      </c>
      <c r="C4109" s="191" t="s">
        <v>67</v>
      </c>
      <c r="D4109" s="191" t="s">
        <v>333</v>
      </c>
      <c r="E4109" s="189" t="n">
        <v>0.0038253</v>
      </c>
      <c r="F4109" s="189" t="n">
        <v>9</v>
      </c>
      <c r="G4109" s="189" t="n">
        <v>0</v>
      </c>
    </row>
    <row r="4110" customFormat="false" ht="15" hidden="false" customHeight="false" outlineLevel="0" collapsed="false">
      <c r="A4110" s="189" t="n">
        <v>12893</v>
      </c>
      <c r="B4110" s="190" t="s">
        <v>860</v>
      </c>
      <c r="C4110" s="191" t="s">
        <v>67</v>
      </c>
      <c r="D4110" s="191" t="s">
        <v>333</v>
      </c>
      <c r="E4110" s="189" t="n">
        <v>0.0038253</v>
      </c>
      <c r="F4110" s="189" t="n">
        <v>48</v>
      </c>
      <c r="G4110" s="189" t="n">
        <v>0</v>
      </c>
    </row>
    <row r="4111" customFormat="false" ht="15" hidden="false" customHeight="false" outlineLevel="0" collapsed="false">
      <c r="A4111" s="189" t="n">
        <v>12894</v>
      </c>
      <c r="B4111" s="190" t="s">
        <v>861</v>
      </c>
      <c r="C4111" s="191" t="s">
        <v>67</v>
      </c>
      <c r="D4111" s="191" t="s">
        <v>28</v>
      </c>
      <c r="E4111" s="189" t="n">
        <v>0.0038253</v>
      </c>
      <c r="F4111" s="189" t="n">
        <v>13</v>
      </c>
      <c r="G4111" s="189" t="n">
        <v>0</v>
      </c>
    </row>
    <row r="4112" customFormat="false" ht="21" hidden="false" customHeight="false" outlineLevel="0" collapsed="false">
      <c r="A4112" s="189" t="n">
        <v>12895</v>
      </c>
      <c r="B4112" s="190" t="s">
        <v>862</v>
      </c>
      <c r="C4112" s="191" t="s">
        <v>67</v>
      </c>
      <c r="D4112" s="191" t="s">
        <v>28</v>
      </c>
      <c r="E4112" s="189" t="n">
        <v>0.0038253</v>
      </c>
      <c r="F4112" s="189" t="n">
        <v>10</v>
      </c>
      <c r="G4112" s="189" t="n">
        <v>0</v>
      </c>
    </row>
    <row r="4113" customFormat="false" ht="15" hidden="false" customHeight="false" outlineLevel="0" collapsed="false">
      <c r="A4113" s="189" t="n">
        <v>2436</v>
      </c>
      <c r="B4113" s="190" t="s">
        <v>913</v>
      </c>
      <c r="C4113" s="191" t="s">
        <v>867</v>
      </c>
      <c r="D4113" s="191" t="s">
        <v>876</v>
      </c>
      <c r="E4113" s="189" t="n">
        <v>0.30903</v>
      </c>
      <c r="F4113" s="189" t="n">
        <v>0</v>
      </c>
      <c r="G4113" s="189" t="n">
        <v>12.75</v>
      </c>
    </row>
    <row r="4114" customFormat="false" ht="15" hidden="false" customHeight="false" outlineLevel="0" collapsed="false">
      <c r="A4114" s="189" t="n">
        <v>247</v>
      </c>
      <c r="B4114" s="190" t="s">
        <v>915</v>
      </c>
      <c r="C4114" s="191" t="s">
        <v>867</v>
      </c>
      <c r="D4114" s="191" t="s">
        <v>876</v>
      </c>
      <c r="E4114" s="189" t="n">
        <v>0.30903</v>
      </c>
      <c r="F4114" s="189" t="n">
        <v>0</v>
      </c>
      <c r="G4114" s="189" t="n">
        <v>9.57</v>
      </c>
    </row>
    <row r="4115" customFormat="false" ht="15" hidden="false" customHeight="false" outlineLevel="0" collapsed="false">
      <c r="A4115" s="189" t="n">
        <v>2711</v>
      </c>
      <c r="B4115" s="190" t="s">
        <v>885</v>
      </c>
      <c r="C4115" s="191" t="s">
        <v>67</v>
      </c>
      <c r="D4115" s="191" t="s">
        <v>28</v>
      </c>
      <c r="E4115" s="189" t="n">
        <v>0.00218934</v>
      </c>
      <c r="F4115" s="189" t="n">
        <v>100.68</v>
      </c>
      <c r="G4115" s="189" t="n">
        <v>0</v>
      </c>
    </row>
    <row r="4116" customFormat="false" ht="21" hidden="false" customHeight="false" outlineLevel="0" collapsed="false">
      <c r="A4116" s="189" t="n">
        <v>36148</v>
      </c>
      <c r="B4116" s="190" t="s">
        <v>864</v>
      </c>
      <c r="C4116" s="191" t="s">
        <v>67</v>
      </c>
      <c r="D4116" s="191" t="s">
        <v>28</v>
      </c>
      <c r="E4116" s="189" t="n">
        <v>0.0038253</v>
      </c>
      <c r="F4116" s="189" t="n">
        <v>48</v>
      </c>
      <c r="G4116" s="189" t="n">
        <v>0</v>
      </c>
    </row>
    <row r="4117" customFormat="false" ht="21" hidden="false" customHeight="false" outlineLevel="0" collapsed="false">
      <c r="A4117" s="189" t="n">
        <v>36152</v>
      </c>
      <c r="B4117" s="190" t="s">
        <v>865</v>
      </c>
      <c r="C4117" s="191" t="s">
        <v>67</v>
      </c>
      <c r="D4117" s="191" t="s">
        <v>28</v>
      </c>
      <c r="E4117" s="189" t="n">
        <v>0.0038253</v>
      </c>
      <c r="F4117" s="189" t="n">
        <v>3.9</v>
      </c>
      <c r="G4117" s="189" t="n">
        <v>0</v>
      </c>
    </row>
    <row r="4118" customFormat="false" ht="15" hidden="false" customHeight="false" outlineLevel="0" collapsed="false">
      <c r="A4118" s="189" t="n">
        <v>37370</v>
      </c>
      <c r="B4118" s="190" t="s">
        <v>886</v>
      </c>
      <c r="C4118" s="191" t="s">
        <v>67</v>
      </c>
      <c r="D4118" s="191" t="s">
        <v>876</v>
      </c>
      <c r="E4118" s="189" t="n">
        <v>0.6</v>
      </c>
      <c r="F4118" s="189" t="n">
        <v>1.7</v>
      </c>
      <c r="G4118" s="189" t="n">
        <v>0</v>
      </c>
    </row>
    <row r="4119" customFormat="false" ht="15" hidden="false" customHeight="false" outlineLevel="0" collapsed="false">
      <c r="A4119" s="189" t="n">
        <v>37371</v>
      </c>
      <c r="B4119" s="190" t="s">
        <v>887</v>
      </c>
      <c r="C4119" s="191" t="s">
        <v>67</v>
      </c>
      <c r="D4119" s="191" t="s">
        <v>876</v>
      </c>
      <c r="E4119" s="189" t="n">
        <v>0.6</v>
      </c>
      <c r="F4119" s="189" t="n">
        <v>0.64</v>
      </c>
      <c r="G4119" s="189" t="n">
        <v>0</v>
      </c>
    </row>
    <row r="4120" customFormat="false" ht="15" hidden="false" customHeight="false" outlineLevel="0" collapsed="false">
      <c r="A4120" s="189" t="n">
        <v>37372</v>
      </c>
      <c r="B4120" s="190" t="s">
        <v>877</v>
      </c>
      <c r="C4120" s="191" t="s">
        <v>67</v>
      </c>
      <c r="D4120" s="191" t="s">
        <v>876</v>
      </c>
      <c r="E4120" s="189" t="n">
        <v>0.6</v>
      </c>
      <c r="F4120" s="189" t="n">
        <v>0.37</v>
      </c>
      <c r="G4120" s="189" t="n">
        <v>0</v>
      </c>
    </row>
    <row r="4121" customFormat="false" ht="15" hidden="false" customHeight="false" outlineLevel="0" collapsed="false">
      <c r="A4121" s="189" t="n">
        <v>37373</v>
      </c>
      <c r="B4121" s="190" t="s">
        <v>878</v>
      </c>
      <c r="C4121" s="191" t="s">
        <v>67</v>
      </c>
      <c r="D4121" s="191" t="s">
        <v>876</v>
      </c>
      <c r="E4121" s="189" t="n">
        <v>0.6</v>
      </c>
      <c r="F4121" s="189" t="n">
        <v>0.02</v>
      </c>
      <c r="G4121" s="189" t="n">
        <v>0</v>
      </c>
    </row>
    <row r="4122" customFormat="false" ht="15" hidden="false" customHeight="false" outlineLevel="0" collapsed="false">
      <c r="A4122" s="189" t="n">
        <v>38403</v>
      </c>
      <c r="B4122" s="190" t="s">
        <v>888</v>
      </c>
      <c r="C4122" s="191" t="s">
        <v>67</v>
      </c>
      <c r="D4122" s="191" t="s">
        <v>28</v>
      </c>
      <c r="E4122" s="189" t="n">
        <v>0.00218934</v>
      </c>
      <c r="F4122" s="189" t="n">
        <v>24.94</v>
      </c>
      <c r="G4122" s="189" t="n">
        <v>0</v>
      </c>
    </row>
    <row r="4123" customFormat="false" ht="15" hidden="false" customHeight="false" outlineLevel="0" collapsed="false">
      <c r="A4123" s="189" t="s">
        <v>1159</v>
      </c>
      <c r="B4123" s="190" t="s">
        <v>1160</v>
      </c>
      <c r="C4123" s="191" t="s">
        <v>67</v>
      </c>
      <c r="D4123" s="191" t="s">
        <v>28</v>
      </c>
      <c r="E4123" s="189" t="n">
        <v>1</v>
      </c>
      <c r="F4123" s="189" t="n">
        <v>0.31</v>
      </c>
      <c r="G4123" s="189" t="n">
        <v>0</v>
      </c>
    </row>
    <row r="4124" customFormat="false" ht="15" hidden="false" customHeight="false" outlineLevel="0" collapsed="false">
      <c r="A4124" s="178"/>
      <c r="B4124" s="179"/>
      <c r="C4124" s="180"/>
      <c r="D4124" s="180"/>
      <c r="E4124" s="180"/>
      <c r="F4124" s="180"/>
      <c r="G4124" s="180"/>
    </row>
    <row r="4125" customFormat="false" ht="15" hidden="false" customHeight="false" outlineLevel="0" collapsed="false">
      <c r="A4125" s="184" t="s">
        <v>497</v>
      </c>
      <c r="B4125" s="185" t="s">
        <v>498</v>
      </c>
      <c r="C4125" s="186" t="s">
        <v>53</v>
      </c>
      <c r="D4125" s="186" t="s">
        <v>131</v>
      </c>
      <c r="E4125" s="187"/>
      <c r="F4125" s="187" t="n">
        <v>11.8363498884</v>
      </c>
      <c r="G4125" s="187" t="n">
        <v>6.8975496</v>
      </c>
    </row>
    <row r="4126" customFormat="false" ht="15" hidden="false" customHeight="false" outlineLevel="0" collapsed="false">
      <c r="A4126" s="189" t="n">
        <v>10</v>
      </c>
      <c r="B4126" s="190" t="s">
        <v>882</v>
      </c>
      <c r="C4126" s="191" t="s">
        <v>67</v>
      </c>
      <c r="D4126" s="191" t="s">
        <v>28</v>
      </c>
      <c r="E4126" s="189" t="n">
        <v>0.00218934</v>
      </c>
      <c r="F4126" s="189" t="n">
        <v>6.64</v>
      </c>
      <c r="G4126" s="189" t="n">
        <v>0</v>
      </c>
    </row>
    <row r="4127" customFormat="false" ht="15" hidden="false" customHeight="false" outlineLevel="0" collapsed="false">
      <c r="A4127" s="189" t="n">
        <v>12</v>
      </c>
      <c r="B4127" s="190" t="s">
        <v>883</v>
      </c>
      <c r="C4127" s="191" t="s">
        <v>67</v>
      </c>
      <c r="D4127" s="191" t="s">
        <v>28</v>
      </c>
      <c r="E4127" s="189" t="n">
        <v>0.00218934</v>
      </c>
      <c r="F4127" s="189" t="n">
        <v>6.5</v>
      </c>
      <c r="G4127" s="189" t="n">
        <v>0</v>
      </c>
    </row>
    <row r="4128" customFormat="false" ht="15" hidden="false" customHeight="false" outlineLevel="0" collapsed="false">
      <c r="A4128" s="189" t="n">
        <v>12892</v>
      </c>
      <c r="B4128" s="190" t="s">
        <v>859</v>
      </c>
      <c r="C4128" s="191" t="s">
        <v>67</v>
      </c>
      <c r="D4128" s="191" t="s">
        <v>333</v>
      </c>
      <c r="E4128" s="189" t="n">
        <v>0.0038253</v>
      </c>
      <c r="F4128" s="189" t="n">
        <v>9</v>
      </c>
      <c r="G4128" s="189" t="n">
        <v>0</v>
      </c>
    </row>
    <row r="4129" customFormat="false" ht="15" hidden="false" customHeight="false" outlineLevel="0" collapsed="false">
      <c r="A4129" s="189" t="n">
        <v>12893</v>
      </c>
      <c r="B4129" s="190" t="s">
        <v>860</v>
      </c>
      <c r="C4129" s="191" t="s">
        <v>67</v>
      </c>
      <c r="D4129" s="191" t="s">
        <v>333</v>
      </c>
      <c r="E4129" s="189" t="n">
        <v>0.0038253</v>
      </c>
      <c r="F4129" s="189" t="n">
        <v>48</v>
      </c>
      <c r="G4129" s="189" t="n">
        <v>0</v>
      </c>
    </row>
    <row r="4130" customFormat="false" ht="15" hidden="false" customHeight="false" outlineLevel="0" collapsed="false">
      <c r="A4130" s="189" t="n">
        <v>12894</v>
      </c>
      <c r="B4130" s="190" t="s">
        <v>861</v>
      </c>
      <c r="C4130" s="191" t="s">
        <v>67</v>
      </c>
      <c r="D4130" s="191" t="s">
        <v>28</v>
      </c>
      <c r="E4130" s="189" t="n">
        <v>0.0038253</v>
      </c>
      <c r="F4130" s="189" t="n">
        <v>13</v>
      </c>
      <c r="G4130" s="189" t="n">
        <v>0</v>
      </c>
    </row>
    <row r="4131" customFormat="false" ht="21" hidden="false" customHeight="false" outlineLevel="0" collapsed="false">
      <c r="A4131" s="189" t="n">
        <v>12895</v>
      </c>
      <c r="B4131" s="190" t="s">
        <v>862</v>
      </c>
      <c r="C4131" s="191" t="s">
        <v>67</v>
      </c>
      <c r="D4131" s="191" t="s">
        <v>28</v>
      </c>
      <c r="E4131" s="189" t="n">
        <v>0.0038253</v>
      </c>
      <c r="F4131" s="189" t="n">
        <v>10</v>
      </c>
      <c r="G4131" s="189" t="n">
        <v>0</v>
      </c>
    </row>
    <row r="4132" customFormat="false" ht="15" hidden="false" customHeight="false" outlineLevel="0" collapsed="false">
      <c r="A4132" s="189" t="n">
        <v>2436</v>
      </c>
      <c r="B4132" s="190" t="s">
        <v>913</v>
      </c>
      <c r="C4132" s="191" t="s">
        <v>867</v>
      </c>
      <c r="D4132" s="191" t="s">
        <v>876</v>
      </c>
      <c r="E4132" s="189" t="n">
        <v>0.30903</v>
      </c>
      <c r="F4132" s="189" t="n">
        <v>0</v>
      </c>
      <c r="G4132" s="189" t="n">
        <v>12.75</v>
      </c>
    </row>
    <row r="4133" customFormat="false" ht="15" hidden="false" customHeight="false" outlineLevel="0" collapsed="false">
      <c r="A4133" s="189" t="n">
        <v>247</v>
      </c>
      <c r="B4133" s="190" t="s">
        <v>915</v>
      </c>
      <c r="C4133" s="191" t="s">
        <v>867</v>
      </c>
      <c r="D4133" s="191" t="s">
        <v>876</v>
      </c>
      <c r="E4133" s="189" t="n">
        <v>0.30903</v>
      </c>
      <c r="F4133" s="189" t="n">
        <v>0</v>
      </c>
      <c r="G4133" s="189" t="n">
        <v>9.57</v>
      </c>
    </row>
    <row r="4134" customFormat="false" ht="15" hidden="false" customHeight="false" outlineLevel="0" collapsed="false">
      <c r="A4134" s="189" t="n">
        <v>2711</v>
      </c>
      <c r="B4134" s="190" t="s">
        <v>885</v>
      </c>
      <c r="C4134" s="191" t="s">
        <v>67</v>
      </c>
      <c r="D4134" s="191" t="s">
        <v>28</v>
      </c>
      <c r="E4134" s="189" t="n">
        <v>0.00218934</v>
      </c>
      <c r="F4134" s="189" t="n">
        <v>100.68</v>
      </c>
      <c r="G4134" s="189" t="n">
        <v>0</v>
      </c>
    </row>
    <row r="4135" customFormat="false" ht="21" hidden="false" customHeight="false" outlineLevel="0" collapsed="false">
      <c r="A4135" s="189" t="n">
        <v>36148</v>
      </c>
      <c r="B4135" s="190" t="s">
        <v>864</v>
      </c>
      <c r="C4135" s="191" t="s">
        <v>67</v>
      </c>
      <c r="D4135" s="191" t="s">
        <v>28</v>
      </c>
      <c r="E4135" s="189" t="n">
        <v>0.0038253</v>
      </c>
      <c r="F4135" s="189" t="n">
        <v>48</v>
      </c>
      <c r="G4135" s="189" t="n">
        <v>0</v>
      </c>
    </row>
    <row r="4136" customFormat="false" ht="21" hidden="false" customHeight="false" outlineLevel="0" collapsed="false">
      <c r="A4136" s="189" t="n">
        <v>36152</v>
      </c>
      <c r="B4136" s="190" t="s">
        <v>865</v>
      </c>
      <c r="C4136" s="191" t="s">
        <v>67</v>
      </c>
      <c r="D4136" s="191" t="s">
        <v>28</v>
      </c>
      <c r="E4136" s="189" t="n">
        <v>0.0038253</v>
      </c>
      <c r="F4136" s="189" t="n">
        <v>3.9</v>
      </c>
      <c r="G4136" s="189" t="n">
        <v>0</v>
      </c>
    </row>
    <row r="4137" customFormat="false" ht="15" hidden="false" customHeight="false" outlineLevel="0" collapsed="false">
      <c r="A4137" s="189" t="n">
        <v>37370</v>
      </c>
      <c r="B4137" s="190" t="s">
        <v>886</v>
      </c>
      <c r="C4137" s="191" t="s">
        <v>67</v>
      </c>
      <c r="D4137" s="191" t="s">
        <v>876</v>
      </c>
      <c r="E4137" s="189" t="n">
        <v>0.6</v>
      </c>
      <c r="F4137" s="189" t="n">
        <v>1.7</v>
      </c>
      <c r="G4137" s="189" t="n">
        <v>0</v>
      </c>
    </row>
    <row r="4138" customFormat="false" ht="15" hidden="false" customHeight="false" outlineLevel="0" collapsed="false">
      <c r="A4138" s="189" t="n">
        <v>37371</v>
      </c>
      <c r="B4138" s="190" t="s">
        <v>887</v>
      </c>
      <c r="C4138" s="191" t="s">
        <v>67</v>
      </c>
      <c r="D4138" s="191" t="s">
        <v>876</v>
      </c>
      <c r="E4138" s="189" t="n">
        <v>0.6</v>
      </c>
      <c r="F4138" s="189" t="n">
        <v>0.64</v>
      </c>
      <c r="G4138" s="189" t="n">
        <v>0</v>
      </c>
    </row>
    <row r="4139" customFormat="false" ht="15" hidden="false" customHeight="false" outlineLevel="0" collapsed="false">
      <c r="A4139" s="189" t="n">
        <v>37372</v>
      </c>
      <c r="B4139" s="190" t="s">
        <v>877</v>
      </c>
      <c r="C4139" s="191" t="s">
        <v>67</v>
      </c>
      <c r="D4139" s="191" t="s">
        <v>876</v>
      </c>
      <c r="E4139" s="189" t="n">
        <v>0.6</v>
      </c>
      <c r="F4139" s="189" t="n">
        <v>0.37</v>
      </c>
      <c r="G4139" s="189" t="n">
        <v>0</v>
      </c>
    </row>
    <row r="4140" customFormat="false" ht="15" hidden="false" customHeight="false" outlineLevel="0" collapsed="false">
      <c r="A4140" s="189" t="n">
        <v>37373</v>
      </c>
      <c r="B4140" s="190" t="s">
        <v>878</v>
      </c>
      <c r="C4140" s="191" t="s">
        <v>67</v>
      </c>
      <c r="D4140" s="191" t="s">
        <v>876</v>
      </c>
      <c r="E4140" s="189" t="n">
        <v>0.6</v>
      </c>
      <c r="F4140" s="189" t="n">
        <v>0.02</v>
      </c>
      <c r="G4140" s="189" t="n">
        <v>0</v>
      </c>
    </row>
    <row r="4141" customFormat="false" ht="15" hidden="false" customHeight="false" outlineLevel="0" collapsed="false">
      <c r="A4141" s="189" t="n">
        <v>38403</v>
      </c>
      <c r="B4141" s="190" t="s">
        <v>888</v>
      </c>
      <c r="C4141" s="191" t="s">
        <v>67</v>
      </c>
      <c r="D4141" s="191" t="s">
        <v>28</v>
      </c>
      <c r="E4141" s="189" t="n">
        <v>0.00218934</v>
      </c>
      <c r="F4141" s="189" t="n">
        <v>24.94</v>
      </c>
      <c r="G4141" s="189" t="n">
        <v>0</v>
      </c>
    </row>
    <row r="4142" customFormat="false" ht="15" hidden="false" customHeight="false" outlineLevel="0" collapsed="false">
      <c r="A4142" s="189" t="s">
        <v>1133</v>
      </c>
      <c r="B4142" s="190" t="s">
        <v>498</v>
      </c>
      <c r="C4142" s="191" t="s">
        <v>67</v>
      </c>
      <c r="D4142" s="191" t="s">
        <v>131</v>
      </c>
      <c r="E4142" s="189" t="n">
        <v>1</v>
      </c>
      <c r="F4142" s="189" t="n">
        <v>9.39</v>
      </c>
      <c r="G4142" s="189" t="n">
        <v>0</v>
      </c>
    </row>
    <row r="4143" customFormat="false" ht="15" hidden="false" customHeight="false" outlineLevel="0" collapsed="false">
      <c r="A4143" s="178"/>
      <c r="B4143" s="179"/>
      <c r="C4143" s="180"/>
      <c r="D4143" s="180"/>
      <c r="E4143" s="180"/>
      <c r="F4143" s="180"/>
      <c r="G4143" s="180"/>
    </row>
    <row r="4144" customFormat="false" ht="15" hidden="false" customHeight="false" outlineLevel="0" collapsed="false">
      <c r="A4144" s="181" t="s">
        <v>1161</v>
      </c>
      <c r="B4144" s="182" t="s">
        <v>594</v>
      </c>
      <c r="C4144" s="183"/>
      <c r="D4144" s="183"/>
      <c r="E4144" s="183"/>
      <c r="F4144" s="183"/>
      <c r="G4144" s="183"/>
    </row>
    <row r="4145" customFormat="false" ht="15" hidden="false" customHeight="false" outlineLevel="0" collapsed="false">
      <c r="A4145" s="178"/>
      <c r="B4145" s="179"/>
      <c r="C4145" s="180"/>
      <c r="D4145" s="180"/>
      <c r="E4145" s="180"/>
      <c r="F4145" s="180"/>
      <c r="G4145" s="180"/>
    </row>
    <row r="4146" customFormat="false" ht="21" hidden="false" customHeight="false" outlineLevel="0" collapsed="false">
      <c r="A4146" s="184" t="s">
        <v>524</v>
      </c>
      <c r="B4146" s="185" t="s">
        <v>525</v>
      </c>
      <c r="C4146" s="186" t="s">
        <v>53</v>
      </c>
      <c r="D4146" s="186" t="s">
        <v>28</v>
      </c>
      <c r="E4146" s="187"/>
      <c r="F4146" s="187" t="n">
        <v>5.63384513976</v>
      </c>
      <c r="G4146" s="187" t="n">
        <v>11.99517136428</v>
      </c>
    </row>
    <row r="4147" customFormat="false" ht="15" hidden="false" customHeight="false" outlineLevel="0" collapsed="false">
      <c r="A4147" s="189" t="n">
        <v>10</v>
      </c>
      <c r="B4147" s="190" t="s">
        <v>882</v>
      </c>
      <c r="C4147" s="191" t="s">
        <v>67</v>
      </c>
      <c r="D4147" s="191" t="s">
        <v>28</v>
      </c>
      <c r="E4147" s="189" t="n">
        <v>0.003815406</v>
      </c>
      <c r="F4147" s="189" t="n">
        <v>6.64</v>
      </c>
      <c r="G4147" s="189" t="n">
        <v>0</v>
      </c>
    </row>
    <row r="4148" customFormat="false" ht="15" hidden="false" customHeight="false" outlineLevel="0" collapsed="false">
      <c r="A4148" s="189" t="n">
        <v>12</v>
      </c>
      <c r="B4148" s="190" t="s">
        <v>883</v>
      </c>
      <c r="C4148" s="191" t="s">
        <v>67</v>
      </c>
      <c r="D4148" s="191" t="s">
        <v>28</v>
      </c>
      <c r="E4148" s="189" t="n">
        <v>0.003815406</v>
      </c>
      <c r="F4148" s="189" t="n">
        <v>6.5</v>
      </c>
      <c r="G4148" s="189" t="n">
        <v>0</v>
      </c>
    </row>
    <row r="4149" customFormat="false" ht="15" hidden="false" customHeight="false" outlineLevel="0" collapsed="false">
      <c r="A4149" s="189" t="n">
        <v>12892</v>
      </c>
      <c r="B4149" s="190" t="s">
        <v>859</v>
      </c>
      <c r="C4149" s="191" t="s">
        <v>67</v>
      </c>
      <c r="D4149" s="191" t="s">
        <v>333</v>
      </c>
      <c r="E4149" s="189" t="n">
        <v>0.006666428</v>
      </c>
      <c r="F4149" s="189" t="n">
        <v>9</v>
      </c>
      <c r="G4149" s="189" t="n">
        <v>0</v>
      </c>
    </row>
    <row r="4150" customFormat="false" ht="15" hidden="false" customHeight="false" outlineLevel="0" collapsed="false">
      <c r="A4150" s="189" t="n">
        <v>12893</v>
      </c>
      <c r="B4150" s="190" t="s">
        <v>860</v>
      </c>
      <c r="C4150" s="191" t="s">
        <v>67</v>
      </c>
      <c r="D4150" s="191" t="s">
        <v>333</v>
      </c>
      <c r="E4150" s="189" t="n">
        <v>0.006666428</v>
      </c>
      <c r="F4150" s="189" t="n">
        <v>48</v>
      </c>
      <c r="G4150" s="189" t="n">
        <v>0</v>
      </c>
    </row>
    <row r="4151" customFormat="false" ht="15" hidden="false" customHeight="false" outlineLevel="0" collapsed="false">
      <c r="A4151" s="189" t="n">
        <v>12894</v>
      </c>
      <c r="B4151" s="190" t="s">
        <v>861</v>
      </c>
      <c r="C4151" s="191" t="s">
        <v>67</v>
      </c>
      <c r="D4151" s="191" t="s">
        <v>28</v>
      </c>
      <c r="E4151" s="189" t="n">
        <v>0.006666428</v>
      </c>
      <c r="F4151" s="189" t="n">
        <v>13</v>
      </c>
      <c r="G4151" s="189" t="n">
        <v>0</v>
      </c>
    </row>
    <row r="4152" customFormat="false" ht="21" hidden="false" customHeight="false" outlineLevel="0" collapsed="false">
      <c r="A4152" s="189" t="n">
        <v>12895</v>
      </c>
      <c r="B4152" s="190" t="s">
        <v>862</v>
      </c>
      <c r="C4152" s="191" t="s">
        <v>67</v>
      </c>
      <c r="D4152" s="191" t="s">
        <v>28</v>
      </c>
      <c r="E4152" s="189" t="n">
        <v>0.006666428</v>
      </c>
      <c r="F4152" s="189" t="n">
        <v>10</v>
      </c>
      <c r="G4152" s="189" t="n">
        <v>0</v>
      </c>
    </row>
    <row r="4153" customFormat="false" ht="15" hidden="false" customHeight="false" outlineLevel="0" collapsed="false">
      <c r="A4153" s="189" t="n">
        <v>1379</v>
      </c>
      <c r="B4153" s="190" t="s">
        <v>893</v>
      </c>
      <c r="C4153" s="191" t="s">
        <v>67</v>
      </c>
      <c r="D4153" s="191" t="s">
        <v>153</v>
      </c>
      <c r="E4153" s="189" t="n">
        <v>0.397359</v>
      </c>
      <c r="F4153" s="189" t="n">
        <v>0.41</v>
      </c>
      <c r="G4153" s="189" t="n">
        <v>0</v>
      </c>
    </row>
    <row r="4154" customFormat="false" ht="15" hidden="false" customHeight="false" outlineLevel="0" collapsed="false">
      <c r="A4154" s="189" t="n">
        <v>1872</v>
      </c>
      <c r="B4154" s="190" t="s">
        <v>1122</v>
      </c>
      <c r="C4154" s="191" t="s">
        <v>67</v>
      </c>
      <c r="D4154" s="191" t="s">
        <v>28</v>
      </c>
      <c r="E4154" s="189" t="n">
        <v>1</v>
      </c>
      <c r="F4154" s="189" t="n">
        <v>1.13</v>
      </c>
      <c r="G4154" s="189" t="n">
        <v>0</v>
      </c>
    </row>
    <row r="4155" customFormat="false" ht="15" hidden="false" customHeight="false" outlineLevel="0" collapsed="false">
      <c r="A4155" s="189" t="n">
        <v>2436</v>
      </c>
      <c r="B4155" s="190" t="s">
        <v>913</v>
      </c>
      <c r="C4155" s="191" t="s">
        <v>867</v>
      </c>
      <c r="D4155" s="191" t="s">
        <v>876</v>
      </c>
      <c r="E4155" s="189" t="n">
        <v>0.5346219</v>
      </c>
      <c r="F4155" s="189" t="n">
        <v>0</v>
      </c>
      <c r="G4155" s="189" t="n">
        <v>12.75</v>
      </c>
    </row>
    <row r="4156" customFormat="false" ht="15" hidden="false" customHeight="false" outlineLevel="0" collapsed="false">
      <c r="A4156" s="189" t="n">
        <v>247</v>
      </c>
      <c r="B4156" s="190" t="s">
        <v>915</v>
      </c>
      <c r="C4156" s="191" t="s">
        <v>867</v>
      </c>
      <c r="D4156" s="191" t="s">
        <v>876</v>
      </c>
      <c r="E4156" s="189" t="n">
        <v>0.5346219</v>
      </c>
      <c r="F4156" s="189" t="n">
        <v>0</v>
      </c>
      <c r="G4156" s="189" t="n">
        <v>9.57</v>
      </c>
    </row>
    <row r="4157" customFormat="false" ht="15" hidden="false" customHeight="false" outlineLevel="0" collapsed="false">
      <c r="A4157" s="189" t="n">
        <v>2711</v>
      </c>
      <c r="B4157" s="190" t="s">
        <v>885</v>
      </c>
      <c r="C4157" s="191" t="s">
        <v>67</v>
      </c>
      <c r="D4157" s="191" t="s">
        <v>28</v>
      </c>
      <c r="E4157" s="189" t="n">
        <v>0.003815406</v>
      </c>
      <c r="F4157" s="189" t="n">
        <v>100.68</v>
      </c>
      <c r="G4157" s="189" t="n">
        <v>0</v>
      </c>
    </row>
    <row r="4158" customFormat="false" ht="21" hidden="false" customHeight="false" outlineLevel="0" collapsed="false">
      <c r="A4158" s="189" t="n">
        <v>36148</v>
      </c>
      <c r="B4158" s="190" t="s">
        <v>864</v>
      </c>
      <c r="C4158" s="191" t="s">
        <v>67</v>
      </c>
      <c r="D4158" s="191" t="s">
        <v>28</v>
      </c>
      <c r="E4158" s="189" t="n">
        <v>0.006666428</v>
      </c>
      <c r="F4158" s="189" t="n">
        <v>48</v>
      </c>
      <c r="G4158" s="189" t="n">
        <v>0</v>
      </c>
    </row>
    <row r="4159" customFormat="false" ht="21" hidden="false" customHeight="false" outlineLevel="0" collapsed="false">
      <c r="A4159" s="189" t="n">
        <v>36152</v>
      </c>
      <c r="B4159" s="190" t="s">
        <v>865</v>
      </c>
      <c r="C4159" s="191" t="s">
        <v>67</v>
      </c>
      <c r="D4159" s="191" t="s">
        <v>28</v>
      </c>
      <c r="E4159" s="189" t="n">
        <v>0.006666428</v>
      </c>
      <c r="F4159" s="189" t="n">
        <v>3.9</v>
      </c>
      <c r="G4159" s="189" t="n">
        <v>0</v>
      </c>
    </row>
    <row r="4160" customFormat="false" ht="15" hidden="false" customHeight="false" outlineLevel="0" collapsed="false">
      <c r="A4160" s="189" t="n">
        <v>370</v>
      </c>
      <c r="B4160" s="190" t="s">
        <v>895</v>
      </c>
      <c r="C4160" s="191" t="s">
        <v>67</v>
      </c>
      <c r="D4160" s="191" t="s">
        <v>124</v>
      </c>
      <c r="E4160" s="189" t="n">
        <v>0.001035</v>
      </c>
      <c r="F4160" s="189" t="n">
        <v>75</v>
      </c>
      <c r="G4160" s="189" t="n">
        <v>0</v>
      </c>
    </row>
    <row r="4161" customFormat="false" ht="15" hidden="false" customHeight="false" outlineLevel="0" collapsed="false">
      <c r="A4161" s="189" t="n">
        <v>37370</v>
      </c>
      <c r="B4161" s="190" t="s">
        <v>886</v>
      </c>
      <c r="C4161" s="191" t="s">
        <v>67</v>
      </c>
      <c r="D4161" s="191" t="s">
        <v>876</v>
      </c>
      <c r="E4161" s="189" t="n">
        <v>1.045632</v>
      </c>
      <c r="F4161" s="189" t="n">
        <v>1.7</v>
      </c>
      <c r="G4161" s="189" t="n">
        <v>0</v>
      </c>
    </row>
    <row r="4162" customFormat="false" ht="15" hidden="false" customHeight="false" outlineLevel="0" collapsed="false">
      <c r="A4162" s="189" t="n">
        <v>37371</v>
      </c>
      <c r="B4162" s="190" t="s">
        <v>887</v>
      </c>
      <c r="C4162" s="191" t="s">
        <v>67</v>
      </c>
      <c r="D4162" s="191" t="s">
        <v>876</v>
      </c>
      <c r="E4162" s="189" t="n">
        <v>1.045632</v>
      </c>
      <c r="F4162" s="189" t="n">
        <v>0.64</v>
      </c>
      <c r="G4162" s="189" t="n">
        <v>0</v>
      </c>
    </row>
    <row r="4163" customFormat="false" ht="15" hidden="false" customHeight="false" outlineLevel="0" collapsed="false">
      <c r="A4163" s="189" t="n">
        <v>37372</v>
      </c>
      <c r="B4163" s="190" t="s">
        <v>877</v>
      </c>
      <c r="C4163" s="191" t="s">
        <v>67</v>
      </c>
      <c r="D4163" s="191" t="s">
        <v>876</v>
      </c>
      <c r="E4163" s="189" t="n">
        <v>1.045632</v>
      </c>
      <c r="F4163" s="189" t="n">
        <v>0.37</v>
      </c>
      <c r="G4163" s="189" t="n">
        <v>0</v>
      </c>
    </row>
    <row r="4164" customFormat="false" ht="15" hidden="false" customHeight="false" outlineLevel="0" collapsed="false">
      <c r="A4164" s="189" t="n">
        <v>37373</v>
      </c>
      <c r="B4164" s="190" t="s">
        <v>878</v>
      </c>
      <c r="C4164" s="191" t="s">
        <v>67</v>
      </c>
      <c r="D4164" s="191" t="s">
        <v>876</v>
      </c>
      <c r="E4164" s="189" t="n">
        <v>1.045632</v>
      </c>
      <c r="F4164" s="189" t="n">
        <v>0.02</v>
      </c>
      <c r="G4164" s="189" t="n">
        <v>0</v>
      </c>
    </row>
    <row r="4165" customFormat="false" ht="15" hidden="false" customHeight="false" outlineLevel="0" collapsed="false">
      <c r="A4165" s="189" t="n">
        <v>38403</v>
      </c>
      <c r="B4165" s="190" t="s">
        <v>888</v>
      </c>
      <c r="C4165" s="191" t="s">
        <v>67</v>
      </c>
      <c r="D4165" s="191" t="s">
        <v>28</v>
      </c>
      <c r="E4165" s="189" t="n">
        <v>0.003815406</v>
      </c>
      <c r="F4165" s="189" t="n">
        <v>24.94</v>
      </c>
      <c r="G4165" s="189" t="n">
        <v>0</v>
      </c>
    </row>
    <row r="4166" customFormat="false" ht="15" hidden="false" customHeight="false" outlineLevel="0" collapsed="false">
      <c r="A4166" s="189" t="n">
        <v>6111</v>
      </c>
      <c r="B4166" s="190" t="s">
        <v>891</v>
      </c>
      <c r="C4166" s="191" t="s">
        <v>867</v>
      </c>
      <c r="D4166" s="191" t="s">
        <v>876</v>
      </c>
      <c r="E4166" s="189" t="n">
        <v>0.007762507</v>
      </c>
      <c r="F4166" s="189" t="n">
        <v>0</v>
      </c>
      <c r="G4166" s="189" t="n">
        <v>8.04</v>
      </c>
    </row>
    <row r="4167" customFormat="false" ht="15" hidden="false" customHeight="false" outlineLevel="0" collapsed="false">
      <c r="A4167" s="178"/>
      <c r="B4167" s="179"/>
      <c r="C4167" s="180"/>
      <c r="D4167" s="180"/>
      <c r="E4167" s="180"/>
      <c r="F4167" s="180"/>
      <c r="G4167" s="180"/>
    </row>
    <row r="4168" customFormat="false" ht="21" hidden="false" customHeight="false" outlineLevel="0" collapsed="false">
      <c r="A4168" s="184" t="s">
        <v>465</v>
      </c>
      <c r="B4168" s="185" t="s">
        <v>466</v>
      </c>
      <c r="C4168" s="186" t="s">
        <v>53</v>
      </c>
      <c r="D4168" s="186" t="s">
        <v>28</v>
      </c>
      <c r="E4168" s="187"/>
      <c r="F4168" s="187" t="n">
        <v>2.5840623135</v>
      </c>
      <c r="G4168" s="187" t="n">
        <v>3.39622619628</v>
      </c>
    </row>
    <row r="4169" customFormat="false" ht="15" hidden="false" customHeight="false" outlineLevel="0" collapsed="false">
      <c r="A4169" s="189" t="n">
        <v>10</v>
      </c>
      <c r="B4169" s="190" t="s">
        <v>882</v>
      </c>
      <c r="C4169" s="191" t="s">
        <v>67</v>
      </c>
      <c r="D4169" s="191" t="s">
        <v>28</v>
      </c>
      <c r="E4169" s="189" t="n">
        <v>0.00108603</v>
      </c>
      <c r="F4169" s="189" t="n">
        <v>6.64</v>
      </c>
      <c r="G4169" s="189" t="n">
        <v>0</v>
      </c>
    </row>
    <row r="4170" customFormat="false" ht="15" hidden="false" customHeight="false" outlineLevel="0" collapsed="false">
      <c r="A4170" s="189" t="n">
        <v>12</v>
      </c>
      <c r="B4170" s="190" t="s">
        <v>883</v>
      </c>
      <c r="C4170" s="191" t="s">
        <v>67</v>
      </c>
      <c r="D4170" s="191" t="s">
        <v>28</v>
      </c>
      <c r="E4170" s="189" t="n">
        <v>0.00108603</v>
      </c>
      <c r="F4170" s="189" t="n">
        <v>6.5</v>
      </c>
      <c r="G4170" s="189" t="n">
        <v>0</v>
      </c>
    </row>
    <row r="4171" customFormat="false" ht="15" hidden="false" customHeight="false" outlineLevel="0" collapsed="false">
      <c r="A4171" s="189" t="n">
        <v>12892</v>
      </c>
      <c r="B4171" s="190" t="s">
        <v>859</v>
      </c>
      <c r="C4171" s="191" t="s">
        <v>67</v>
      </c>
      <c r="D4171" s="191" t="s">
        <v>333</v>
      </c>
      <c r="E4171" s="189" t="n">
        <v>0.001897553</v>
      </c>
      <c r="F4171" s="189" t="n">
        <v>9</v>
      </c>
      <c r="G4171" s="189" t="n">
        <v>0</v>
      </c>
    </row>
    <row r="4172" customFormat="false" ht="15" hidden="false" customHeight="false" outlineLevel="0" collapsed="false">
      <c r="A4172" s="189" t="n">
        <v>12893</v>
      </c>
      <c r="B4172" s="190" t="s">
        <v>860</v>
      </c>
      <c r="C4172" s="191" t="s">
        <v>67</v>
      </c>
      <c r="D4172" s="191" t="s">
        <v>333</v>
      </c>
      <c r="E4172" s="189" t="n">
        <v>0.001897553</v>
      </c>
      <c r="F4172" s="189" t="n">
        <v>48</v>
      </c>
      <c r="G4172" s="189" t="n">
        <v>0</v>
      </c>
    </row>
    <row r="4173" customFormat="false" ht="15" hidden="false" customHeight="false" outlineLevel="0" collapsed="false">
      <c r="A4173" s="189" t="n">
        <v>12894</v>
      </c>
      <c r="B4173" s="190" t="s">
        <v>861</v>
      </c>
      <c r="C4173" s="191" t="s">
        <v>67</v>
      </c>
      <c r="D4173" s="191" t="s">
        <v>28</v>
      </c>
      <c r="E4173" s="189" t="n">
        <v>0.001897553</v>
      </c>
      <c r="F4173" s="189" t="n">
        <v>13</v>
      </c>
      <c r="G4173" s="189" t="n">
        <v>0</v>
      </c>
    </row>
    <row r="4174" customFormat="false" ht="21" hidden="false" customHeight="false" outlineLevel="0" collapsed="false">
      <c r="A4174" s="189" t="n">
        <v>12895</v>
      </c>
      <c r="B4174" s="190" t="s">
        <v>862</v>
      </c>
      <c r="C4174" s="191" t="s">
        <v>67</v>
      </c>
      <c r="D4174" s="191" t="s">
        <v>28</v>
      </c>
      <c r="E4174" s="189" t="n">
        <v>0.001897553</v>
      </c>
      <c r="F4174" s="189" t="n">
        <v>10</v>
      </c>
      <c r="G4174" s="189" t="n">
        <v>0</v>
      </c>
    </row>
    <row r="4175" customFormat="false" ht="15" hidden="false" customHeight="false" outlineLevel="0" collapsed="false">
      <c r="A4175" s="189" t="n">
        <v>1379</v>
      </c>
      <c r="B4175" s="190" t="s">
        <v>893</v>
      </c>
      <c r="C4175" s="191" t="s">
        <v>67</v>
      </c>
      <c r="D4175" s="191" t="s">
        <v>153</v>
      </c>
      <c r="E4175" s="189" t="n">
        <v>0.397359</v>
      </c>
      <c r="F4175" s="189" t="n">
        <v>0.41</v>
      </c>
      <c r="G4175" s="189" t="n">
        <v>0</v>
      </c>
    </row>
    <row r="4176" customFormat="false" ht="15" hidden="false" customHeight="false" outlineLevel="0" collapsed="false">
      <c r="A4176" s="189" t="n">
        <v>1872</v>
      </c>
      <c r="B4176" s="190" t="s">
        <v>1122</v>
      </c>
      <c r="C4176" s="191" t="s">
        <v>67</v>
      </c>
      <c r="D4176" s="191" t="s">
        <v>28</v>
      </c>
      <c r="E4176" s="189" t="n">
        <v>1</v>
      </c>
      <c r="F4176" s="189" t="n">
        <v>1.13</v>
      </c>
      <c r="G4176" s="189" t="n">
        <v>0</v>
      </c>
    </row>
    <row r="4177" customFormat="false" ht="15" hidden="false" customHeight="false" outlineLevel="0" collapsed="false">
      <c r="A4177" s="189" t="n">
        <v>2436</v>
      </c>
      <c r="B4177" s="190" t="s">
        <v>913</v>
      </c>
      <c r="C4177" s="191" t="s">
        <v>867</v>
      </c>
      <c r="D4177" s="191" t="s">
        <v>876</v>
      </c>
      <c r="E4177" s="189" t="n">
        <v>0.1493645</v>
      </c>
      <c r="F4177" s="189" t="n">
        <v>0</v>
      </c>
      <c r="G4177" s="189" t="n">
        <v>12.75</v>
      </c>
    </row>
    <row r="4178" customFormat="false" ht="15" hidden="false" customHeight="false" outlineLevel="0" collapsed="false">
      <c r="A4178" s="189" t="n">
        <v>247</v>
      </c>
      <c r="B4178" s="190" t="s">
        <v>915</v>
      </c>
      <c r="C4178" s="191" t="s">
        <v>867</v>
      </c>
      <c r="D4178" s="191" t="s">
        <v>876</v>
      </c>
      <c r="E4178" s="189" t="n">
        <v>0.1493645</v>
      </c>
      <c r="F4178" s="189" t="n">
        <v>0</v>
      </c>
      <c r="G4178" s="189" t="n">
        <v>9.57</v>
      </c>
    </row>
    <row r="4179" customFormat="false" ht="15" hidden="false" customHeight="false" outlineLevel="0" collapsed="false">
      <c r="A4179" s="189" t="n">
        <v>2711</v>
      </c>
      <c r="B4179" s="190" t="s">
        <v>885</v>
      </c>
      <c r="C4179" s="191" t="s">
        <v>67</v>
      </c>
      <c r="D4179" s="191" t="s">
        <v>28</v>
      </c>
      <c r="E4179" s="189" t="n">
        <v>0.00108603</v>
      </c>
      <c r="F4179" s="189" t="n">
        <v>100.68</v>
      </c>
      <c r="G4179" s="189" t="n">
        <v>0</v>
      </c>
    </row>
    <row r="4180" customFormat="false" ht="21" hidden="false" customHeight="false" outlineLevel="0" collapsed="false">
      <c r="A4180" s="189" t="n">
        <v>36148</v>
      </c>
      <c r="B4180" s="190" t="s">
        <v>864</v>
      </c>
      <c r="C4180" s="191" t="s">
        <v>67</v>
      </c>
      <c r="D4180" s="191" t="s">
        <v>28</v>
      </c>
      <c r="E4180" s="189" t="n">
        <v>0.001897553</v>
      </c>
      <c r="F4180" s="189" t="n">
        <v>48</v>
      </c>
      <c r="G4180" s="189" t="n">
        <v>0</v>
      </c>
    </row>
    <row r="4181" customFormat="false" ht="21" hidden="false" customHeight="false" outlineLevel="0" collapsed="false">
      <c r="A4181" s="189" t="n">
        <v>36152</v>
      </c>
      <c r="B4181" s="190" t="s">
        <v>865</v>
      </c>
      <c r="C4181" s="191" t="s">
        <v>67</v>
      </c>
      <c r="D4181" s="191" t="s">
        <v>28</v>
      </c>
      <c r="E4181" s="189" t="n">
        <v>0.001897553</v>
      </c>
      <c r="F4181" s="189" t="n">
        <v>3.9</v>
      </c>
      <c r="G4181" s="189" t="n">
        <v>0</v>
      </c>
    </row>
    <row r="4182" customFormat="false" ht="15" hidden="false" customHeight="false" outlineLevel="0" collapsed="false">
      <c r="A4182" s="189" t="n">
        <v>370</v>
      </c>
      <c r="B4182" s="190" t="s">
        <v>895</v>
      </c>
      <c r="C4182" s="191" t="s">
        <v>67</v>
      </c>
      <c r="D4182" s="191" t="s">
        <v>124</v>
      </c>
      <c r="E4182" s="189" t="n">
        <v>0.001035</v>
      </c>
      <c r="F4182" s="189" t="n">
        <v>75</v>
      </c>
      <c r="G4182" s="189" t="n">
        <v>0</v>
      </c>
    </row>
    <row r="4183" customFormat="false" ht="15" hidden="false" customHeight="false" outlineLevel="0" collapsed="false">
      <c r="A4183" s="189" t="n">
        <v>37370</v>
      </c>
      <c r="B4183" s="190" t="s">
        <v>886</v>
      </c>
      <c r="C4183" s="191" t="s">
        <v>67</v>
      </c>
      <c r="D4183" s="191" t="s">
        <v>876</v>
      </c>
      <c r="E4183" s="189" t="n">
        <v>0.297632</v>
      </c>
      <c r="F4183" s="189" t="n">
        <v>1.7</v>
      </c>
      <c r="G4183" s="189" t="n">
        <v>0</v>
      </c>
    </row>
    <row r="4184" customFormat="false" ht="15" hidden="false" customHeight="false" outlineLevel="0" collapsed="false">
      <c r="A4184" s="189" t="n">
        <v>37371</v>
      </c>
      <c r="B4184" s="190" t="s">
        <v>887</v>
      </c>
      <c r="C4184" s="191" t="s">
        <v>67</v>
      </c>
      <c r="D4184" s="191" t="s">
        <v>876</v>
      </c>
      <c r="E4184" s="189" t="n">
        <v>0.297632</v>
      </c>
      <c r="F4184" s="189" t="n">
        <v>0.64</v>
      </c>
      <c r="G4184" s="189" t="n">
        <v>0</v>
      </c>
    </row>
    <row r="4185" customFormat="false" ht="15" hidden="false" customHeight="false" outlineLevel="0" collapsed="false">
      <c r="A4185" s="189" t="n">
        <v>37372</v>
      </c>
      <c r="B4185" s="190" t="s">
        <v>877</v>
      </c>
      <c r="C4185" s="191" t="s">
        <v>67</v>
      </c>
      <c r="D4185" s="191" t="s">
        <v>876</v>
      </c>
      <c r="E4185" s="189" t="n">
        <v>0.297632</v>
      </c>
      <c r="F4185" s="189" t="n">
        <v>0.37</v>
      </c>
      <c r="G4185" s="189" t="n">
        <v>0</v>
      </c>
    </row>
    <row r="4186" customFormat="false" ht="15" hidden="false" customHeight="false" outlineLevel="0" collapsed="false">
      <c r="A4186" s="189" t="n">
        <v>37373</v>
      </c>
      <c r="B4186" s="190" t="s">
        <v>878</v>
      </c>
      <c r="C4186" s="191" t="s">
        <v>67</v>
      </c>
      <c r="D4186" s="191" t="s">
        <v>876</v>
      </c>
      <c r="E4186" s="189" t="n">
        <v>0.297632</v>
      </c>
      <c r="F4186" s="189" t="n">
        <v>0.02</v>
      </c>
      <c r="G4186" s="189" t="n">
        <v>0</v>
      </c>
    </row>
    <row r="4187" customFormat="false" ht="15" hidden="false" customHeight="false" outlineLevel="0" collapsed="false">
      <c r="A4187" s="189" t="n">
        <v>38403</v>
      </c>
      <c r="B4187" s="190" t="s">
        <v>888</v>
      </c>
      <c r="C4187" s="191" t="s">
        <v>67</v>
      </c>
      <c r="D4187" s="191" t="s">
        <v>28</v>
      </c>
      <c r="E4187" s="189" t="n">
        <v>0.00108603</v>
      </c>
      <c r="F4187" s="189" t="n">
        <v>24.94</v>
      </c>
      <c r="G4187" s="189" t="n">
        <v>0</v>
      </c>
    </row>
    <row r="4188" customFormat="false" ht="15" hidden="false" customHeight="false" outlineLevel="0" collapsed="false">
      <c r="A4188" s="189" t="n">
        <v>6111</v>
      </c>
      <c r="B4188" s="190" t="s">
        <v>891</v>
      </c>
      <c r="C4188" s="191" t="s">
        <v>867</v>
      </c>
      <c r="D4188" s="191" t="s">
        <v>876</v>
      </c>
      <c r="E4188" s="189" t="n">
        <v>0.007762507</v>
      </c>
      <c r="F4188" s="189" t="n">
        <v>0</v>
      </c>
      <c r="G4188" s="189" t="n">
        <v>8.04</v>
      </c>
    </row>
    <row r="4189" customFormat="false" ht="15" hidden="false" customHeight="false" outlineLevel="0" collapsed="false">
      <c r="A4189" s="178"/>
      <c r="B4189" s="179"/>
      <c r="C4189" s="180"/>
      <c r="D4189" s="180"/>
      <c r="E4189" s="180"/>
      <c r="F4189" s="180"/>
      <c r="G4189" s="180"/>
    </row>
    <row r="4190" customFormat="false" ht="15" hidden="false" customHeight="false" outlineLevel="0" collapsed="false">
      <c r="A4190" s="184" t="s">
        <v>598</v>
      </c>
      <c r="B4190" s="185" t="s">
        <v>599</v>
      </c>
      <c r="C4190" s="186" t="s">
        <v>53</v>
      </c>
      <c r="D4190" s="186" t="s">
        <v>131</v>
      </c>
      <c r="E4190" s="188"/>
      <c r="F4190" s="187" t="n">
        <v>2.38004260772</v>
      </c>
      <c r="G4190" s="187" t="n">
        <v>1.49446908</v>
      </c>
    </row>
    <row r="4191" customFormat="false" ht="15" hidden="false" customHeight="false" outlineLevel="0" collapsed="false">
      <c r="A4191" s="189" t="n">
        <v>10</v>
      </c>
      <c r="B4191" s="190" t="s">
        <v>882</v>
      </c>
      <c r="C4191" s="191" t="s">
        <v>67</v>
      </c>
      <c r="D4191" s="191" t="s">
        <v>28</v>
      </c>
      <c r="E4191" s="189" t="n">
        <v>0.000474357</v>
      </c>
      <c r="F4191" s="189" t="n">
        <v>6.64</v>
      </c>
      <c r="G4191" s="189" t="n">
        <v>0</v>
      </c>
    </row>
    <row r="4192" customFormat="false" ht="15" hidden="false" customHeight="false" outlineLevel="0" collapsed="false">
      <c r="A4192" s="189" t="n">
        <v>12</v>
      </c>
      <c r="B4192" s="190" t="s">
        <v>883</v>
      </c>
      <c r="C4192" s="191" t="s">
        <v>67</v>
      </c>
      <c r="D4192" s="191" t="s">
        <v>28</v>
      </c>
      <c r="E4192" s="189" t="n">
        <v>0.000474357</v>
      </c>
      <c r="F4192" s="189" t="n">
        <v>6.5</v>
      </c>
      <c r="G4192" s="189" t="n">
        <v>0</v>
      </c>
    </row>
    <row r="4193" customFormat="false" ht="15" hidden="false" customHeight="false" outlineLevel="0" collapsed="false">
      <c r="A4193" s="189" t="n">
        <v>12892</v>
      </c>
      <c r="B4193" s="190" t="s">
        <v>859</v>
      </c>
      <c r="C4193" s="191" t="s">
        <v>67</v>
      </c>
      <c r="D4193" s="191" t="s">
        <v>333</v>
      </c>
      <c r="E4193" s="189" t="n">
        <v>0.000828816</v>
      </c>
      <c r="F4193" s="189" t="n">
        <v>9</v>
      </c>
      <c r="G4193" s="189" t="n">
        <v>0</v>
      </c>
    </row>
    <row r="4194" customFormat="false" ht="15" hidden="false" customHeight="false" outlineLevel="0" collapsed="false">
      <c r="A4194" s="189" t="n">
        <v>12893</v>
      </c>
      <c r="B4194" s="190" t="s">
        <v>860</v>
      </c>
      <c r="C4194" s="191" t="s">
        <v>67</v>
      </c>
      <c r="D4194" s="191" t="s">
        <v>333</v>
      </c>
      <c r="E4194" s="189" t="n">
        <v>0.000828816</v>
      </c>
      <c r="F4194" s="189" t="n">
        <v>48</v>
      </c>
      <c r="G4194" s="189" t="n">
        <v>0</v>
      </c>
    </row>
    <row r="4195" customFormat="false" ht="15" hidden="false" customHeight="false" outlineLevel="0" collapsed="false">
      <c r="A4195" s="189" t="n">
        <v>12894</v>
      </c>
      <c r="B4195" s="190" t="s">
        <v>861</v>
      </c>
      <c r="C4195" s="191" t="s">
        <v>67</v>
      </c>
      <c r="D4195" s="191" t="s">
        <v>28</v>
      </c>
      <c r="E4195" s="189" t="n">
        <v>0.000828816</v>
      </c>
      <c r="F4195" s="189" t="n">
        <v>13</v>
      </c>
      <c r="G4195" s="189" t="n">
        <v>0</v>
      </c>
    </row>
    <row r="4196" customFormat="false" ht="21" hidden="false" customHeight="false" outlineLevel="0" collapsed="false">
      <c r="A4196" s="189" t="n">
        <v>12895</v>
      </c>
      <c r="B4196" s="190" t="s">
        <v>862</v>
      </c>
      <c r="C4196" s="191" t="s">
        <v>67</v>
      </c>
      <c r="D4196" s="191" t="s">
        <v>28</v>
      </c>
      <c r="E4196" s="189" t="n">
        <v>0.000828816</v>
      </c>
      <c r="F4196" s="189" t="n">
        <v>10</v>
      </c>
      <c r="G4196" s="189" t="n">
        <v>0</v>
      </c>
    </row>
    <row r="4197" customFormat="false" ht="15" hidden="false" customHeight="false" outlineLevel="0" collapsed="false">
      <c r="A4197" s="189" t="n">
        <v>2436</v>
      </c>
      <c r="B4197" s="190" t="s">
        <v>913</v>
      </c>
      <c r="C4197" s="191" t="s">
        <v>867</v>
      </c>
      <c r="D4197" s="191" t="s">
        <v>876</v>
      </c>
      <c r="E4197" s="189" t="n">
        <v>0.0669565</v>
      </c>
      <c r="F4197" s="189" t="n">
        <v>0</v>
      </c>
      <c r="G4197" s="189" t="n">
        <v>12.75</v>
      </c>
    </row>
    <row r="4198" customFormat="false" ht="15" hidden="false" customHeight="false" outlineLevel="0" collapsed="false">
      <c r="A4198" s="189" t="n">
        <v>247</v>
      </c>
      <c r="B4198" s="190" t="s">
        <v>915</v>
      </c>
      <c r="C4198" s="191" t="s">
        <v>867</v>
      </c>
      <c r="D4198" s="191" t="s">
        <v>876</v>
      </c>
      <c r="E4198" s="189" t="n">
        <v>0.0669565</v>
      </c>
      <c r="F4198" s="189" t="n">
        <v>0</v>
      </c>
      <c r="G4198" s="189" t="n">
        <v>9.57</v>
      </c>
    </row>
    <row r="4199" customFormat="false" ht="15" hidden="false" customHeight="false" outlineLevel="0" collapsed="false">
      <c r="A4199" s="189" t="n">
        <v>2711</v>
      </c>
      <c r="B4199" s="190" t="s">
        <v>885</v>
      </c>
      <c r="C4199" s="191" t="s">
        <v>67</v>
      </c>
      <c r="D4199" s="191" t="s">
        <v>28</v>
      </c>
      <c r="E4199" s="189" t="n">
        <v>0.000474357</v>
      </c>
      <c r="F4199" s="189" t="n">
        <v>100.68</v>
      </c>
      <c r="G4199" s="189" t="n">
        <v>0</v>
      </c>
    </row>
    <row r="4200" customFormat="false" ht="21" hidden="false" customHeight="false" outlineLevel="0" collapsed="false">
      <c r="A4200" s="189" t="n">
        <v>36148</v>
      </c>
      <c r="B4200" s="190" t="s">
        <v>864</v>
      </c>
      <c r="C4200" s="191" t="s">
        <v>67</v>
      </c>
      <c r="D4200" s="191" t="s">
        <v>28</v>
      </c>
      <c r="E4200" s="189" t="n">
        <v>0.000828816</v>
      </c>
      <c r="F4200" s="189" t="n">
        <v>48</v>
      </c>
      <c r="G4200" s="189" t="n">
        <v>0</v>
      </c>
    </row>
    <row r="4201" customFormat="false" ht="21" hidden="false" customHeight="false" outlineLevel="0" collapsed="false">
      <c r="A4201" s="189" t="n">
        <v>36152</v>
      </c>
      <c r="B4201" s="190" t="s">
        <v>865</v>
      </c>
      <c r="C4201" s="191" t="s">
        <v>67</v>
      </c>
      <c r="D4201" s="191" t="s">
        <v>28</v>
      </c>
      <c r="E4201" s="189" t="n">
        <v>0.000828816</v>
      </c>
      <c r="F4201" s="189" t="n">
        <v>3.9</v>
      </c>
      <c r="G4201" s="189" t="n">
        <v>0</v>
      </c>
    </row>
    <row r="4202" customFormat="false" ht="15" hidden="false" customHeight="false" outlineLevel="0" collapsed="false">
      <c r="A4202" s="189" t="n">
        <v>37370</v>
      </c>
      <c r="B4202" s="190" t="s">
        <v>886</v>
      </c>
      <c r="C4202" s="191" t="s">
        <v>67</v>
      </c>
      <c r="D4202" s="191" t="s">
        <v>876</v>
      </c>
      <c r="E4202" s="189" t="n">
        <v>0.13</v>
      </c>
      <c r="F4202" s="189" t="n">
        <v>1.7</v>
      </c>
      <c r="G4202" s="189" t="n">
        <v>0</v>
      </c>
    </row>
    <row r="4203" customFormat="false" ht="15" hidden="false" customHeight="false" outlineLevel="0" collapsed="false">
      <c r="A4203" s="189" t="n">
        <v>37371</v>
      </c>
      <c r="B4203" s="190" t="s">
        <v>887</v>
      </c>
      <c r="C4203" s="191" t="s">
        <v>67</v>
      </c>
      <c r="D4203" s="191" t="s">
        <v>876</v>
      </c>
      <c r="E4203" s="189" t="n">
        <v>0.13</v>
      </c>
      <c r="F4203" s="189" t="n">
        <v>0.64</v>
      </c>
      <c r="G4203" s="189" t="n">
        <v>0</v>
      </c>
    </row>
    <row r="4204" customFormat="false" ht="15" hidden="false" customHeight="false" outlineLevel="0" collapsed="false">
      <c r="A4204" s="189" t="n">
        <v>37372</v>
      </c>
      <c r="B4204" s="190" t="s">
        <v>877</v>
      </c>
      <c r="C4204" s="191" t="s">
        <v>67</v>
      </c>
      <c r="D4204" s="191" t="s">
        <v>876</v>
      </c>
      <c r="E4204" s="189" t="n">
        <v>0.13</v>
      </c>
      <c r="F4204" s="189" t="n">
        <v>0.37</v>
      </c>
      <c r="G4204" s="189" t="n">
        <v>0</v>
      </c>
    </row>
    <row r="4205" customFormat="false" ht="15" hidden="false" customHeight="false" outlineLevel="0" collapsed="false">
      <c r="A4205" s="189" t="n">
        <v>37373</v>
      </c>
      <c r="B4205" s="190" t="s">
        <v>878</v>
      </c>
      <c r="C4205" s="191" t="s">
        <v>67</v>
      </c>
      <c r="D4205" s="191" t="s">
        <v>876</v>
      </c>
      <c r="E4205" s="189" t="n">
        <v>0.13</v>
      </c>
      <c r="F4205" s="189" t="n">
        <v>0.02</v>
      </c>
      <c r="G4205" s="189" t="n">
        <v>0</v>
      </c>
    </row>
    <row r="4206" customFormat="false" ht="15" hidden="false" customHeight="false" outlineLevel="0" collapsed="false">
      <c r="A4206" s="189" t="n">
        <v>38403</v>
      </c>
      <c r="B4206" s="190" t="s">
        <v>888</v>
      </c>
      <c r="C4206" s="191" t="s">
        <v>67</v>
      </c>
      <c r="D4206" s="191" t="s">
        <v>28</v>
      </c>
      <c r="E4206" s="189" t="n">
        <v>0.000474357</v>
      </c>
      <c r="F4206" s="189" t="n">
        <v>24.94</v>
      </c>
      <c r="G4206" s="189" t="n">
        <v>0</v>
      </c>
    </row>
    <row r="4207" customFormat="false" ht="15" hidden="false" customHeight="false" outlineLevel="0" collapsed="false">
      <c r="A4207" s="189" t="s">
        <v>1162</v>
      </c>
      <c r="B4207" s="190" t="s">
        <v>1163</v>
      </c>
      <c r="C4207" s="191" t="s">
        <v>67</v>
      </c>
      <c r="D4207" s="191" t="s">
        <v>131</v>
      </c>
      <c r="E4207" s="189" t="n">
        <v>1</v>
      </c>
      <c r="F4207" s="189" t="n">
        <v>1.85</v>
      </c>
      <c r="G4207" s="189" t="n">
        <v>0</v>
      </c>
    </row>
    <row r="4208" customFormat="false" ht="15" hidden="false" customHeight="false" outlineLevel="0" collapsed="false">
      <c r="A4208" s="178"/>
      <c r="B4208" s="179"/>
      <c r="C4208" s="180"/>
      <c r="D4208" s="180"/>
      <c r="E4208" s="180"/>
      <c r="F4208" s="180"/>
      <c r="G4208" s="180"/>
    </row>
    <row r="4209" customFormat="false" ht="15" hidden="false" customHeight="false" outlineLevel="0" collapsed="false">
      <c r="A4209" s="184" t="s">
        <v>601</v>
      </c>
      <c r="B4209" s="185" t="s">
        <v>602</v>
      </c>
      <c r="C4209" s="186" t="s">
        <v>53</v>
      </c>
      <c r="D4209" s="186" t="s">
        <v>28</v>
      </c>
      <c r="E4209" s="187"/>
      <c r="F4209" s="187" t="n">
        <v>60.06</v>
      </c>
      <c r="G4209" s="187" t="n">
        <v>0</v>
      </c>
    </row>
    <row r="4210" customFormat="false" ht="15" hidden="false" customHeight="false" outlineLevel="0" collapsed="false">
      <c r="A4210" s="189" t="s">
        <v>1164</v>
      </c>
      <c r="B4210" s="190" t="s">
        <v>602</v>
      </c>
      <c r="C4210" s="191" t="s">
        <v>67</v>
      </c>
      <c r="D4210" s="191" t="s">
        <v>28</v>
      </c>
      <c r="E4210" s="189" t="n">
        <v>1</v>
      </c>
      <c r="F4210" s="192" t="n">
        <v>60.06</v>
      </c>
      <c r="G4210" s="189" t="n">
        <v>0</v>
      </c>
    </row>
    <row r="4211" customFormat="false" ht="15" hidden="false" customHeight="false" outlineLevel="0" collapsed="false">
      <c r="A4211" s="178"/>
      <c r="B4211" s="179"/>
      <c r="C4211" s="180"/>
      <c r="D4211" s="180"/>
      <c r="E4211" s="180"/>
      <c r="F4211" s="180"/>
      <c r="G4211" s="180"/>
    </row>
    <row r="4212" customFormat="false" ht="15" hidden="false" customHeight="false" outlineLevel="0" collapsed="false">
      <c r="A4212" s="184" t="s">
        <v>604</v>
      </c>
      <c r="B4212" s="185" t="s">
        <v>605</v>
      </c>
      <c r="C4212" s="186" t="s">
        <v>53</v>
      </c>
      <c r="D4212" s="186" t="s">
        <v>28</v>
      </c>
      <c r="E4212" s="187"/>
      <c r="F4212" s="187" t="n">
        <v>2.07463498884</v>
      </c>
      <c r="G4212" s="187" t="n">
        <v>0.68975496</v>
      </c>
    </row>
    <row r="4213" customFormat="false" ht="15" hidden="false" customHeight="false" outlineLevel="0" collapsed="false">
      <c r="A4213" s="189" t="n">
        <v>10</v>
      </c>
      <c r="B4213" s="190" t="s">
        <v>882</v>
      </c>
      <c r="C4213" s="191" t="s">
        <v>67</v>
      </c>
      <c r="D4213" s="191" t="s">
        <v>28</v>
      </c>
      <c r="E4213" s="189" t="n">
        <v>0.000218934</v>
      </c>
      <c r="F4213" s="189" t="n">
        <v>6.64</v>
      </c>
      <c r="G4213" s="189" t="n">
        <v>0</v>
      </c>
    </row>
    <row r="4214" customFormat="false" ht="15" hidden="false" customHeight="false" outlineLevel="0" collapsed="false">
      <c r="A4214" s="189" t="n">
        <v>12</v>
      </c>
      <c r="B4214" s="190" t="s">
        <v>883</v>
      </c>
      <c r="C4214" s="191" t="s">
        <v>67</v>
      </c>
      <c r="D4214" s="191" t="s">
        <v>28</v>
      </c>
      <c r="E4214" s="189" t="n">
        <v>0.000218934</v>
      </c>
      <c r="F4214" s="189" t="n">
        <v>6.5</v>
      </c>
      <c r="G4214" s="189" t="n">
        <v>0</v>
      </c>
    </row>
    <row r="4215" customFormat="false" ht="15" hidden="false" customHeight="false" outlineLevel="0" collapsed="false">
      <c r="A4215" s="189" t="n">
        <v>12892</v>
      </c>
      <c r="B4215" s="190" t="s">
        <v>859</v>
      </c>
      <c r="C4215" s="191" t="s">
        <v>67</v>
      </c>
      <c r="D4215" s="191" t="s">
        <v>333</v>
      </c>
      <c r="E4215" s="189" t="n">
        <v>0.00038253</v>
      </c>
      <c r="F4215" s="189" t="n">
        <v>9</v>
      </c>
      <c r="G4215" s="189" t="n">
        <v>0</v>
      </c>
    </row>
    <row r="4216" customFormat="false" ht="15" hidden="false" customHeight="false" outlineLevel="0" collapsed="false">
      <c r="A4216" s="189" t="n">
        <v>12893</v>
      </c>
      <c r="B4216" s="190" t="s">
        <v>860</v>
      </c>
      <c r="C4216" s="191" t="s">
        <v>67</v>
      </c>
      <c r="D4216" s="191" t="s">
        <v>333</v>
      </c>
      <c r="E4216" s="189" t="n">
        <v>0.00038253</v>
      </c>
      <c r="F4216" s="189" t="n">
        <v>48</v>
      </c>
      <c r="G4216" s="189" t="n">
        <v>0</v>
      </c>
    </row>
    <row r="4217" customFormat="false" ht="15" hidden="false" customHeight="false" outlineLevel="0" collapsed="false">
      <c r="A4217" s="189" t="n">
        <v>12894</v>
      </c>
      <c r="B4217" s="190" t="s">
        <v>861</v>
      </c>
      <c r="C4217" s="191" t="s">
        <v>67</v>
      </c>
      <c r="D4217" s="191" t="s">
        <v>28</v>
      </c>
      <c r="E4217" s="189" t="n">
        <v>0.00038253</v>
      </c>
      <c r="F4217" s="189" t="n">
        <v>13</v>
      </c>
      <c r="G4217" s="189" t="n">
        <v>0</v>
      </c>
    </row>
    <row r="4218" customFormat="false" ht="21" hidden="false" customHeight="false" outlineLevel="0" collapsed="false">
      <c r="A4218" s="189" t="n">
        <v>12895</v>
      </c>
      <c r="B4218" s="190" t="s">
        <v>862</v>
      </c>
      <c r="C4218" s="191" t="s">
        <v>67</v>
      </c>
      <c r="D4218" s="191" t="s">
        <v>28</v>
      </c>
      <c r="E4218" s="189" t="n">
        <v>0.00038253</v>
      </c>
      <c r="F4218" s="189" t="n">
        <v>10</v>
      </c>
      <c r="G4218" s="189" t="n">
        <v>0</v>
      </c>
    </row>
    <row r="4219" customFormat="false" ht="15" hidden="false" customHeight="false" outlineLevel="0" collapsed="false">
      <c r="A4219" s="189" t="n">
        <v>2436</v>
      </c>
      <c r="B4219" s="190" t="s">
        <v>913</v>
      </c>
      <c r="C4219" s="191" t="s">
        <v>867</v>
      </c>
      <c r="D4219" s="191" t="s">
        <v>876</v>
      </c>
      <c r="E4219" s="189" t="n">
        <v>0.030903</v>
      </c>
      <c r="F4219" s="189" t="n">
        <v>0</v>
      </c>
      <c r="G4219" s="189" t="n">
        <v>12.75</v>
      </c>
    </row>
    <row r="4220" customFormat="false" ht="15" hidden="false" customHeight="false" outlineLevel="0" collapsed="false">
      <c r="A4220" s="189" t="n">
        <v>247</v>
      </c>
      <c r="B4220" s="190" t="s">
        <v>915</v>
      </c>
      <c r="C4220" s="191" t="s">
        <v>867</v>
      </c>
      <c r="D4220" s="191" t="s">
        <v>876</v>
      </c>
      <c r="E4220" s="189" t="n">
        <v>0.030903</v>
      </c>
      <c r="F4220" s="189" t="n">
        <v>0</v>
      </c>
      <c r="G4220" s="189" t="n">
        <v>9.57</v>
      </c>
    </row>
    <row r="4221" customFormat="false" ht="15" hidden="false" customHeight="false" outlineLevel="0" collapsed="false">
      <c r="A4221" s="189" t="n">
        <v>2711</v>
      </c>
      <c r="B4221" s="190" t="s">
        <v>885</v>
      </c>
      <c r="C4221" s="191" t="s">
        <v>67</v>
      </c>
      <c r="D4221" s="191" t="s">
        <v>28</v>
      </c>
      <c r="E4221" s="189" t="n">
        <v>0.000218934</v>
      </c>
      <c r="F4221" s="189" t="n">
        <v>100.68</v>
      </c>
      <c r="G4221" s="189" t="n">
        <v>0</v>
      </c>
    </row>
    <row r="4222" customFormat="false" ht="21" hidden="false" customHeight="false" outlineLevel="0" collapsed="false">
      <c r="A4222" s="189" t="n">
        <v>36148</v>
      </c>
      <c r="B4222" s="190" t="s">
        <v>864</v>
      </c>
      <c r="C4222" s="191" t="s">
        <v>67</v>
      </c>
      <c r="D4222" s="191" t="s">
        <v>28</v>
      </c>
      <c r="E4222" s="189" t="n">
        <v>0.00038253</v>
      </c>
      <c r="F4222" s="189" t="n">
        <v>48</v>
      </c>
      <c r="G4222" s="189" t="n">
        <v>0</v>
      </c>
    </row>
    <row r="4223" customFormat="false" ht="21" hidden="false" customHeight="false" outlineLevel="0" collapsed="false">
      <c r="A4223" s="189" t="n">
        <v>36152</v>
      </c>
      <c r="B4223" s="190" t="s">
        <v>865</v>
      </c>
      <c r="C4223" s="191" t="s">
        <v>67</v>
      </c>
      <c r="D4223" s="191" t="s">
        <v>28</v>
      </c>
      <c r="E4223" s="189" t="n">
        <v>0.00038253</v>
      </c>
      <c r="F4223" s="189" t="n">
        <v>3.9</v>
      </c>
      <c r="G4223" s="189" t="n">
        <v>0</v>
      </c>
    </row>
    <row r="4224" customFormat="false" ht="15" hidden="false" customHeight="false" outlineLevel="0" collapsed="false">
      <c r="A4224" s="189" t="n">
        <v>37370</v>
      </c>
      <c r="B4224" s="190" t="s">
        <v>886</v>
      </c>
      <c r="C4224" s="191" t="s">
        <v>67</v>
      </c>
      <c r="D4224" s="191" t="s">
        <v>876</v>
      </c>
      <c r="E4224" s="189" t="n">
        <v>0.06</v>
      </c>
      <c r="F4224" s="189" t="n">
        <v>1.7</v>
      </c>
      <c r="G4224" s="189" t="n">
        <v>0</v>
      </c>
    </row>
    <row r="4225" customFormat="false" ht="15" hidden="false" customHeight="false" outlineLevel="0" collapsed="false">
      <c r="A4225" s="189" t="n">
        <v>37371</v>
      </c>
      <c r="B4225" s="190" t="s">
        <v>887</v>
      </c>
      <c r="C4225" s="191" t="s">
        <v>67</v>
      </c>
      <c r="D4225" s="191" t="s">
        <v>876</v>
      </c>
      <c r="E4225" s="189" t="n">
        <v>0.06</v>
      </c>
      <c r="F4225" s="189" t="n">
        <v>0.64</v>
      </c>
      <c r="G4225" s="189" t="n">
        <v>0</v>
      </c>
    </row>
    <row r="4226" customFormat="false" ht="15" hidden="false" customHeight="false" outlineLevel="0" collapsed="false">
      <c r="A4226" s="189" t="n">
        <v>37372</v>
      </c>
      <c r="B4226" s="190" t="s">
        <v>877</v>
      </c>
      <c r="C4226" s="191" t="s">
        <v>67</v>
      </c>
      <c r="D4226" s="191" t="s">
        <v>876</v>
      </c>
      <c r="E4226" s="189" t="n">
        <v>0.06</v>
      </c>
      <c r="F4226" s="189" t="n">
        <v>0.37</v>
      </c>
      <c r="G4226" s="189" t="n">
        <v>0</v>
      </c>
    </row>
    <row r="4227" customFormat="false" ht="15" hidden="false" customHeight="false" outlineLevel="0" collapsed="false">
      <c r="A4227" s="189" t="n">
        <v>37373</v>
      </c>
      <c r="B4227" s="190" t="s">
        <v>878</v>
      </c>
      <c r="C4227" s="191" t="s">
        <v>67</v>
      </c>
      <c r="D4227" s="191" t="s">
        <v>876</v>
      </c>
      <c r="E4227" s="189" t="n">
        <v>0.06</v>
      </c>
      <c r="F4227" s="189" t="n">
        <v>0.02</v>
      </c>
      <c r="G4227" s="189" t="n">
        <v>0</v>
      </c>
    </row>
    <row r="4228" customFormat="false" ht="15" hidden="false" customHeight="false" outlineLevel="0" collapsed="false">
      <c r="A4228" s="189" t="n">
        <v>38403</v>
      </c>
      <c r="B4228" s="190" t="s">
        <v>888</v>
      </c>
      <c r="C4228" s="191" t="s">
        <v>67</v>
      </c>
      <c r="D4228" s="191" t="s">
        <v>28</v>
      </c>
      <c r="E4228" s="189" t="n">
        <v>0.000218934</v>
      </c>
      <c r="F4228" s="189" t="n">
        <v>24.94</v>
      </c>
      <c r="G4228" s="189" t="n">
        <v>0</v>
      </c>
    </row>
    <row r="4229" customFormat="false" ht="15" hidden="false" customHeight="false" outlineLevel="0" collapsed="false">
      <c r="A4229" s="189" t="s">
        <v>1165</v>
      </c>
      <c r="B4229" s="190" t="s">
        <v>1166</v>
      </c>
      <c r="C4229" s="191" t="s">
        <v>67</v>
      </c>
      <c r="D4229" s="191" t="s">
        <v>28</v>
      </c>
      <c r="E4229" s="189" t="n">
        <v>1</v>
      </c>
      <c r="F4229" s="189" t="n">
        <v>1.83</v>
      </c>
      <c r="G4229" s="189" t="n">
        <v>0</v>
      </c>
    </row>
    <row r="4230" customFormat="false" ht="15" hidden="false" customHeight="false" outlineLevel="0" collapsed="false">
      <c r="A4230" s="178"/>
      <c r="B4230" s="179"/>
      <c r="C4230" s="180"/>
      <c r="D4230" s="180"/>
      <c r="E4230" s="180"/>
      <c r="F4230" s="180"/>
      <c r="G4230" s="180"/>
    </row>
    <row r="4231" customFormat="false" ht="15" hidden="false" customHeight="false" outlineLevel="0" collapsed="false">
      <c r="A4231" s="184" t="s">
        <v>607</v>
      </c>
      <c r="B4231" s="185" t="s">
        <v>608</v>
      </c>
      <c r="C4231" s="186" t="s">
        <v>53</v>
      </c>
      <c r="D4231" s="186" t="s">
        <v>28</v>
      </c>
      <c r="E4231" s="187"/>
      <c r="F4231" s="187" t="n">
        <v>2.24463498884</v>
      </c>
      <c r="G4231" s="187" t="n">
        <v>0.68975496</v>
      </c>
    </row>
    <row r="4232" customFormat="false" ht="15" hidden="false" customHeight="false" outlineLevel="0" collapsed="false">
      <c r="A4232" s="189" t="n">
        <v>10</v>
      </c>
      <c r="B4232" s="190" t="s">
        <v>882</v>
      </c>
      <c r="C4232" s="191" t="s">
        <v>67</v>
      </c>
      <c r="D4232" s="191" t="s">
        <v>28</v>
      </c>
      <c r="E4232" s="189" t="n">
        <v>0.000218934</v>
      </c>
      <c r="F4232" s="189" t="n">
        <v>6.64</v>
      </c>
      <c r="G4232" s="189" t="n">
        <v>0</v>
      </c>
    </row>
    <row r="4233" customFormat="false" ht="15" hidden="false" customHeight="false" outlineLevel="0" collapsed="false">
      <c r="A4233" s="189" t="n">
        <v>12</v>
      </c>
      <c r="B4233" s="190" t="s">
        <v>883</v>
      </c>
      <c r="C4233" s="191" t="s">
        <v>67</v>
      </c>
      <c r="D4233" s="191" t="s">
        <v>28</v>
      </c>
      <c r="E4233" s="189" t="n">
        <v>0.000218934</v>
      </c>
      <c r="F4233" s="189" t="n">
        <v>6.5</v>
      </c>
      <c r="G4233" s="189" t="n">
        <v>0</v>
      </c>
    </row>
    <row r="4234" customFormat="false" ht="15" hidden="false" customHeight="false" outlineLevel="0" collapsed="false">
      <c r="A4234" s="189" t="n">
        <v>12892</v>
      </c>
      <c r="B4234" s="190" t="s">
        <v>859</v>
      </c>
      <c r="C4234" s="191" t="s">
        <v>67</v>
      </c>
      <c r="D4234" s="191" t="s">
        <v>333</v>
      </c>
      <c r="E4234" s="189" t="n">
        <v>0.00038253</v>
      </c>
      <c r="F4234" s="189" t="n">
        <v>9</v>
      </c>
      <c r="G4234" s="189" t="n">
        <v>0</v>
      </c>
    </row>
    <row r="4235" customFormat="false" ht="15" hidden="false" customHeight="false" outlineLevel="0" collapsed="false">
      <c r="A4235" s="189" t="n">
        <v>12893</v>
      </c>
      <c r="B4235" s="190" t="s">
        <v>860</v>
      </c>
      <c r="C4235" s="191" t="s">
        <v>67</v>
      </c>
      <c r="D4235" s="191" t="s">
        <v>333</v>
      </c>
      <c r="E4235" s="189" t="n">
        <v>0.00038253</v>
      </c>
      <c r="F4235" s="189" t="n">
        <v>48</v>
      </c>
      <c r="G4235" s="189" t="n">
        <v>0</v>
      </c>
    </row>
    <row r="4236" customFormat="false" ht="15" hidden="false" customHeight="false" outlineLevel="0" collapsed="false">
      <c r="A4236" s="189" t="n">
        <v>12894</v>
      </c>
      <c r="B4236" s="190" t="s">
        <v>861</v>
      </c>
      <c r="C4236" s="191" t="s">
        <v>67</v>
      </c>
      <c r="D4236" s="191" t="s">
        <v>28</v>
      </c>
      <c r="E4236" s="189" t="n">
        <v>0.00038253</v>
      </c>
      <c r="F4236" s="189" t="n">
        <v>13</v>
      </c>
      <c r="G4236" s="189" t="n">
        <v>0</v>
      </c>
    </row>
    <row r="4237" customFormat="false" ht="21" hidden="false" customHeight="false" outlineLevel="0" collapsed="false">
      <c r="A4237" s="189" t="n">
        <v>12895</v>
      </c>
      <c r="B4237" s="190" t="s">
        <v>862</v>
      </c>
      <c r="C4237" s="191" t="s">
        <v>67</v>
      </c>
      <c r="D4237" s="191" t="s">
        <v>28</v>
      </c>
      <c r="E4237" s="189" t="n">
        <v>0.00038253</v>
      </c>
      <c r="F4237" s="189" t="n">
        <v>10</v>
      </c>
      <c r="G4237" s="189" t="n">
        <v>0</v>
      </c>
    </row>
    <row r="4238" customFormat="false" ht="15" hidden="false" customHeight="false" outlineLevel="0" collapsed="false">
      <c r="A4238" s="189" t="n">
        <v>2436</v>
      </c>
      <c r="B4238" s="190" t="s">
        <v>913</v>
      </c>
      <c r="C4238" s="191" t="s">
        <v>867</v>
      </c>
      <c r="D4238" s="191" t="s">
        <v>876</v>
      </c>
      <c r="E4238" s="189" t="n">
        <v>0.030903</v>
      </c>
      <c r="F4238" s="189" t="n">
        <v>0</v>
      </c>
      <c r="G4238" s="189" t="n">
        <v>12.75</v>
      </c>
    </row>
    <row r="4239" customFormat="false" ht="15" hidden="false" customHeight="false" outlineLevel="0" collapsed="false">
      <c r="A4239" s="189" t="n">
        <v>247</v>
      </c>
      <c r="B4239" s="190" t="s">
        <v>915</v>
      </c>
      <c r="C4239" s="191" t="s">
        <v>867</v>
      </c>
      <c r="D4239" s="191" t="s">
        <v>876</v>
      </c>
      <c r="E4239" s="189" t="n">
        <v>0.030903</v>
      </c>
      <c r="F4239" s="189" t="n">
        <v>0</v>
      </c>
      <c r="G4239" s="189" t="n">
        <v>9.57</v>
      </c>
    </row>
    <row r="4240" customFormat="false" ht="15" hidden="false" customHeight="false" outlineLevel="0" collapsed="false">
      <c r="A4240" s="189" t="n">
        <v>2711</v>
      </c>
      <c r="B4240" s="190" t="s">
        <v>885</v>
      </c>
      <c r="C4240" s="191" t="s">
        <v>67</v>
      </c>
      <c r="D4240" s="191" t="s">
        <v>28</v>
      </c>
      <c r="E4240" s="189" t="n">
        <v>0.000218934</v>
      </c>
      <c r="F4240" s="189" t="n">
        <v>100.68</v>
      </c>
      <c r="G4240" s="189" t="n">
        <v>0</v>
      </c>
    </row>
    <row r="4241" customFormat="false" ht="21" hidden="false" customHeight="false" outlineLevel="0" collapsed="false">
      <c r="A4241" s="189" t="n">
        <v>36148</v>
      </c>
      <c r="B4241" s="190" t="s">
        <v>864</v>
      </c>
      <c r="C4241" s="191" t="s">
        <v>67</v>
      </c>
      <c r="D4241" s="191" t="s">
        <v>28</v>
      </c>
      <c r="E4241" s="189" t="n">
        <v>0.00038253</v>
      </c>
      <c r="F4241" s="189" t="n">
        <v>48</v>
      </c>
      <c r="G4241" s="189" t="n">
        <v>0</v>
      </c>
    </row>
    <row r="4242" customFormat="false" ht="21" hidden="false" customHeight="false" outlineLevel="0" collapsed="false">
      <c r="A4242" s="189" t="n">
        <v>36152</v>
      </c>
      <c r="B4242" s="190" t="s">
        <v>865</v>
      </c>
      <c r="C4242" s="191" t="s">
        <v>67</v>
      </c>
      <c r="D4242" s="191" t="s">
        <v>28</v>
      </c>
      <c r="E4242" s="189" t="n">
        <v>0.00038253</v>
      </c>
      <c r="F4242" s="189" t="n">
        <v>3.9</v>
      </c>
      <c r="G4242" s="189" t="n">
        <v>0</v>
      </c>
    </row>
    <row r="4243" customFormat="false" ht="15" hidden="false" customHeight="false" outlineLevel="0" collapsed="false">
      <c r="A4243" s="189" t="n">
        <v>37370</v>
      </c>
      <c r="B4243" s="190" t="s">
        <v>886</v>
      </c>
      <c r="C4243" s="191" t="s">
        <v>67</v>
      </c>
      <c r="D4243" s="191" t="s">
        <v>876</v>
      </c>
      <c r="E4243" s="189" t="n">
        <v>0.06</v>
      </c>
      <c r="F4243" s="189" t="n">
        <v>1.7</v>
      </c>
      <c r="G4243" s="189" t="n">
        <v>0</v>
      </c>
    </row>
    <row r="4244" customFormat="false" ht="15" hidden="false" customHeight="false" outlineLevel="0" collapsed="false">
      <c r="A4244" s="189" t="n">
        <v>37371</v>
      </c>
      <c r="B4244" s="190" t="s">
        <v>887</v>
      </c>
      <c r="C4244" s="191" t="s">
        <v>67</v>
      </c>
      <c r="D4244" s="191" t="s">
        <v>876</v>
      </c>
      <c r="E4244" s="189" t="n">
        <v>0.06</v>
      </c>
      <c r="F4244" s="189" t="n">
        <v>0.64</v>
      </c>
      <c r="G4244" s="189" t="n">
        <v>0</v>
      </c>
    </row>
    <row r="4245" customFormat="false" ht="15" hidden="false" customHeight="false" outlineLevel="0" collapsed="false">
      <c r="A4245" s="189" t="n">
        <v>37372</v>
      </c>
      <c r="B4245" s="190" t="s">
        <v>877</v>
      </c>
      <c r="C4245" s="191" t="s">
        <v>67</v>
      </c>
      <c r="D4245" s="191" t="s">
        <v>876</v>
      </c>
      <c r="E4245" s="189" t="n">
        <v>0.06</v>
      </c>
      <c r="F4245" s="189" t="n">
        <v>0.37</v>
      </c>
      <c r="G4245" s="189" t="n">
        <v>0</v>
      </c>
    </row>
    <row r="4246" customFormat="false" ht="15" hidden="false" customHeight="false" outlineLevel="0" collapsed="false">
      <c r="A4246" s="189" t="n">
        <v>37373</v>
      </c>
      <c r="B4246" s="190" t="s">
        <v>878</v>
      </c>
      <c r="C4246" s="191" t="s">
        <v>67</v>
      </c>
      <c r="D4246" s="191" t="s">
        <v>876</v>
      </c>
      <c r="E4246" s="189" t="n">
        <v>0.06</v>
      </c>
      <c r="F4246" s="189" t="n">
        <v>0.02</v>
      </c>
      <c r="G4246" s="189" t="n">
        <v>0</v>
      </c>
    </row>
    <row r="4247" customFormat="false" ht="15" hidden="false" customHeight="false" outlineLevel="0" collapsed="false">
      <c r="A4247" s="189" t="n">
        <v>38403</v>
      </c>
      <c r="B4247" s="190" t="s">
        <v>888</v>
      </c>
      <c r="C4247" s="191" t="s">
        <v>67</v>
      </c>
      <c r="D4247" s="191" t="s">
        <v>28</v>
      </c>
      <c r="E4247" s="189" t="n">
        <v>0.000218934</v>
      </c>
      <c r="F4247" s="189" t="n">
        <v>24.94</v>
      </c>
      <c r="G4247" s="189" t="n">
        <v>0</v>
      </c>
    </row>
    <row r="4248" customFormat="false" ht="15" hidden="false" customHeight="false" outlineLevel="0" collapsed="false">
      <c r="A4248" s="189" t="s">
        <v>1167</v>
      </c>
      <c r="B4248" s="190" t="s">
        <v>1168</v>
      </c>
      <c r="C4248" s="191" t="s">
        <v>67</v>
      </c>
      <c r="D4248" s="191" t="s">
        <v>28</v>
      </c>
      <c r="E4248" s="189" t="n">
        <v>1</v>
      </c>
      <c r="F4248" s="189" t="n">
        <v>2</v>
      </c>
      <c r="G4248" s="189" t="n">
        <v>0</v>
      </c>
    </row>
    <row r="4249" customFormat="false" ht="15" hidden="false" customHeight="false" outlineLevel="0" collapsed="false">
      <c r="A4249" s="178"/>
      <c r="B4249" s="179"/>
      <c r="C4249" s="180"/>
      <c r="D4249" s="180"/>
      <c r="E4249" s="180"/>
      <c r="F4249" s="180"/>
      <c r="G4249" s="180"/>
    </row>
    <row r="4250" customFormat="false" ht="15" hidden="false" customHeight="false" outlineLevel="0" collapsed="false">
      <c r="A4250" s="184" t="s">
        <v>610</v>
      </c>
      <c r="B4250" s="185" t="s">
        <v>611</v>
      </c>
      <c r="C4250" s="186" t="s">
        <v>53</v>
      </c>
      <c r="D4250" s="186" t="s">
        <v>28</v>
      </c>
      <c r="E4250" s="187"/>
      <c r="F4250" s="187" t="n">
        <v>459.370374349</v>
      </c>
      <c r="G4250" s="187" t="n">
        <v>40.235706</v>
      </c>
    </row>
    <row r="4251" customFormat="false" ht="15" hidden="false" customHeight="false" outlineLevel="0" collapsed="false">
      <c r="A4251" s="189" t="n">
        <v>10</v>
      </c>
      <c r="B4251" s="190" t="s">
        <v>882</v>
      </c>
      <c r="C4251" s="191" t="s">
        <v>67</v>
      </c>
      <c r="D4251" s="191" t="s">
        <v>28</v>
      </c>
      <c r="E4251" s="189" t="n">
        <v>0.01277115</v>
      </c>
      <c r="F4251" s="189" t="n">
        <v>6.64</v>
      </c>
      <c r="G4251" s="189" t="n">
        <v>0</v>
      </c>
    </row>
    <row r="4252" customFormat="false" ht="15" hidden="false" customHeight="false" outlineLevel="0" collapsed="false">
      <c r="A4252" s="189" t="n">
        <v>12</v>
      </c>
      <c r="B4252" s="190" t="s">
        <v>883</v>
      </c>
      <c r="C4252" s="191" t="s">
        <v>67</v>
      </c>
      <c r="D4252" s="191" t="s">
        <v>28</v>
      </c>
      <c r="E4252" s="189" t="n">
        <v>0.01277115</v>
      </c>
      <c r="F4252" s="189" t="n">
        <v>6.5</v>
      </c>
      <c r="G4252" s="189" t="n">
        <v>0</v>
      </c>
    </row>
    <row r="4253" customFormat="false" ht="15" hidden="false" customHeight="false" outlineLevel="0" collapsed="false">
      <c r="A4253" s="189" t="n">
        <v>12892</v>
      </c>
      <c r="B4253" s="190" t="s">
        <v>859</v>
      </c>
      <c r="C4253" s="191" t="s">
        <v>67</v>
      </c>
      <c r="D4253" s="191" t="s">
        <v>333</v>
      </c>
      <c r="E4253" s="189" t="n">
        <v>0.02231425</v>
      </c>
      <c r="F4253" s="189" t="n">
        <v>9</v>
      </c>
      <c r="G4253" s="189" t="n">
        <v>0</v>
      </c>
    </row>
    <row r="4254" customFormat="false" ht="15" hidden="false" customHeight="false" outlineLevel="0" collapsed="false">
      <c r="A4254" s="189" t="n">
        <v>12893</v>
      </c>
      <c r="B4254" s="190" t="s">
        <v>860</v>
      </c>
      <c r="C4254" s="191" t="s">
        <v>67</v>
      </c>
      <c r="D4254" s="191" t="s">
        <v>333</v>
      </c>
      <c r="E4254" s="189" t="n">
        <v>0.02231425</v>
      </c>
      <c r="F4254" s="189" t="n">
        <v>48</v>
      </c>
      <c r="G4254" s="189" t="n">
        <v>0</v>
      </c>
    </row>
    <row r="4255" customFormat="false" ht="15" hidden="false" customHeight="false" outlineLevel="0" collapsed="false">
      <c r="A4255" s="189" t="n">
        <v>12894</v>
      </c>
      <c r="B4255" s="190" t="s">
        <v>861</v>
      </c>
      <c r="C4255" s="191" t="s">
        <v>67</v>
      </c>
      <c r="D4255" s="191" t="s">
        <v>28</v>
      </c>
      <c r="E4255" s="189" t="n">
        <v>0.02231425</v>
      </c>
      <c r="F4255" s="189" t="n">
        <v>13</v>
      </c>
      <c r="G4255" s="189" t="n">
        <v>0</v>
      </c>
    </row>
    <row r="4256" customFormat="false" ht="21" hidden="false" customHeight="false" outlineLevel="0" collapsed="false">
      <c r="A4256" s="189" t="n">
        <v>12895</v>
      </c>
      <c r="B4256" s="190" t="s">
        <v>862</v>
      </c>
      <c r="C4256" s="191" t="s">
        <v>67</v>
      </c>
      <c r="D4256" s="191" t="s">
        <v>28</v>
      </c>
      <c r="E4256" s="189" t="n">
        <v>0.02231425</v>
      </c>
      <c r="F4256" s="189" t="n">
        <v>10</v>
      </c>
      <c r="G4256" s="189" t="n">
        <v>0</v>
      </c>
    </row>
    <row r="4257" customFormat="false" ht="15" hidden="false" customHeight="false" outlineLevel="0" collapsed="false">
      <c r="A4257" s="189" t="n">
        <v>2436</v>
      </c>
      <c r="B4257" s="190" t="s">
        <v>913</v>
      </c>
      <c r="C4257" s="191" t="s">
        <v>867</v>
      </c>
      <c r="D4257" s="191" t="s">
        <v>876</v>
      </c>
      <c r="E4257" s="189" t="n">
        <v>1.802675</v>
      </c>
      <c r="F4257" s="189" t="n">
        <v>0</v>
      </c>
      <c r="G4257" s="189" t="n">
        <v>12.75</v>
      </c>
    </row>
    <row r="4258" customFormat="false" ht="15" hidden="false" customHeight="false" outlineLevel="0" collapsed="false">
      <c r="A4258" s="189" t="n">
        <v>247</v>
      </c>
      <c r="B4258" s="190" t="s">
        <v>915</v>
      </c>
      <c r="C4258" s="191" t="s">
        <v>867</v>
      </c>
      <c r="D4258" s="191" t="s">
        <v>876</v>
      </c>
      <c r="E4258" s="189" t="n">
        <v>1.802675</v>
      </c>
      <c r="F4258" s="189" t="n">
        <v>0</v>
      </c>
      <c r="G4258" s="189" t="n">
        <v>9.57</v>
      </c>
    </row>
    <row r="4259" customFormat="false" ht="15" hidden="false" customHeight="false" outlineLevel="0" collapsed="false">
      <c r="A4259" s="189" t="n">
        <v>2711</v>
      </c>
      <c r="B4259" s="190" t="s">
        <v>885</v>
      </c>
      <c r="C4259" s="191" t="s">
        <v>67</v>
      </c>
      <c r="D4259" s="191" t="s">
        <v>28</v>
      </c>
      <c r="E4259" s="189" t="n">
        <v>0.01277115</v>
      </c>
      <c r="F4259" s="189" t="n">
        <v>100.68</v>
      </c>
      <c r="G4259" s="189" t="n">
        <v>0</v>
      </c>
    </row>
    <row r="4260" customFormat="false" ht="21" hidden="false" customHeight="false" outlineLevel="0" collapsed="false">
      <c r="A4260" s="189" t="n">
        <v>36148</v>
      </c>
      <c r="B4260" s="190" t="s">
        <v>864</v>
      </c>
      <c r="C4260" s="191" t="s">
        <v>67</v>
      </c>
      <c r="D4260" s="191" t="s">
        <v>28</v>
      </c>
      <c r="E4260" s="189" t="n">
        <v>0.02231425</v>
      </c>
      <c r="F4260" s="189" t="n">
        <v>48</v>
      </c>
      <c r="G4260" s="189" t="n">
        <v>0</v>
      </c>
    </row>
    <row r="4261" customFormat="false" ht="21" hidden="false" customHeight="false" outlineLevel="0" collapsed="false">
      <c r="A4261" s="189" t="n">
        <v>36152</v>
      </c>
      <c r="B4261" s="190" t="s">
        <v>865</v>
      </c>
      <c r="C4261" s="191" t="s">
        <v>67</v>
      </c>
      <c r="D4261" s="191" t="s">
        <v>28</v>
      </c>
      <c r="E4261" s="189" t="n">
        <v>0.02231425</v>
      </c>
      <c r="F4261" s="189" t="n">
        <v>3.9</v>
      </c>
      <c r="G4261" s="189" t="n">
        <v>0</v>
      </c>
    </row>
    <row r="4262" customFormat="false" ht="15" hidden="false" customHeight="false" outlineLevel="0" collapsed="false">
      <c r="A4262" s="189" t="n">
        <v>37370</v>
      </c>
      <c r="B4262" s="190" t="s">
        <v>886</v>
      </c>
      <c r="C4262" s="191" t="s">
        <v>67</v>
      </c>
      <c r="D4262" s="191" t="s">
        <v>876</v>
      </c>
      <c r="E4262" s="189" t="n">
        <v>3.5</v>
      </c>
      <c r="F4262" s="189" t="n">
        <v>1.7</v>
      </c>
      <c r="G4262" s="189" t="n">
        <v>0</v>
      </c>
    </row>
    <row r="4263" customFormat="false" ht="15" hidden="false" customHeight="false" outlineLevel="0" collapsed="false">
      <c r="A4263" s="189" t="n">
        <v>37371</v>
      </c>
      <c r="B4263" s="190" t="s">
        <v>887</v>
      </c>
      <c r="C4263" s="191" t="s">
        <v>67</v>
      </c>
      <c r="D4263" s="191" t="s">
        <v>876</v>
      </c>
      <c r="E4263" s="189" t="n">
        <v>3.5</v>
      </c>
      <c r="F4263" s="189" t="n">
        <v>0.64</v>
      </c>
      <c r="G4263" s="189" t="n">
        <v>0</v>
      </c>
    </row>
    <row r="4264" customFormat="false" ht="15" hidden="false" customHeight="false" outlineLevel="0" collapsed="false">
      <c r="A4264" s="189" t="n">
        <v>37372</v>
      </c>
      <c r="B4264" s="190" t="s">
        <v>877</v>
      </c>
      <c r="C4264" s="191" t="s">
        <v>67</v>
      </c>
      <c r="D4264" s="191" t="s">
        <v>876</v>
      </c>
      <c r="E4264" s="189" t="n">
        <v>3.5</v>
      </c>
      <c r="F4264" s="189" t="n">
        <v>0.37</v>
      </c>
      <c r="G4264" s="189" t="n">
        <v>0</v>
      </c>
    </row>
    <row r="4265" customFormat="false" ht="15" hidden="false" customHeight="false" outlineLevel="0" collapsed="false">
      <c r="A4265" s="189" t="n">
        <v>37373</v>
      </c>
      <c r="B4265" s="190" t="s">
        <v>878</v>
      </c>
      <c r="C4265" s="191" t="s">
        <v>67</v>
      </c>
      <c r="D4265" s="191" t="s">
        <v>876</v>
      </c>
      <c r="E4265" s="189" t="n">
        <v>3.5</v>
      </c>
      <c r="F4265" s="189" t="n">
        <v>0.02</v>
      </c>
      <c r="G4265" s="189" t="n">
        <v>0</v>
      </c>
    </row>
    <row r="4266" customFormat="false" ht="15" hidden="false" customHeight="false" outlineLevel="0" collapsed="false">
      <c r="A4266" s="189" t="n">
        <v>38403</v>
      </c>
      <c r="B4266" s="190" t="s">
        <v>888</v>
      </c>
      <c r="C4266" s="191" t="s">
        <v>67</v>
      </c>
      <c r="D4266" s="191" t="s">
        <v>28</v>
      </c>
      <c r="E4266" s="189" t="n">
        <v>0.01277115</v>
      </c>
      <c r="F4266" s="189" t="n">
        <v>24.94</v>
      </c>
      <c r="G4266" s="189" t="n">
        <v>0</v>
      </c>
    </row>
    <row r="4267" customFormat="false" ht="15" hidden="false" customHeight="false" outlineLevel="0" collapsed="false">
      <c r="A4267" s="189" t="s">
        <v>1169</v>
      </c>
      <c r="B4267" s="190" t="s">
        <v>1170</v>
      </c>
      <c r="C4267" s="191" t="s">
        <v>67</v>
      </c>
      <c r="D4267" s="191" t="s">
        <v>28</v>
      </c>
      <c r="E4267" s="189" t="n">
        <v>1</v>
      </c>
      <c r="F4267" s="189" t="n">
        <v>445.1</v>
      </c>
      <c r="G4267" s="189" t="n">
        <v>0</v>
      </c>
    </row>
    <row r="4268" customFormat="false" ht="15" hidden="false" customHeight="false" outlineLevel="0" collapsed="false">
      <c r="A4268" s="178"/>
      <c r="B4268" s="179"/>
      <c r="C4268" s="180"/>
      <c r="D4268" s="180"/>
      <c r="E4268" s="180"/>
      <c r="F4268" s="180"/>
      <c r="G4268" s="180"/>
    </row>
    <row r="4269" customFormat="false" ht="15" hidden="false" customHeight="false" outlineLevel="0" collapsed="false">
      <c r="A4269" s="184" t="s">
        <v>613</v>
      </c>
      <c r="B4269" s="185" t="s">
        <v>614</v>
      </c>
      <c r="C4269" s="186" t="s">
        <v>53</v>
      </c>
      <c r="D4269" s="186" t="s">
        <v>28</v>
      </c>
      <c r="E4269" s="187"/>
      <c r="F4269" s="188" t="n">
        <v>2205.67</v>
      </c>
      <c r="G4269" s="187" t="n">
        <v>0</v>
      </c>
    </row>
    <row r="4270" customFormat="false" ht="15" hidden="false" customHeight="false" outlineLevel="0" collapsed="false">
      <c r="A4270" s="189" t="s">
        <v>1171</v>
      </c>
      <c r="B4270" s="190" t="s">
        <v>614</v>
      </c>
      <c r="C4270" s="191" t="s">
        <v>67</v>
      </c>
      <c r="D4270" s="191" t="s">
        <v>28</v>
      </c>
      <c r="E4270" s="189" t="n">
        <v>1</v>
      </c>
      <c r="F4270" s="189" t="n">
        <v>2205.67</v>
      </c>
      <c r="G4270" s="189" t="n">
        <v>0</v>
      </c>
    </row>
    <row r="4271" customFormat="false" ht="15" hidden="false" customHeight="false" outlineLevel="0" collapsed="false">
      <c r="A4271" s="178"/>
      <c r="B4271" s="179"/>
      <c r="C4271" s="180"/>
      <c r="D4271" s="180"/>
      <c r="E4271" s="180"/>
      <c r="F4271" s="180"/>
      <c r="G4271" s="180"/>
    </row>
    <row r="4272" customFormat="false" ht="15" hidden="false" customHeight="false" outlineLevel="0" collapsed="false">
      <c r="A4272" s="184" t="s">
        <v>616</v>
      </c>
      <c r="B4272" s="185" t="s">
        <v>617</v>
      </c>
      <c r="C4272" s="186" t="s">
        <v>53</v>
      </c>
      <c r="D4272" s="186" t="s">
        <v>28</v>
      </c>
      <c r="E4272" s="187"/>
      <c r="F4272" s="187" t="n">
        <v>23.14716486236</v>
      </c>
      <c r="G4272" s="187" t="n">
        <v>8.50697784</v>
      </c>
    </row>
    <row r="4273" customFormat="false" ht="15" hidden="false" customHeight="false" outlineLevel="0" collapsed="false">
      <c r="A4273" s="189" t="n">
        <v>10</v>
      </c>
      <c r="B4273" s="190" t="s">
        <v>882</v>
      </c>
      <c r="C4273" s="191" t="s">
        <v>67</v>
      </c>
      <c r="D4273" s="191" t="s">
        <v>28</v>
      </c>
      <c r="E4273" s="189" t="n">
        <v>0.002700186</v>
      </c>
      <c r="F4273" s="189" t="n">
        <v>6.64</v>
      </c>
      <c r="G4273" s="189" t="n">
        <v>0</v>
      </c>
    </row>
    <row r="4274" customFormat="false" ht="15" hidden="false" customHeight="false" outlineLevel="0" collapsed="false">
      <c r="A4274" s="189" t="n">
        <v>12</v>
      </c>
      <c r="B4274" s="190" t="s">
        <v>883</v>
      </c>
      <c r="C4274" s="191" t="s">
        <v>67</v>
      </c>
      <c r="D4274" s="191" t="s">
        <v>28</v>
      </c>
      <c r="E4274" s="189" t="n">
        <v>0.002700186</v>
      </c>
      <c r="F4274" s="189" t="n">
        <v>6.5</v>
      </c>
      <c r="G4274" s="189" t="n">
        <v>0</v>
      </c>
    </row>
    <row r="4275" customFormat="false" ht="15" hidden="false" customHeight="false" outlineLevel="0" collapsed="false">
      <c r="A4275" s="189" t="n">
        <v>12892</v>
      </c>
      <c r="B4275" s="190" t="s">
        <v>859</v>
      </c>
      <c r="C4275" s="191" t="s">
        <v>67</v>
      </c>
      <c r="D4275" s="191" t="s">
        <v>333</v>
      </c>
      <c r="E4275" s="189" t="n">
        <v>0.00471787</v>
      </c>
      <c r="F4275" s="189" t="n">
        <v>9</v>
      </c>
      <c r="G4275" s="189" t="n">
        <v>0</v>
      </c>
    </row>
    <row r="4276" customFormat="false" ht="15" hidden="false" customHeight="false" outlineLevel="0" collapsed="false">
      <c r="A4276" s="189" t="n">
        <v>12893</v>
      </c>
      <c r="B4276" s="190" t="s">
        <v>860</v>
      </c>
      <c r="C4276" s="191" t="s">
        <v>67</v>
      </c>
      <c r="D4276" s="191" t="s">
        <v>333</v>
      </c>
      <c r="E4276" s="189" t="n">
        <v>0.00471787</v>
      </c>
      <c r="F4276" s="189" t="n">
        <v>48</v>
      </c>
      <c r="G4276" s="189" t="n">
        <v>0</v>
      </c>
    </row>
    <row r="4277" customFormat="false" ht="15" hidden="false" customHeight="false" outlineLevel="0" collapsed="false">
      <c r="A4277" s="189" t="n">
        <v>12894</v>
      </c>
      <c r="B4277" s="190" t="s">
        <v>861</v>
      </c>
      <c r="C4277" s="191" t="s">
        <v>67</v>
      </c>
      <c r="D4277" s="191" t="s">
        <v>28</v>
      </c>
      <c r="E4277" s="189" t="n">
        <v>0.00471787</v>
      </c>
      <c r="F4277" s="189" t="n">
        <v>13</v>
      </c>
      <c r="G4277" s="189" t="n">
        <v>0</v>
      </c>
    </row>
    <row r="4278" customFormat="false" ht="21" hidden="false" customHeight="false" outlineLevel="0" collapsed="false">
      <c r="A4278" s="189" t="n">
        <v>12895</v>
      </c>
      <c r="B4278" s="190" t="s">
        <v>862</v>
      </c>
      <c r="C4278" s="191" t="s">
        <v>67</v>
      </c>
      <c r="D4278" s="191" t="s">
        <v>28</v>
      </c>
      <c r="E4278" s="189" t="n">
        <v>0.00471787</v>
      </c>
      <c r="F4278" s="189" t="n">
        <v>10</v>
      </c>
      <c r="G4278" s="189" t="n">
        <v>0</v>
      </c>
    </row>
    <row r="4279" customFormat="false" ht="15" hidden="false" customHeight="false" outlineLevel="0" collapsed="false">
      <c r="A4279" s="189" t="n">
        <v>2436</v>
      </c>
      <c r="B4279" s="190" t="s">
        <v>913</v>
      </c>
      <c r="C4279" s="191" t="s">
        <v>867</v>
      </c>
      <c r="D4279" s="191" t="s">
        <v>876</v>
      </c>
      <c r="E4279" s="189" t="n">
        <v>0.381137</v>
      </c>
      <c r="F4279" s="189" t="n">
        <v>0</v>
      </c>
      <c r="G4279" s="189" t="n">
        <v>12.75</v>
      </c>
    </row>
    <row r="4280" customFormat="false" ht="15" hidden="false" customHeight="false" outlineLevel="0" collapsed="false">
      <c r="A4280" s="189" t="n">
        <v>247</v>
      </c>
      <c r="B4280" s="190" t="s">
        <v>915</v>
      </c>
      <c r="C4280" s="191" t="s">
        <v>867</v>
      </c>
      <c r="D4280" s="191" t="s">
        <v>876</v>
      </c>
      <c r="E4280" s="189" t="n">
        <v>0.381137</v>
      </c>
      <c r="F4280" s="189" t="n">
        <v>0</v>
      </c>
      <c r="G4280" s="189" t="n">
        <v>9.57</v>
      </c>
    </row>
    <row r="4281" customFormat="false" ht="15" hidden="false" customHeight="false" outlineLevel="0" collapsed="false">
      <c r="A4281" s="189" t="n">
        <v>2711</v>
      </c>
      <c r="B4281" s="190" t="s">
        <v>885</v>
      </c>
      <c r="C4281" s="191" t="s">
        <v>67</v>
      </c>
      <c r="D4281" s="191" t="s">
        <v>28</v>
      </c>
      <c r="E4281" s="189" t="n">
        <v>0.002700186</v>
      </c>
      <c r="F4281" s="189" t="n">
        <v>100.68</v>
      </c>
      <c r="G4281" s="189" t="n">
        <v>0</v>
      </c>
    </row>
    <row r="4282" customFormat="false" ht="21" hidden="false" customHeight="false" outlineLevel="0" collapsed="false">
      <c r="A4282" s="189" t="n">
        <v>36148</v>
      </c>
      <c r="B4282" s="190" t="s">
        <v>864</v>
      </c>
      <c r="C4282" s="191" t="s">
        <v>67</v>
      </c>
      <c r="D4282" s="191" t="s">
        <v>28</v>
      </c>
      <c r="E4282" s="189" t="n">
        <v>0.00471787</v>
      </c>
      <c r="F4282" s="189" t="n">
        <v>48</v>
      </c>
      <c r="G4282" s="189" t="n">
        <v>0</v>
      </c>
    </row>
    <row r="4283" customFormat="false" ht="21" hidden="false" customHeight="false" outlineLevel="0" collapsed="false">
      <c r="A4283" s="189" t="n">
        <v>36152</v>
      </c>
      <c r="B4283" s="190" t="s">
        <v>865</v>
      </c>
      <c r="C4283" s="191" t="s">
        <v>67</v>
      </c>
      <c r="D4283" s="191" t="s">
        <v>28</v>
      </c>
      <c r="E4283" s="189" t="n">
        <v>0.00471787</v>
      </c>
      <c r="F4283" s="189" t="n">
        <v>3.9</v>
      </c>
      <c r="G4283" s="189" t="n">
        <v>0</v>
      </c>
    </row>
    <row r="4284" customFormat="false" ht="15" hidden="false" customHeight="false" outlineLevel="0" collapsed="false">
      <c r="A4284" s="189" t="n">
        <v>37370</v>
      </c>
      <c r="B4284" s="190" t="s">
        <v>886</v>
      </c>
      <c r="C4284" s="191" t="s">
        <v>67</v>
      </c>
      <c r="D4284" s="191" t="s">
        <v>876</v>
      </c>
      <c r="E4284" s="189" t="n">
        <v>0.74</v>
      </c>
      <c r="F4284" s="189" t="n">
        <v>1.7</v>
      </c>
      <c r="G4284" s="189" t="n">
        <v>0</v>
      </c>
    </row>
    <row r="4285" customFormat="false" ht="15" hidden="false" customHeight="false" outlineLevel="0" collapsed="false">
      <c r="A4285" s="189" t="n">
        <v>37371</v>
      </c>
      <c r="B4285" s="190" t="s">
        <v>887</v>
      </c>
      <c r="C4285" s="191" t="s">
        <v>67</v>
      </c>
      <c r="D4285" s="191" t="s">
        <v>876</v>
      </c>
      <c r="E4285" s="189" t="n">
        <v>0.74</v>
      </c>
      <c r="F4285" s="189" t="n">
        <v>0.64</v>
      </c>
      <c r="G4285" s="189" t="n">
        <v>0</v>
      </c>
    </row>
    <row r="4286" customFormat="false" ht="15" hidden="false" customHeight="false" outlineLevel="0" collapsed="false">
      <c r="A4286" s="189" t="n">
        <v>37372</v>
      </c>
      <c r="B4286" s="190" t="s">
        <v>877</v>
      </c>
      <c r="C4286" s="191" t="s">
        <v>67</v>
      </c>
      <c r="D4286" s="191" t="s">
        <v>876</v>
      </c>
      <c r="E4286" s="189" t="n">
        <v>0.74</v>
      </c>
      <c r="F4286" s="189" t="n">
        <v>0.37</v>
      </c>
      <c r="G4286" s="189" t="n">
        <v>0</v>
      </c>
    </row>
    <row r="4287" customFormat="false" ht="15" hidden="false" customHeight="false" outlineLevel="0" collapsed="false">
      <c r="A4287" s="189" t="n">
        <v>37373</v>
      </c>
      <c r="B4287" s="190" t="s">
        <v>878</v>
      </c>
      <c r="C4287" s="191" t="s">
        <v>67</v>
      </c>
      <c r="D4287" s="191" t="s">
        <v>876</v>
      </c>
      <c r="E4287" s="189" t="n">
        <v>0.74</v>
      </c>
      <c r="F4287" s="189" t="n">
        <v>0.02</v>
      </c>
      <c r="G4287" s="189" t="n">
        <v>0</v>
      </c>
    </row>
    <row r="4288" customFormat="false" ht="15" hidden="false" customHeight="false" outlineLevel="0" collapsed="false">
      <c r="A4288" s="189" t="n">
        <v>38403</v>
      </c>
      <c r="B4288" s="190" t="s">
        <v>888</v>
      </c>
      <c r="C4288" s="191" t="s">
        <v>67</v>
      </c>
      <c r="D4288" s="191" t="s">
        <v>28</v>
      </c>
      <c r="E4288" s="189" t="n">
        <v>0.002700186</v>
      </c>
      <c r="F4288" s="189" t="n">
        <v>24.94</v>
      </c>
      <c r="G4288" s="189" t="n">
        <v>0</v>
      </c>
    </row>
    <row r="4289" customFormat="false" ht="15" hidden="false" customHeight="false" outlineLevel="0" collapsed="false">
      <c r="A4289" s="189" t="s">
        <v>1172</v>
      </c>
      <c r="B4289" s="190" t="s">
        <v>617</v>
      </c>
      <c r="C4289" s="191" t="s">
        <v>67</v>
      </c>
      <c r="D4289" s="191" t="s">
        <v>28</v>
      </c>
      <c r="E4289" s="189" t="n">
        <v>1</v>
      </c>
      <c r="F4289" s="189" t="n">
        <v>20.13</v>
      </c>
      <c r="G4289" s="189" t="n">
        <v>0</v>
      </c>
    </row>
    <row r="4290" customFormat="false" ht="15" hidden="false" customHeight="false" outlineLevel="0" collapsed="false">
      <c r="A4290" s="178"/>
      <c r="B4290" s="179"/>
      <c r="C4290" s="180"/>
      <c r="D4290" s="180"/>
      <c r="E4290" s="180"/>
      <c r="F4290" s="180"/>
      <c r="G4290" s="180"/>
    </row>
    <row r="4291" customFormat="false" ht="15" hidden="false" customHeight="false" outlineLevel="0" collapsed="false">
      <c r="A4291" s="181" t="s">
        <v>1173</v>
      </c>
      <c r="B4291" s="182" t="s">
        <v>619</v>
      </c>
      <c r="C4291" s="183"/>
      <c r="D4291" s="183"/>
      <c r="E4291" s="183"/>
      <c r="F4291" s="183"/>
      <c r="G4291" s="183"/>
    </row>
    <row r="4292" customFormat="false" ht="15" hidden="false" customHeight="false" outlineLevel="0" collapsed="false">
      <c r="A4292" s="178"/>
      <c r="B4292" s="179"/>
      <c r="C4292" s="180"/>
      <c r="D4292" s="180"/>
      <c r="E4292" s="180"/>
      <c r="F4292" s="180"/>
      <c r="G4292" s="180"/>
    </row>
    <row r="4293" customFormat="false" ht="21" hidden="false" customHeight="false" outlineLevel="0" collapsed="false">
      <c r="A4293" s="184" t="s">
        <v>621</v>
      </c>
      <c r="B4293" s="185" t="s">
        <v>622</v>
      </c>
      <c r="C4293" s="186" t="s">
        <v>53</v>
      </c>
      <c r="D4293" s="186" t="s">
        <v>28</v>
      </c>
      <c r="E4293" s="187"/>
      <c r="F4293" s="187" t="n">
        <v>158.76447163278</v>
      </c>
      <c r="G4293" s="187" t="n">
        <v>56.91851749152</v>
      </c>
    </row>
    <row r="4294" customFormat="false" ht="15" hidden="false" customHeight="false" outlineLevel="0" collapsed="false">
      <c r="A4294" s="189" t="n">
        <v>10</v>
      </c>
      <c r="B4294" s="190" t="s">
        <v>882</v>
      </c>
      <c r="C4294" s="191" t="s">
        <v>67</v>
      </c>
      <c r="D4294" s="191" t="s">
        <v>28</v>
      </c>
      <c r="E4294" s="189" t="n">
        <v>0.018406073</v>
      </c>
      <c r="F4294" s="189" t="n">
        <v>6.64</v>
      </c>
      <c r="G4294" s="189" t="n">
        <v>0</v>
      </c>
    </row>
    <row r="4295" customFormat="false" ht="15" hidden="false" customHeight="false" outlineLevel="0" collapsed="false">
      <c r="A4295" s="189" t="n">
        <v>1106</v>
      </c>
      <c r="B4295" s="190" t="s">
        <v>903</v>
      </c>
      <c r="C4295" s="191" t="s">
        <v>67</v>
      </c>
      <c r="D4295" s="191" t="s">
        <v>153</v>
      </c>
      <c r="E4295" s="189" t="n">
        <v>0.51704</v>
      </c>
      <c r="F4295" s="189" t="n">
        <v>0.55</v>
      </c>
      <c r="G4295" s="189" t="n">
        <v>0</v>
      </c>
    </row>
    <row r="4296" customFormat="false" ht="21" hidden="false" customHeight="false" outlineLevel="0" collapsed="false">
      <c r="A4296" s="189" t="n">
        <v>11253</v>
      </c>
      <c r="B4296" s="190" t="s">
        <v>1174</v>
      </c>
      <c r="C4296" s="191" t="s">
        <v>67</v>
      </c>
      <c r="D4296" s="191" t="s">
        <v>28</v>
      </c>
      <c r="E4296" s="189" t="n">
        <v>1</v>
      </c>
      <c r="F4296" s="189" t="n">
        <v>137.12</v>
      </c>
      <c r="G4296" s="189" t="n">
        <v>0</v>
      </c>
    </row>
    <row r="4297" customFormat="false" ht="15" hidden="false" customHeight="false" outlineLevel="0" collapsed="false">
      <c r="A4297" s="189" t="n">
        <v>12</v>
      </c>
      <c r="B4297" s="190" t="s">
        <v>883</v>
      </c>
      <c r="C4297" s="191" t="s">
        <v>67</v>
      </c>
      <c r="D4297" s="191" t="s">
        <v>28</v>
      </c>
      <c r="E4297" s="189" t="n">
        <v>0.018406073</v>
      </c>
      <c r="F4297" s="189" t="n">
        <v>6.5</v>
      </c>
      <c r="G4297" s="189" t="n">
        <v>0</v>
      </c>
    </row>
    <row r="4298" customFormat="false" ht="15" hidden="false" customHeight="false" outlineLevel="0" collapsed="false">
      <c r="A4298" s="189" t="n">
        <v>12892</v>
      </c>
      <c r="B4298" s="190" t="s">
        <v>859</v>
      </c>
      <c r="C4298" s="191" t="s">
        <v>67</v>
      </c>
      <c r="D4298" s="191" t="s">
        <v>333</v>
      </c>
      <c r="E4298" s="189" t="n">
        <v>0.032159807</v>
      </c>
      <c r="F4298" s="189" t="n">
        <v>9</v>
      </c>
      <c r="G4298" s="189" t="n">
        <v>0</v>
      </c>
    </row>
    <row r="4299" customFormat="false" ht="15" hidden="false" customHeight="false" outlineLevel="0" collapsed="false">
      <c r="A4299" s="189" t="n">
        <v>12893</v>
      </c>
      <c r="B4299" s="190" t="s">
        <v>860</v>
      </c>
      <c r="C4299" s="191" t="s">
        <v>67</v>
      </c>
      <c r="D4299" s="191" t="s">
        <v>333</v>
      </c>
      <c r="E4299" s="189" t="n">
        <v>0.032159807</v>
      </c>
      <c r="F4299" s="189" t="n">
        <v>48</v>
      </c>
      <c r="G4299" s="189" t="n">
        <v>0</v>
      </c>
    </row>
    <row r="4300" customFormat="false" ht="15" hidden="false" customHeight="false" outlineLevel="0" collapsed="false">
      <c r="A4300" s="189" t="n">
        <v>12894</v>
      </c>
      <c r="B4300" s="190" t="s">
        <v>861</v>
      </c>
      <c r="C4300" s="191" t="s">
        <v>67</v>
      </c>
      <c r="D4300" s="191" t="s">
        <v>28</v>
      </c>
      <c r="E4300" s="189" t="n">
        <v>0.032159807</v>
      </c>
      <c r="F4300" s="189" t="n">
        <v>13</v>
      </c>
      <c r="G4300" s="189" t="n">
        <v>0</v>
      </c>
    </row>
    <row r="4301" customFormat="false" ht="21" hidden="false" customHeight="false" outlineLevel="0" collapsed="false">
      <c r="A4301" s="189" t="n">
        <v>12895</v>
      </c>
      <c r="B4301" s="190" t="s">
        <v>862</v>
      </c>
      <c r="C4301" s="191" t="s">
        <v>67</v>
      </c>
      <c r="D4301" s="191" t="s">
        <v>28</v>
      </c>
      <c r="E4301" s="189" t="n">
        <v>0.032159807</v>
      </c>
      <c r="F4301" s="189" t="n">
        <v>10</v>
      </c>
      <c r="G4301" s="189" t="n">
        <v>0</v>
      </c>
    </row>
    <row r="4302" customFormat="false" ht="15" hidden="false" customHeight="false" outlineLevel="0" collapsed="false">
      <c r="A4302" s="189" t="n">
        <v>1379</v>
      </c>
      <c r="B4302" s="190" t="s">
        <v>893</v>
      </c>
      <c r="C4302" s="191" t="s">
        <v>67</v>
      </c>
      <c r="D4302" s="191" t="s">
        <v>153</v>
      </c>
      <c r="E4302" s="189" t="n">
        <v>0.991</v>
      </c>
      <c r="F4302" s="189" t="n">
        <v>0.41</v>
      </c>
      <c r="G4302" s="189" t="n">
        <v>0</v>
      </c>
    </row>
    <row r="4303" customFormat="false" ht="15" hidden="false" customHeight="false" outlineLevel="0" collapsed="false">
      <c r="A4303" s="189" t="n">
        <v>2436</v>
      </c>
      <c r="B4303" s="190" t="s">
        <v>913</v>
      </c>
      <c r="C4303" s="191" t="s">
        <v>867</v>
      </c>
      <c r="D4303" s="191" t="s">
        <v>876</v>
      </c>
      <c r="E4303" s="189" t="n">
        <v>2.0602</v>
      </c>
      <c r="F4303" s="189" t="n">
        <v>0</v>
      </c>
      <c r="G4303" s="189" t="n">
        <v>12.75</v>
      </c>
    </row>
    <row r="4304" customFormat="false" ht="15" hidden="false" customHeight="false" outlineLevel="0" collapsed="false">
      <c r="A4304" s="189" t="n">
        <v>247</v>
      </c>
      <c r="B4304" s="190" t="s">
        <v>915</v>
      </c>
      <c r="C4304" s="191" t="s">
        <v>867</v>
      </c>
      <c r="D4304" s="191" t="s">
        <v>876</v>
      </c>
      <c r="E4304" s="189" t="n">
        <v>2.0602</v>
      </c>
      <c r="F4304" s="189" t="n">
        <v>0</v>
      </c>
      <c r="G4304" s="189" t="n">
        <v>9.57</v>
      </c>
    </row>
    <row r="4305" customFormat="false" ht="15" hidden="false" customHeight="false" outlineLevel="0" collapsed="false">
      <c r="A4305" s="189" t="n">
        <v>2711</v>
      </c>
      <c r="B4305" s="190" t="s">
        <v>885</v>
      </c>
      <c r="C4305" s="191" t="s">
        <v>67</v>
      </c>
      <c r="D4305" s="191" t="s">
        <v>28</v>
      </c>
      <c r="E4305" s="189" t="n">
        <v>0.018406073</v>
      </c>
      <c r="F4305" s="189" t="n">
        <v>100.68</v>
      </c>
      <c r="G4305" s="189" t="n">
        <v>0</v>
      </c>
    </row>
    <row r="4306" customFormat="false" ht="21" hidden="false" customHeight="false" outlineLevel="0" collapsed="false">
      <c r="A4306" s="189" t="n">
        <v>36148</v>
      </c>
      <c r="B4306" s="190" t="s">
        <v>864</v>
      </c>
      <c r="C4306" s="191" t="s">
        <v>67</v>
      </c>
      <c r="D4306" s="191" t="s">
        <v>28</v>
      </c>
      <c r="E4306" s="189" t="n">
        <v>0.032159807</v>
      </c>
      <c r="F4306" s="189" t="n">
        <v>48</v>
      </c>
      <c r="G4306" s="189" t="n">
        <v>0</v>
      </c>
    </row>
    <row r="4307" customFormat="false" ht="21" hidden="false" customHeight="false" outlineLevel="0" collapsed="false">
      <c r="A4307" s="189" t="n">
        <v>36152</v>
      </c>
      <c r="B4307" s="190" t="s">
        <v>865</v>
      </c>
      <c r="C4307" s="191" t="s">
        <v>67</v>
      </c>
      <c r="D4307" s="191" t="s">
        <v>28</v>
      </c>
      <c r="E4307" s="189" t="n">
        <v>0.032159807</v>
      </c>
      <c r="F4307" s="189" t="n">
        <v>3.9</v>
      </c>
      <c r="G4307" s="189" t="n">
        <v>0</v>
      </c>
    </row>
    <row r="4308" customFormat="false" ht="15" hidden="false" customHeight="false" outlineLevel="0" collapsed="false">
      <c r="A4308" s="189" t="n">
        <v>370</v>
      </c>
      <c r="B4308" s="190" t="s">
        <v>895</v>
      </c>
      <c r="C4308" s="191" t="s">
        <v>67</v>
      </c>
      <c r="D4308" s="191" t="s">
        <v>124</v>
      </c>
      <c r="E4308" s="189" t="n">
        <v>0.00516</v>
      </c>
      <c r="F4308" s="189" t="n">
        <v>75</v>
      </c>
      <c r="G4308" s="189" t="n">
        <v>0</v>
      </c>
    </row>
    <row r="4309" customFormat="false" ht="15" hidden="false" customHeight="false" outlineLevel="0" collapsed="false">
      <c r="A4309" s="189" t="n">
        <v>37370</v>
      </c>
      <c r="B4309" s="190" t="s">
        <v>886</v>
      </c>
      <c r="C4309" s="191" t="s">
        <v>67</v>
      </c>
      <c r="D4309" s="191" t="s">
        <v>876</v>
      </c>
      <c r="E4309" s="189" t="n">
        <v>5.04428</v>
      </c>
      <c r="F4309" s="189" t="n">
        <v>1.7</v>
      </c>
      <c r="G4309" s="189" t="n">
        <v>0</v>
      </c>
    </row>
    <row r="4310" customFormat="false" ht="15" hidden="false" customHeight="false" outlineLevel="0" collapsed="false">
      <c r="A4310" s="189" t="n">
        <v>37371</v>
      </c>
      <c r="B4310" s="190" t="s">
        <v>887</v>
      </c>
      <c r="C4310" s="191" t="s">
        <v>67</v>
      </c>
      <c r="D4310" s="191" t="s">
        <v>876</v>
      </c>
      <c r="E4310" s="189" t="n">
        <v>5.04428</v>
      </c>
      <c r="F4310" s="189" t="n">
        <v>0.64</v>
      </c>
      <c r="G4310" s="189" t="n">
        <v>0</v>
      </c>
    </row>
    <row r="4311" customFormat="false" ht="15" hidden="false" customHeight="false" outlineLevel="0" collapsed="false">
      <c r="A4311" s="189" t="n">
        <v>37372</v>
      </c>
      <c r="B4311" s="190" t="s">
        <v>877</v>
      </c>
      <c r="C4311" s="191" t="s">
        <v>67</v>
      </c>
      <c r="D4311" s="191" t="s">
        <v>876</v>
      </c>
      <c r="E4311" s="189" t="n">
        <v>5.04428</v>
      </c>
      <c r="F4311" s="189" t="n">
        <v>0.37</v>
      </c>
      <c r="G4311" s="189" t="n">
        <v>0</v>
      </c>
    </row>
    <row r="4312" customFormat="false" ht="15" hidden="false" customHeight="false" outlineLevel="0" collapsed="false">
      <c r="A4312" s="189" t="n">
        <v>37373</v>
      </c>
      <c r="B4312" s="190" t="s">
        <v>878</v>
      </c>
      <c r="C4312" s="191" t="s">
        <v>67</v>
      </c>
      <c r="D4312" s="191" t="s">
        <v>876</v>
      </c>
      <c r="E4312" s="189" t="n">
        <v>5.04428</v>
      </c>
      <c r="F4312" s="189" t="n">
        <v>0.02</v>
      </c>
      <c r="G4312" s="189" t="n">
        <v>0</v>
      </c>
    </row>
    <row r="4313" customFormat="false" ht="15" hidden="false" customHeight="false" outlineLevel="0" collapsed="false">
      <c r="A4313" s="189" t="n">
        <v>38403</v>
      </c>
      <c r="B4313" s="190" t="s">
        <v>888</v>
      </c>
      <c r="C4313" s="191" t="s">
        <v>67</v>
      </c>
      <c r="D4313" s="191" t="s">
        <v>28</v>
      </c>
      <c r="E4313" s="189" t="n">
        <v>0.018406073</v>
      </c>
      <c r="F4313" s="189" t="n">
        <v>24.94</v>
      </c>
      <c r="G4313" s="189" t="n">
        <v>0</v>
      </c>
    </row>
    <row r="4314" customFormat="false" ht="15" hidden="false" customHeight="false" outlineLevel="0" collapsed="false">
      <c r="A4314" s="189" t="n">
        <v>4750</v>
      </c>
      <c r="B4314" s="190" t="s">
        <v>933</v>
      </c>
      <c r="C4314" s="191" t="s">
        <v>867</v>
      </c>
      <c r="D4314" s="191" t="s">
        <v>876</v>
      </c>
      <c r="E4314" s="189" t="n">
        <v>0.50855</v>
      </c>
      <c r="F4314" s="189" t="n">
        <v>0</v>
      </c>
      <c r="G4314" s="189" t="n">
        <v>12.75</v>
      </c>
    </row>
    <row r="4315" customFormat="false" ht="15" hidden="false" customHeight="false" outlineLevel="0" collapsed="false">
      <c r="A4315" s="189" t="n">
        <v>6111</v>
      </c>
      <c r="B4315" s="190" t="s">
        <v>891</v>
      </c>
      <c r="C4315" s="191" t="s">
        <v>867</v>
      </c>
      <c r="D4315" s="191" t="s">
        <v>876</v>
      </c>
      <c r="E4315" s="189" t="n">
        <v>0.553587188</v>
      </c>
      <c r="F4315" s="189" t="n">
        <v>0</v>
      </c>
      <c r="G4315" s="189" t="n">
        <v>8.04</v>
      </c>
    </row>
    <row r="4316" customFormat="false" ht="15" hidden="false" customHeight="false" outlineLevel="0" collapsed="false">
      <c r="A4316" s="178"/>
      <c r="B4316" s="179"/>
      <c r="C4316" s="180"/>
      <c r="D4316" s="180"/>
      <c r="E4316" s="180"/>
      <c r="F4316" s="180"/>
      <c r="G4316" s="180"/>
    </row>
    <row r="4317" customFormat="false" ht="15" hidden="false" customHeight="false" outlineLevel="0" collapsed="false">
      <c r="A4317" s="184" t="s">
        <v>624</v>
      </c>
      <c r="B4317" s="185" t="s">
        <v>625</v>
      </c>
      <c r="C4317" s="186" t="s">
        <v>53</v>
      </c>
      <c r="D4317" s="186" t="s">
        <v>28</v>
      </c>
      <c r="E4317" s="187"/>
      <c r="F4317" s="187" t="n">
        <v>155.53661602948</v>
      </c>
      <c r="G4317" s="187" t="n">
        <v>137.01343929</v>
      </c>
    </row>
    <row r="4318" customFormat="false" ht="15" hidden="false" customHeight="false" outlineLevel="0" collapsed="false">
      <c r="A4318" s="189" t="n">
        <v>10</v>
      </c>
      <c r="B4318" s="190" t="s">
        <v>882</v>
      </c>
      <c r="C4318" s="191" t="s">
        <v>67</v>
      </c>
      <c r="D4318" s="191" t="s">
        <v>28</v>
      </c>
      <c r="E4318" s="189" t="n">
        <v>0.050427798</v>
      </c>
      <c r="F4318" s="189" t="n">
        <v>6.64</v>
      </c>
      <c r="G4318" s="189" t="n">
        <v>0</v>
      </c>
    </row>
    <row r="4319" customFormat="false" ht="15" hidden="false" customHeight="false" outlineLevel="0" collapsed="false">
      <c r="A4319" s="189" t="n">
        <v>1106</v>
      </c>
      <c r="B4319" s="190" t="s">
        <v>903</v>
      </c>
      <c r="C4319" s="191" t="s">
        <v>67</v>
      </c>
      <c r="D4319" s="191" t="s">
        <v>153</v>
      </c>
      <c r="E4319" s="189" t="n">
        <v>11</v>
      </c>
      <c r="F4319" s="189" t="n">
        <v>0.55</v>
      </c>
      <c r="G4319" s="189" t="n">
        <v>0</v>
      </c>
    </row>
    <row r="4320" customFormat="false" ht="15" hidden="false" customHeight="false" outlineLevel="0" collapsed="false">
      <c r="A4320" s="189" t="n">
        <v>12</v>
      </c>
      <c r="B4320" s="190" t="s">
        <v>883</v>
      </c>
      <c r="C4320" s="191" t="s">
        <v>67</v>
      </c>
      <c r="D4320" s="191" t="s">
        <v>28</v>
      </c>
      <c r="E4320" s="189" t="n">
        <v>0.050427798</v>
      </c>
      <c r="F4320" s="189" t="n">
        <v>6.5</v>
      </c>
      <c r="G4320" s="189" t="n">
        <v>0</v>
      </c>
    </row>
    <row r="4321" customFormat="false" ht="15" hidden="false" customHeight="false" outlineLevel="0" collapsed="false">
      <c r="A4321" s="189" t="n">
        <v>12892</v>
      </c>
      <c r="B4321" s="190" t="s">
        <v>859</v>
      </c>
      <c r="C4321" s="191" t="s">
        <v>67</v>
      </c>
      <c r="D4321" s="191" t="s">
        <v>333</v>
      </c>
      <c r="E4321" s="189" t="n">
        <v>0.08810941</v>
      </c>
      <c r="F4321" s="189" t="n">
        <v>9</v>
      </c>
      <c r="G4321" s="189" t="n">
        <v>0</v>
      </c>
    </row>
    <row r="4322" customFormat="false" ht="15" hidden="false" customHeight="false" outlineLevel="0" collapsed="false">
      <c r="A4322" s="189" t="n">
        <v>12893</v>
      </c>
      <c r="B4322" s="190" t="s">
        <v>860</v>
      </c>
      <c r="C4322" s="191" t="s">
        <v>67</v>
      </c>
      <c r="D4322" s="191" t="s">
        <v>333</v>
      </c>
      <c r="E4322" s="189" t="n">
        <v>0.08810941</v>
      </c>
      <c r="F4322" s="189" t="n">
        <v>48</v>
      </c>
      <c r="G4322" s="189" t="n">
        <v>0</v>
      </c>
    </row>
    <row r="4323" customFormat="false" ht="15" hidden="false" customHeight="false" outlineLevel="0" collapsed="false">
      <c r="A4323" s="189" t="n">
        <v>12894</v>
      </c>
      <c r="B4323" s="190" t="s">
        <v>861</v>
      </c>
      <c r="C4323" s="191" t="s">
        <v>67</v>
      </c>
      <c r="D4323" s="191" t="s">
        <v>28</v>
      </c>
      <c r="E4323" s="189" t="n">
        <v>0.08810941</v>
      </c>
      <c r="F4323" s="189" t="n">
        <v>13</v>
      </c>
      <c r="G4323" s="189" t="n">
        <v>0</v>
      </c>
    </row>
    <row r="4324" customFormat="false" ht="21" hidden="false" customHeight="false" outlineLevel="0" collapsed="false">
      <c r="A4324" s="189" t="n">
        <v>12895</v>
      </c>
      <c r="B4324" s="190" t="s">
        <v>862</v>
      </c>
      <c r="C4324" s="191" t="s">
        <v>67</v>
      </c>
      <c r="D4324" s="191" t="s">
        <v>28</v>
      </c>
      <c r="E4324" s="189" t="n">
        <v>0.08810941</v>
      </c>
      <c r="F4324" s="189" t="n">
        <v>10</v>
      </c>
      <c r="G4324" s="189" t="n">
        <v>0</v>
      </c>
    </row>
    <row r="4325" customFormat="false" ht="21" hidden="false" customHeight="false" outlineLevel="0" collapsed="false">
      <c r="A4325" s="189" t="n">
        <v>1358</v>
      </c>
      <c r="B4325" s="190" t="s">
        <v>957</v>
      </c>
      <c r="C4325" s="191" t="s">
        <v>67</v>
      </c>
      <c r="D4325" s="191" t="s">
        <v>72</v>
      </c>
      <c r="E4325" s="189" t="n">
        <v>0.12</v>
      </c>
      <c r="F4325" s="189" t="n">
        <v>17.32</v>
      </c>
      <c r="G4325" s="189" t="n">
        <v>0</v>
      </c>
    </row>
    <row r="4326" customFormat="false" ht="15" hidden="false" customHeight="false" outlineLevel="0" collapsed="false">
      <c r="A4326" s="189" t="n">
        <v>1379</v>
      </c>
      <c r="B4326" s="190" t="s">
        <v>893</v>
      </c>
      <c r="C4326" s="191" t="s">
        <v>67</v>
      </c>
      <c r="D4326" s="191" t="s">
        <v>153</v>
      </c>
      <c r="E4326" s="189" t="n">
        <v>34.69</v>
      </c>
      <c r="F4326" s="189" t="n">
        <v>0.41</v>
      </c>
      <c r="G4326" s="189" t="n">
        <v>0</v>
      </c>
    </row>
    <row r="4327" customFormat="false" ht="15" hidden="false" customHeight="false" outlineLevel="0" collapsed="false">
      <c r="A4327" s="189" t="n">
        <v>2711</v>
      </c>
      <c r="B4327" s="190" t="s">
        <v>885</v>
      </c>
      <c r="C4327" s="191" t="s">
        <v>67</v>
      </c>
      <c r="D4327" s="191" t="s">
        <v>28</v>
      </c>
      <c r="E4327" s="189" t="n">
        <v>0.050427798</v>
      </c>
      <c r="F4327" s="189" t="n">
        <v>100.68</v>
      </c>
      <c r="G4327" s="189" t="n">
        <v>0</v>
      </c>
    </row>
    <row r="4328" customFormat="false" ht="21" hidden="false" customHeight="false" outlineLevel="0" collapsed="false">
      <c r="A4328" s="189" t="n">
        <v>36148</v>
      </c>
      <c r="B4328" s="190" t="s">
        <v>864</v>
      </c>
      <c r="C4328" s="191" t="s">
        <v>67</v>
      </c>
      <c r="D4328" s="191" t="s">
        <v>28</v>
      </c>
      <c r="E4328" s="189" t="n">
        <v>0.08810941</v>
      </c>
      <c r="F4328" s="189" t="n">
        <v>48</v>
      </c>
      <c r="G4328" s="189" t="n">
        <v>0</v>
      </c>
    </row>
    <row r="4329" customFormat="false" ht="21" hidden="false" customHeight="false" outlineLevel="0" collapsed="false">
      <c r="A4329" s="189" t="n">
        <v>36152</v>
      </c>
      <c r="B4329" s="190" t="s">
        <v>865</v>
      </c>
      <c r="C4329" s="191" t="s">
        <v>67</v>
      </c>
      <c r="D4329" s="191" t="s">
        <v>28</v>
      </c>
      <c r="E4329" s="189" t="n">
        <v>0.08810941</v>
      </c>
      <c r="F4329" s="189" t="n">
        <v>3.9</v>
      </c>
      <c r="G4329" s="189" t="n">
        <v>0</v>
      </c>
    </row>
    <row r="4330" customFormat="false" ht="15" hidden="false" customHeight="false" outlineLevel="0" collapsed="false">
      <c r="A4330" s="189" t="n">
        <v>367</v>
      </c>
      <c r="B4330" s="190" t="s">
        <v>1030</v>
      </c>
      <c r="C4330" s="191" t="s">
        <v>67</v>
      </c>
      <c r="D4330" s="191" t="s">
        <v>124</v>
      </c>
      <c r="E4330" s="189" t="n">
        <v>0.01242</v>
      </c>
      <c r="F4330" s="189" t="n">
        <v>75</v>
      </c>
      <c r="G4330" s="189" t="n">
        <v>0</v>
      </c>
    </row>
    <row r="4331" customFormat="false" ht="15" hidden="false" customHeight="false" outlineLevel="0" collapsed="false">
      <c r="A4331" s="189" t="n">
        <v>370</v>
      </c>
      <c r="B4331" s="190" t="s">
        <v>895</v>
      </c>
      <c r="C4331" s="191" t="s">
        <v>67</v>
      </c>
      <c r="D4331" s="191" t="s">
        <v>124</v>
      </c>
      <c r="E4331" s="189" t="n">
        <v>0.15</v>
      </c>
      <c r="F4331" s="189" t="n">
        <v>75</v>
      </c>
      <c r="G4331" s="189" t="n">
        <v>0</v>
      </c>
    </row>
    <row r="4332" customFormat="false" ht="15" hidden="false" customHeight="false" outlineLevel="0" collapsed="false">
      <c r="A4332" s="189" t="n">
        <v>37370</v>
      </c>
      <c r="B4332" s="190" t="s">
        <v>886</v>
      </c>
      <c r="C4332" s="191" t="s">
        <v>67</v>
      </c>
      <c r="D4332" s="191" t="s">
        <v>876</v>
      </c>
      <c r="E4332" s="189" t="n">
        <v>13.82</v>
      </c>
      <c r="F4332" s="189" t="n">
        <v>1.7</v>
      </c>
      <c r="G4332" s="189" t="n">
        <v>0</v>
      </c>
    </row>
    <row r="4333" customFormat="false" ht="15" hidden="false" customHeight="false" outlineLevel="0" collapsed="false">
      <c r="A4333" s="189" t="n">
        <v>37371</v>
      </c>
      <c r="B4333" s="190" t="s">
        <v>887</v>
      </c>
      <c r="C4333" s="191" t="s">
        <v>67</v>
      </c>
      <c r="D4333" s="191" t="s">
        <v>876</v>
      </c>
      <c r="E4333" s="189" t="n">
        <v>13.82</v>
      </c>
      <c r="F4333" s="189" t="n">
        <v>0.64</v>
      </c>
      <c r="G4333" s="189" t="n">
        <v>0</v>
      </c>
    </row>
    <row r="4334" customFormat="false" ht="15" hidden="false" customHeight="false" outlineLevel="0" collapsed="false">
      <c r="A4334" s="189" t="n">
        <v>37372</v>
      </c>
      <c r="B4334" s="190" t="s">
        <v>877</v>
      </c>
      <c r="C4334" s="191" t="s">
        <v>67</v>
      </c>
      <c r="D4334" s="191" t="s">
        <v>876</v>
      </c>
      <c r="E4334" s="189" t="n">
        <v>13.82</v>
      </c>
      <c r="F4334" s="189" t="n">
        <v>0.37</v>
      </c>
      <c r="G4334" s="189" t="n">
        <v>0</v>
      </c>
    </row>
    <row r="4335" customFormat="false" ht="15" hidden="false" customHeight="false" outlineLevel="0" collapsed="false">
      <c r="A4335" s="189" t="n">
        <v>37373</v>
      </c>
      <c r="B4335" s="190" t="s">
        <v>878</v>
      </c>
      <c r="C4335" s="191" t="s">
        <v>67</v>
      </c>
      <c r="D4335" s="191" t="s">
        <v>876</v>
      </c>
      <c r="E4335" s="189" t="n">
        <v>13.82</v>
      </c>
      <c r="F4335" s="189" t="n">
        <v>0.02</v>
      </c>
      <c r="G4335" s="189" t="n">
        <v>0</v>
      </c>
    </row>
    <row r="4336" customFormat="false" ht="15" hidden="false" customHeight="false" outlineLevel="0" collapsed="false">
      <c r="A4336" s="189" t="n">
        <v>38403</v>
      </c>
      <c r="B4336" s="190" t="s">
        <v>888</v>
      </c>
      <c r="C4336" s="191" t="s">
        <v>67</v>
      </c>
      <c r="D4336" s="191" t="s">
        <v>28</v>
      </c>
      <c r="E4336" s="189" t="n">
        <v>0.050427798</v>
      </c>
      <c r="F4336" s="189" t="n">
        <v>24.94</v>
      </c>
      <c r="G4336" s="189" t="n">
        <v>0</v>
      </c>
    </row>
    <row r="4337" customFormat="false" ht="15" hidden="false" customHeight="false" outlineLevel="0" collapsed="false">
      <c r="A4337" s="189" t="n">
        <v>39</v>
      </c>
      <c r="B4337" s="190" t="s">
        <v>952</v>
      </c>
      <c r="C4337" s="191" t="s">
        <v>67</v>
      </c>
      <c r="D4337" s="191" t="s">
        <v>153</v>
      </c>
      <c r="E4337" s="189" t="n">
        <v>1.26</v>
      </c>
      <c r="F4337" s="189" t="n">
        <v>4.41</v>
      </c>
      <c r="G4337" s="189" t="n">
        <v>0</v>
      </c>
    </row>
    <row r="4338" customFormat="false" ht="15" hidden="false" customHeight="false" outlineLevel="0" collapsed="false">
      <c r="A4338" s="189" t="n">
        <v>4718</v>
      </c>
      <c r="B4338" s="190" t="s">
        <v>984</v>
      </c>
      <c r="C4338" s="191" t="s">
        <v>67</v>
      </c>
      <c r="D4338" s="191" t="s">
        <v>124</v>
      </c>
      <c r="E4338" s="189" t="n">
        <v>0.01314</v>
      </c>
      <c r="F4338" s="189" t="n">
        <v>43.74</v>
      </c>
      <c r="G4338" s="189" t="n">
        <v>0</v>
      </c>
    </row>
    <row r="4339" customFormat="false" ht="15" hidden="false" customHeight="false" outlineLevel="0" collapsed="false">
      <c r="A4339" s="189" t="n">
        <v>4722</v>
      </c>
      <c r="B4339" s="190" t="s">
        <v>1071</v>
      </c>
      <c r="C4339" s="191" t="s">
        <v>67</v>
      </c>
      <c r="D4339" s="191" t="s">
        <v>124</v>
      </c>
      <c r="E4339" s="189" t="n">
        <v>0.012</v>
      </c>
      <c r="F4339" s="189" t="n">
        <v>43.74</v>
      </c>
      <c r="G4339" s="189" t="n">
        <v>0</v>
      </c>
    </row>
    <row r="4340" customFormat="false" ht="15" hidden="false" customHeight="false" outlineLevel="0" collapsed="false">
      <c r="A4340" s="189" t="n">
        <v>4750</v>
      </c>
      <c r="B4340" s="190" t="s">
        <v>933</v>
      </c>
      <c r="C4340" s="191" t="s">
        <v>867</v>
      </c>
      <c r="D4340" s="191" t="s">
        <v>876</v>
      </c>
      <c r="E4340" s="189" t="n">
        <v>5.095671</v>
      </c>
      <c r="F4340" s="189" t="n">
        <v>0</v>
      </c>
      <c r="G4340" s="189" t="n">
        <v>12.75</v>
      </c>
    </row>
    <row r="4341" customFormat="false" ht="15" hidden="false" customHeight="false" outlineLevel="0" collapsed="false">
      <c r="A4341" s="189" t="n">
        <v>6111</v>
      </c>
      <c r="B4341" s="190" t="s">
        <v>891</v>
      </c>
      <c r="C4341" s="191" t="s">
        <v>867</v>
      </c>
      <c r="D4341" s="191" t="s">
        <v>876</v>
      </c>
      <c r="E4341" s="189" t="n">
        <v>8.960651</v>
      </c>
      <c r="F4341" s="189" t="n">
        <v>0</v>
      </c>
      <c r="G4341" s="189" t="n">
        <v>8.04</v>
      </c>
    </row>
    <row r="4342" customFormat="false" ht="15" hidden="false" customHeight="false" outlineLevel="0" collapsed="false">
      <c r="A4342" s="189" t="n">
        <v>7258</v>
      </c>
      <c r="B4342" s="190" t="s">
        <v>974</v>
      </c>
      <c r="C4342" s="191" t="s">
        <v>67</v>
      </c>
      <c r="D4342" s="191" t="s">
        <v>28</v>
      </c>
      <c r="E4342" s="189" t="n">
        <v>200</v>
      </c>
      <c r="F4342" s="189" t="n">
        <v>0.29</v>
      </c>
      <c r="G4342" s="189" t="n">
        <v>0</v>
      </c>
    </row>
    <row r="4343" customFormat="false" ht="15" hidden="false" customHeight="false" outlineLevel="0" collapsed="false">
      <c r="A4343" s="178"/>
      <c r="B4343" s="179"/>
      <c r="C4343" s="180"/>
      <c r="D4343" s="180"/>
      <c r="E4343" s="180"/>
      <c r="F4343" s="180"/>
      <c r="G4343" s="180"/>
    </row>
    <row r="4344" customFormat="false" ht="21" hidden="false" customHeight="false" outlineLevel="0" collapsed="false">
      <c r="A4344" s="184" t="s">
        <v>627</v>
      </c>
      <c r="B4344" s="185" t="s">
        <v>628</v>
      </c>
      <c r="C4344" s="186" t="s">
        <v>53</v>
      </c>
      <c r="D4344" s="186" t="s">
        <v>131</v>
      </c>
      <c r="E4344" s="187"/>
      <c r="F4344" s="187" t="n">
        <v>11.02893055616</v>
      </c>
      <c r="G4344" s="187" t="n">
        <v>2.965946328</v>
      </c>
    </row>
    <row r="4345" customFormat="false" ht="15" hidden="false" customHeight="false" outlineLevel="0" collapsed="false">
      <c r="A4345" s="189" t="n">
        <v>10</v>
      </c>
      <c r="B4345" s="190" t="s">
        <v>882</v>
      </c>
      <c r="C4345" s="191" t="s">
        <v>67</v>
      </c>
      <c r="D4345" s="191" t="s">
        <v>28</v>
      </c>
      <c r="E4345" s="189" t="n">
        <v>0.000941416</v>
      </c>
      <c r="F4345" s="189" t="n">
        <v>6.64</v>
      </c>
      <c r="G4345" s="189" t="n">
        <v>0</v>
      </c>
    </row>
    <row r="4346" customFormat="false" ht="15" hidden="false" customHeight="false" outlineLevel="0" collapsed="false">
      <c r="A4346" s="189" t="n">
        <v>12</v>
      </c>
      <c r="B4346" s="190" t="s">
        <v>883</v>
      </c>
      <c r="C4346" s="191" t="s">
        <v>67</v>
      </c>
      <c r="D4346" s="191" t="s">
        <v>28</v>
      </c>
      <c r="E4346" s="189" t="n">
        <v>0.000941416</v>
      </c>
      <c r="F4346" s="189" t="n">
        <v>6.5</v>
      </c>
      <c r="G4346" s="189" t="n">
        <v>0</v>
      </c>
    </row>
    <row r="4347" customFormat="false" ht="15" hidden="false" customHeight="false" outlineLevel="0" collapsed="false">
      <c r="A4347" s="189" t="n">
        <v>12892</v>
      </c>
      <c r="B4347" s="190" t="s">
        <v>859</v>
      </c>
      <c r="C4347" s="191" t="s">
        <v>67</v>
      </c>
      <c r="D4347" s="191" t="s">
        <v>333</v>
      </c>
      <c r="E4347" s="189" t="n">
        <v>0.00164488</v>
      </c>
      <c r="F4347" s="189" t="n">
        <v>9</v>
      </c>
      <c r="G4347" s="189" t="n">
        <v>0</v>
      </c>
    </row>
    <row r="4348" customFormat="false" ht="15" hidden="false" customHeight="false" outlineLevel="0" collapsed="false">
      <c r="A4348" s="189" t="n">
        <v>12893</v>
      </c>
      <c r="B4348" s="190" t="s">
        <v>860</v>
      </c>
      <c r="C4348" s="191" t="s">
        <v>67</v>
      </c>
      <c r="D4348" s="191" t="s">
        <v>333</v>
      </c>
      <c r="E4348" s="189" t="n">
        <v>0.00164488</v>
      </c>
      <c r="F4348" s="189" t="n">
        <v>48</v>
      </c>
      <c r="G4348" s="189" t="n">
        <v>0</v>
      </c>
    </row>
    <row r="4349" customFormat="false" ht="15" hidden="false" customHeight="false" outlineLevel="0" collapsed="false">
      <c r="A4349" s="189" t="n">
        <v>12894</v>
      </c>
      <c r="B4349" s="190" t="s">
        <v>861</v>
      </c>
      <c r="C4349" s="191" t="s">
        <v>67</v>
      </c>
      <c r="D4349" s="191" t="s">
        <v>28</v>
      </c>
      <c r="E4349" s="189" t="n">
        <v>0.00164488</v>
      </c>
      <c r="F4349" s="189" t="n">
        <v>13</v>
      </c>
      <c r="G4349" s="189" t="n">
        <v>0</v>
      </c>
    </row>
    <row r="4350" customFormat="false" ht="21" hidden="false" customHeight="false" outlineLevel="0" collapsed="false">
      <c r="A4350" s="189" t="n">
        <v>12895</v>
      </c>
      <c r="B4350" s="190" t="s">
        <v>862</v>
      </c>
      <c r="C4350" s="191" t="s">
        <v>67</v>
      </c>
      <c r="D4350" s="191" t="s">
        <v>28</v>
      </c>
      <c r="E4350" s="189" t="n">
        <v>0.00164488</v>
      </c>
      <c r="F4350" s="189" t="n">
        <v>10</v>
      </c>
      <c r="G4350" s="189" t="n">
        <v>0</v>
      </c>
    </row>
    <row r="4351" customFormat="false" ht="15" hidden="false" customHeight="false" outlineLevel="0" collapsed="false">
      <c r="A4351" s="189" t="n">
        <v>2436</v>
      </c>
      <c r="B4351" s="190" t="s">
        <v>913</v>
      </c>
      <c r="C4351" s="191" t="s">
        <v>867</v>
      </c>
      <c r="D4351" s="191" t="s">
        <v>876</v>
      </c>
      <c r="E4351" s="189" t="n">
        <v>0.1328829</v>
      </c>
      <c r="F4351" s="189" t="n">
        <v>0</v>
      </c>
      <c r="G4351" s="189" t="n">
        <v>12.75</v>
      </c>
    </row>
    <row r="4352" customFormat="false" ht="15" hidden="false" customHeight="false" outlineLevel="0" collapsed="false">
      <c r="A4352" s="189" t="n">
        <v>247</v>
      </c>
      <c r="B4352" s="190" t="s">
        <v>915</v>
      </c>
      <c r="C4352" s="191" t="s">
        <v>867</v>
      </c>
      <c r="D4352" s="191" t="s">
        <v>876</v>
      </c>
      <c r="E4352" s="189" t="n">
        <v>0.1328829</v>
      </c>
      <c r="F4352" s="189" t="n">
        <v>0</v>
      </c>
      <c r="G4352" s="189" t="n">
        <v>9.57</v>
      </c>
    </row>
    <row r="4353" customFormat="false" ht="15" hidden="false" customHeight="false" outlineLevel="0" collapsed="false">
      <c r="A4353" s="189" t="n">
        <v>2681</v>
      </c>
      <c r="B4353" s="190" t="s">
        <v>1175</v>
      </c>
      <c r="C4353" s="191" t="s">
        <v>67</v>
      </c>
      <c r="D4353" s="191" t="s">
        <v>131</v>
      </c>
      <c r="E4353" s="189" t="n">
        <v>1.1</v>
      </c>
      <c r="F4353" s="189" t="n">
        <v>9.07</v>
      </c>
      <c r="G4353" s="189" t="n">
        <v>0</v>
      </c>
    </row>
    <row r="4354" customFormat="false" ht="15" hidden="false" customHeight="false" outlineLevel="0" collapsed="false">
      <c r="A4354" s="189" t="n">
        <v>2711</v>
      </c>
      <c r="B4354" s="190" t="s">
        <v>885</v>
      </c>
      <c r="C4354" s="191" t="s">
        <v>67</v>
      </c>
      <c r="D4354" s="191" t="s">
        <v>28</v>
      </c>
      <c r="E4354" s="189" t="n">
        <v>0.000941416</v>
      </c>
      <c r="F4354" s="189" t="n">
        <v>100.68</v>
      </c>
      <c r="G4354" s="189" t="n">
        <v>0</v>
      </c>
    </row>
    <row r="4355" customFormat="false" ht="21" hidden="false" customHeight="false" outlineLevel="0" collapsed="false">
      <c r="A4355" s="189" t="n">
        <v>36148</v>
      </c>
      <c r="B4355" s="190" t="s">
        <v>864</v>
      </c>
      <c r="C4355" s="191" t="s">
        <v>67</v>
      </c>
      <c r="D4355" s="191" t="s">
        <v>28</v>
      </c>
      <c r="E4355" s="189" t="n">
        <v>0.00164488</v>
      </c>
      <c r="F4355" s="189" t="n">
        <v>48</v>
      </c>
      <c r="G4355" s="189" t="n">
        <v>0</v>
      </c>
    </row>
    <row r="4356" customFormat="false" ht="21" hidden="false" customHeight="false" outlineLevel="0" collapsed="false">
      <c r="A4356" s="189" t="n">
        <v>36152</v>
      </c>
      <c r="B4356" s="190" t="s">
        <v>865</v>
      </c>
      <c r="C4356" s="191" t="s">
        <v>67</v>
      </c>
      <c r="D4356" s="191" t="s">
        <v>28</v>
      </c>
      <c r="E4356" s="189" t="n">
        <v>0.00164488</v>
      </c>
      <c r="F4356" s="189" t="n">
        <v>3.9</v>
      </c>
      <c r="G4356" s="189" t="n">
        <v>0</v>
      </c>
    </row>
    <row r="4357" customFormat="false" ht="15" hidden="false" customHeight="false" outlineLevel="0" collapsed="false">
      <c r="A4357" s="189" t="n">
        <v>37370</v>
      </c>
      <c r="B4357" s="190" t="s">
        <v>886</v>
      </c>
      <c r="C4357" s="191" t="s">
        <v>67</v>
      </c>
      <c r="D4357" s="191" t="s">
        <v>876</v>
      </c>
      <c r="E4357" s="189" t="n">
        <v>0.258</v>
      </c>
      <c r="F4357" s="189" t="n">
        <v>1.7</v>
      </c>
      <c r="G4357" s="189" t="n">
        <v>0</v>
      </c>
    </row>
    <row r="4358" customFormat="false" ht="15" hidden="false" customHeight="false" outlineLevel="0" collapsed="false">
      <c r="A4358" s="189" t="n">
        <v>37371</v>
      </c>
      <c r="B4358" s="190" t="s">
        <v>887</v>
      </c>
      <c r="C4358" s="191" t="s">
        <v>67</v>
      </c>
      <c r="D4358" s="191" t="s">
        <v>876</v>
      </c>
      <c r="E4358" s="189" t="n">
        <v>0.258</v>
      </c>
      <c r="F4358" s="189" t="n">
        <v>0.64</v>
      </c>
      <c r="G4358" s="189" t="n">
        <v>0</v>
      </c>
    </row>
    <row r="4359" customFormat="false" ht="15" hidden="false" customHeight="false" outlineLevel="0" collapsed="false">
      <c r="A4359" s="189" t="n">
        <v>37372</v>
      </c>
      <c r="B4359" s="190" t="s">
        <v>877</v>
      </c>
      <c r="C4359" s="191" t="s">
        <v>67</v>
      </c>
      <c r="D4359" s="191" t="s">
        <v>876</v>
      </c>
      <c r="E4359" s="189" t="n">
        <v>0.258</v>
      </c>
      <c r="F4359" s="189" t="n">
        <v>0.37</v>
      </c>
      <c r="G4359" s="189" t="n">
        <v>0</v>
      </c>
    </row>
    <row r="4360" customFormat="false" ht="15" hidden="false" customHeight="false" outlineLevel="0" collapsed="false">
      <c r="A4360" s="189" t="n">
        <v>37373</v>
      </c>
      <c r="B4360" s="190" t="s">
        <v>878</v>
      </c>
      <c r="C4360" s="191" t="s">
        <v>67</v>
      </c>
      <c r="D4360" s="191" t="s">
        <v>876</v>
      </c>
      <c r="E4360" s="189" t="n">
        <v>0.258</v>
      </c>
      <c r="F4360" s="189" t="n">
        <v>0.02</v>
      </c>
      <c r="G4360" s="189" t="n">
        <v>0</v>
      </c>
    </row>
    <row r="4361" customFormat="false" ht="15" hidden="false" customHeight="false" outlineLevel="0" collapsed="false">
      <c r="A4361" s="189" t="n">
        <v>38403</v>
      </c>
      <c r="B4361" s="190" t="s">
        <v>888</v>
      </c>
      <c r="C4361" s="191" t="s">
        <v>67</v>
      </c>
      <c r="D4361" s="191" t="s">
        <v>28</v>
      </c>
      <c r="E4361" s="189" t="n">
        <v>0.000941416</v>
      </c>
      <c r="F4361" s="189" t="n">
        <v>24.94</v>
      </c>
      <c r="G4361" s="189" t="n">
        <v>0</v>
      </c>
    </row>
    <row r="4362" customFormat="false" ht="15" hidden="false" customHeight="false" outlineLevel="0" collapsed="false">
      <c r="A4362" s="178"/>
      <c r="B4362" s="179"/>
      <c r="C4362" s="180"/>
      <c r="D4362" s="180"/>
      <c r="E4362" s="180"/>
      <c r="F4362" s="180"/>
      <c r="G4362" s="180"/>
    </row>
    <row r="4363" customFormat="false" ht="15" hidden="false" customHeight="false" outlineLevel="0" collapsed="false">
      <c r="A4363" s="184" t="s">
        <v>322</v>
      </c>
      <c r="B4363" s="185" t="s">
        <v>323</v>
      </c>
      <c r="C4363" s="186" t="s">
        <v>53</v>
      </c>
      <c r="D4363" s="186" t="s">
        <v>131</v>
      </c>
      <c r="E4363" s="187"/>
      <c r="F4363" s="187" t="n">
        <v>0.625203446</v>
      </c>
      <c r="G4363" s="187" t="n">
        <v>0.9380667456</v>
      </c>
    </row>
    <row r="4364" customFormat="false" ht="15" hidden="false" customHeight="false" outlineLevel="0" collapsed="false">
      <c r="A4364" s="189" t="n">
        <v>10</v>
      </c>
      <c r="B4364" s="190" t="s">
        <v>882</v>
      </c>
      <c r="C4364" s="191" t="s">
        <v>67</v>
      </c>
      <c r="D4364" s="191" t="s">
        <v>28</v>
      </c>
      <c r="E4364" s="189" t="n">
        <v>0.00029775</v>
      </c>
      <c r="F4364" s="189" t="n">
        <v>6.64</v>
      </c>
      <c r="G4364" s="189" t="n">
        <v>0</v>
      </c>
    </row>
    <row r="4365" customFormat="false" ht="15" hidden="false" customHeight="false" outlineLevel="0" collapsed="false">
      <c r="A4365" s="189" t="n">
        <v>12</v>
      </c>
      <c r="B4365" s="190" t="s">
        <v>883</v>
      </c>
      <c r="C4365" s="191" t="s">
        <v>67</v>
      </c>
      <c r="D4365" s="191" t="s">
        <v>28</v>
      </c>
      <c r="E4365" s="189" t="n">
        <v>0.00029775</v>
      </c>
      <c r="F4365" s="189" t="n">
        <v>6.5</v>
      </c>
      <c r="G4365" s="189" t="n">
        <v>0</v>
      </c>
    </row>
    <row r="4366" customFormat="false" ht="15" hidden="false" customHeight="false" outlineLevel="0" collapsed="false">
      <c r="A4366" s="189" t="n">
        <v>12892</v>
      </c>
      <c r="B4366" s="190" t="s">
        <v>859</v>
      </c>
      <c r="C4366" s="191" t="s">
        <v>67</v>
      </c>
      <c r="D4366" s="191" t="s">
        <v>333</v>
      </c>
      <c r="E4366" s="189" t="n">
        <v>0.00052024</v>
      </c>
      <c r="F4366" s="189" t="n">
        <v>9</v>
      </c>
      <c r="G4366" s="189" t="n">
        <v>0</v>
      </c>
    </row>
    <row r="4367" customFormat="false" ht="15" hidden="false" customHeight="false" outlineLevel="0" collapsed="false">
      <c r="A4367" s="189" t="n">
        <v>12893</v>
      </c>
      <c r="B4367" s="190" t="s">
        <v>860</v>
      </c>
      <c r="C4367" s="191" t="s">
        <v>67</v>
      </c>
      <c r="D4367" s="191" t="s">
        <v>333</v>
      </c>
      <c r="E4367" s="189" t="n">
        <v>0.00052024</v>
      </c>
      <c r="F4367" s="189" t="n">
        <v>48</v>
      </c>
      <c r="G4367" s="189" t="n">
        <v>0</v>
      </c>
    </row>
    <row r="4368" customFormat="false" ht="15" hidden="false" customHeight="false" outlineLevel="0" collapsed="false">
      <c r="A4368" s="189" t="n">
        <v>12894</v>
      </c>
      <c r="B4368" s="190" t="s">
        <v>861</v>
      </c>
      <c r="C4368" s="191" t="s">
        <v>67</v>
      </c>
      <c r="D4368" s="191" t="s">
        <v>28</v>
      </c>
      <c r="E4368" s="189" t="n">
        <v>0.00052024</v>
      </c>
      <c r="F4368" s="189" t="n">
        <v>13</v>
      </c>
      <c r="G4368" s="189" t="n">
        <v>0</v>
      </c>
    </row>
    <row r="4369" customFormat="false" ht="21" hidden="false" customHeight="false" outlineLevel="0" collapsed="false">
      <c r="A4369" s="189" t="n">
        <v>12895</v>
      </c>
      <c r="B4369" s="190" t="s">
        <v>862</v>
      </c>
      <c r="C4369" s="191" t="s">
        <v>67</v>
      </c>
      <c r="D4369" s="191" t="s">
        <v>28</v>
      </c>
      <c r="E4369" s="189" t="n">
        <v>0.00052024</v>
      </c>
      <c r="F4369" s="189" t="n">
        <v>10</v>
      </c>
      <c r="G4369" s="189" t="n">
        <v>0</v>
      </c>
    </row>
    <row r="4370" customFormat="false" ht="15" hidden="false" customHeight="false" outlineLevel="0" collapsed="false">
      <c r="A4370" s="189" t="n">
        <v>2436</v>
      </c>
      <c r="B4370" s="190" t="s">
        <v>913</v>
      </c>
      <c r="C4370" s="191" t="s">
        <v>867</v>
      </c>
      <c r="D4370" s="191" t="s">
        <v>876</v>
      </c>
      <c r="E4370" s="189" t="n">
        <v>0.04202808</v>
      </c>
      <c r="F4370" s="189" t="n">
        <v>0</v>
      </c>
      <c r="G4370" s="189" t="n">
        <v>12.75</v>
      </c>
    </row>
    <row r="4371" customFormat="false" ht="15" hidden="false" customHeight="false" outlineLevel="0" collapsed="false">
      <c r="A4371" s="189" t="n">
        <v>247</v>
      </c>
      <c r="B4371" s="190" t="s">
        <v>915</v>
      </c>
      <c r="C4371" s="191" t="s">
        <v>867</v>
      </c>
      <c r="D4371" s="191" t="s">
        <v>876</v>
      </c>
      <c r="E4371" s="189" t="n">
        <v>0.04202808</v>
      </c>
      <c r="F4371" s="189" t="n">
        <v>0</v>
      </c>
      <c r="G4371" s="189" t="n">
        <v>9.57</v>
      </c>
    </row>
    <row r="4372" customFormat="false" ht="15" hidden="false" customHeight="false" outlineLevel="0" collapsed="false">
      <c r="A4372" s="189" t="n">
        <v>2711</v>
      </c>
      <c r="B4372" s="190" t="s">
        <v>885</v>
      </c>
      <c r="C4372" s="191" t="s">
        <v>67</v>
      </c>
      <c r="D4372" s="191" t="s">
        <v>28</v>
      </c>
      <c r="E4372" s="189" t="n">
        <v>0.00029775</v>
      </c>
      <c r="F4372" s="189" t="n">
        <v>100.68</v>
      </c>
      <c r="G4372" s="189" t="n">
        <v>0</v>
      </c>
    </row>
    <row r="4373" customFormat="false" ht="21" hidden="false" customHeight="false" outlineLevel="0" collapsed="false">
      <c r="A4373" s="189" t="n">
        <v>36148</v>
      </c>
      <c r="B4373" s="190" t="s">
        <v>864</v>
      </c>
      <c r="C4373" s="191" t="s">
        <v>67</v>
      </c>
      <c r="D4373" s="191" t="s">
        <v>28</v>
      </c>
      <c r="E4373" s="189" t="n">
        <v>0.00052024</v>
      </c>
      <c r="F4373" s="189" t="n">
        <v>48</v>
      </c>
      <c r="G4373" s="189" t="n">
        <v>0</v>
      </c>
    </row>
    <row r="4374" customFormat="false" ht="21" hidden="false" customHeight="false" outlineLevel="0" collapsed="false">
      <c r="A4374" s="189" t="n">
        <v>36152</v>
      </c>
      <c r="B4374" s="190" t="s">
        <v>865</v>
      </c>
      <c r="C4374" s="191" t="s">
        <v>67</v>
      </c>
      <c r="D4374" s="191" t="s">
        <v>28</v>
      </c>
      <c r="E4374" s="189" t="n">
        <v>0.00052024</v>
      </c>
      <c r="F4374" s="189" t="n">
        <v>3.9</v>
      </c>
      <c r="G4374" s="189" t="n">
        <v>0</v>
      </c>
    </row>
    <row r="4375" customFormat="false" ht="15" hidden="false" customHeight="false" outlineLevel="0" collapsed="false">
      <c r="A4375" s="189" t="n">
        <v>37370</v>
      </c>
      <c r="B4375" s="190" t="s">
        <v>886</v>
      </c>
      <c r="C4375" s="191" t="s">
        <v>67</v>
      </c>
      <c r="D4375" s="191" t="s">
        <v>876</v>
      </c>
      <c r="E4375" s="189" t="n">
        <v>0.0816</v>
      </c>
      <c r="F4375" s="189" t="n">
        <v>1.7</v>
      </c>
      <c r="G4375" s="189" t="n">
        <v>0</v>
      </c>
    </row>
    <row r="4376" customFormat="false" ht="15" hidden="false" customHeight="false" outlineLevel="0" collapsed="false">
      <c r="A4376" s="189" t="n">
        <v>37371</v>
      </c>
      <c r="B4376" s="190" t="s">
        <v>887</v>
      </c>
      <c r="C4376" s="191" t="s">
        <v>67</v>
      </c>
      <c r="D4376" s="191" t="s">
        <v>876</v>
      </c>
      <c r="E4376" s="189" t="n">
        <v>0.0816</v>
      </c>
      <c r="F4376" s="189" t="n">
        <v>0.64</v>
      </c>
      <c r="G4376" s="189" t="n">
        <v>0</v>
      </c>
    </row>
    <row r="4377" customFormat="false" ht="15" hidden="false" customHeight="false" outlineLevel="0" collapsed="false">
      <c r="A4377" s="189" t="n">
        <v>37372</v>
      </c>
      <c r="B4377" s="190" t="s">
        <v>877</v>
      </c>
      <c r="C4377" s="191" t="s">
        <v>67</v>
      </c>
      <c r="D4377" s="191" t="s">
        <v>876</v>
      </c>
      <c r="E4377" s="189" t="n">
        <v>0.0816</v>
      </c>
      <c r="F4377" s="189" t="n">
        <v>0.37</v>
      </c>
      <c r="G4377" s="189" t="n">
        <v>0</v>
      </c>
    </row>
    <row r="4378" customFormat="false" ht="15" hidden="false" customHeight="false" outlineLevel="0" collapsed="false">
      <c r="A4378" s="189" t="n">
        <v>37373</v>
      </c>
      <c r="B4378" s="190" t="s">
        <v>878</v>
      </c>
      <c r="C4378" s="191" t="s">
        <v>67</v>
      </c>
      <c r="D4378" s="191" t="s">
        <v>876</v>
      </c>
      <c r="E4378" s="189" t="n">
        <v>0.0816</v>
      </c>
      <c r="F4378" s="189" t="n">
        <v>0.02</v>
      </c>
      <c r="G4378" s="189" t="n">
        <v>0</v>
      </c>
    </row>
    <row r="4379" customFormat="false" ht="15" hidden="false" customHeight="false" outlineLevel="0" collapsed="false">
      <c r="A4379" s="189" t="n">
        <v>38403</v>
      </c>
      <c r="B4379" s="190" t="s">
        <v>888</v>
      </c>
      <c r="C4379" s="191" t="s">
        <v>67</v>
      </c>
      <c r="D4379" s="191" t="s">
        <v>28</v>
      </c>
      <c r="E4379" s="189" t="n">
        <v>0.00029775</v>
      </c>
      <c r="F4379" s="189" t="n">
        <v>24.94</v>
      </c>
      <c r="G4379" s="189" t="n">
        <v>0</v>
      </c>
    </row>
    <row r="4380" customFormat="false" ht="15" hidden="false" customHeight="false" outlineLevel="0" collapsed="false">
      <c r="A4380" s="189" t="s">
        <v>1080</v>
      </c>
      <c r="B4380" s="190" t="s">
        <v>1081</v>
      </c>
      <c r="C4380" s="191" t="s">
        <v>67</v>
      </c>
      <c r="D4380" s="191" t="s">
        <v>153</v>
      </c>
      <c r="E4380" s="189" t="n">
        <v>0.045</v>
      </c>
      <c r="F4380" s="189" t="n">
        <v>6.5</v>
      </c>
      <c r="G4380" s="189" t="n">
        <v>0</v>
      </c>
    </row>
    <row r="4381" customFormat="false" ht="15" hidden="false" customHeight="false" outlineLevel="0" collapsed="false">
      <c r="A4381" s="178"/>
      <c r="B4381" s="179"/>
      <c r="C4381" s="180"/>
      <c r="D4381" s="180"/>
      <c r="E4381" s="180"/>
      <c r="F4381" s="180"/>
      <c r="G4381" s="180"/>
    </row>
    <row r="4382" customFormat="false" ht="15" hidden="false" customHeight="false" outlineLevel="0" collapsed="false">
      <c r="A4382" s="184" t="s">
        <v>631</v>
      </c>
      <c r="B4382" s="185" t="s">
        <v>632</v>
      </c>
      <c r="C4382" s="186" t="s">
        <v>53</v>
      </c>
      <c r="D4382" s="186" t="s">
        <v>28</v>
      </c>
      <c r="E4382" s="187"/>
      <c r="F4382" s="187" t="n">
        <v>8.51008495164</v>
      </c>
      <c r="G4382" s="187" t="n">
        <v>2.98893816</v>
      </c>
    </row>
    <row r="4383" customFormat="false" ht="15" hidden="false" customHeight="false" outlineLevel="0" collapsed="false">
      <c r="A4383" s="189" t="n">
        <v>10</v>
      </c>
      <c r="B4383" s="190" t="s">
        <v>882</v>
      </c>
      <c r="C4383" s="191" t="s">
        <v>67</v>
      </c>
      <c r="D4383" s="191" t="s">
        <v>28</v>
      </c>
      <c r="E4383" s="189" t="n">
        <v>0.000948714</v>
      </c>
      <c r="F4383" s="189" t="n">
        <v>6.64</v>
      </c>
      <c r="G4383" s="189" t="n">
        <v>0</v>
      </c>
    </row>
    <row r="4384" customFormat="false" ht="15" hidden="false" customHeight="false" outlineLevel="0" collapsed="false">
      <c r="A4384" s="189" t="n">
        <v>12</v>
      </c>
      <c r="B4384" s="190" t="s">
        <v>883</v>
      </c>
      <c r="C4384" s="191" t="s">
        <v>67</v>
      </c>
      <c r="D4384" s="191" t="s">
        <v>28</v>
      </c>
      <c r="E4384" s="189" t="n">
        <v>0.000948714</v>
      </c>
      <c r="F4384" s="189" t="n">
        <v>6.5</v>
      </c>
      <c r="G4384" s="189" t="n">
        <v>0</v>
      </c>
    </row>
    <row r="4385" customFormat="false" ht="15" hidden="false" customHeight="false" outlineLevel="0" collapsed="false">
      <c r="A4385" s="189" t="n">
        <v>12892</v>
      </c>
      <c r="B4385" s="190" t="s">
        <v>859</v>
      </c>
      <c r="C4385" s="191" t="s">
        <v>67</v>
      </c>
      <c r="D4385" s="191" t="s">
        <v>333</v>
      </c>
      <c r="E4385" s="189" t="n">
        <v>0.00165763</v>
      </c>
      <c r="F4385" s="189" t="n">
        <v>9</v>
      </c>
      <c r="G4385" s="189" t="n">
        <v>0</v>
      </c>
    </row>
    <row r="4386" customFormat="false" ht="15" hidden="false" customHeight="false" outlineLevel="0" collapsed="false">
      <c r="A4386" s="189" t="n">
        <v>12893</v>
      </c>
      <c r="B4386" s="190" t="s">
        <v>860</v>
      </c>
      <c r="C4386" s="191" t="s">
        <v>67</v>
      </c>
      <c r="D4386" s="191" t="s">
        <v>333</v>
      </c>
      <c r="E4386" s="189" t="n">
        <v>0.00165763</v>
      </c>
      <c r="F4386" s="189" t="n">
        <v>48</v>
      </c>
      <c r="G4386" s="189" t="n">
        <v>0</v>
      </c>
    </row>
    <row r="4387" customFormat="false" ht="15" hidden="false" customHeight="false" outlineLevel="0" collapsed="false">
      <c r="A4387" s="189" t="n">
        <v>12894</v>
      </c>
      <c r="B4387" s="190" t="s">
        <v>861</v>
      </c>
      <c r="C4387" s="191" t="s">
        <v>67</v>
      </c>
      <c r="D4387" s="191" t="s">
        <v>28</v>
      </c>
      <c r="E4387" s="189" t="n">
        <v>0.00165763</v>
      </c>
      <c r="F4387" s="189" t="n">
        <v>13</v>
      </c>
      <c r="G4387" s="189" t="n">
        <v>0</v>
      </c>
    </row>
    <row r="4388" customFormat="false" ht="21" hidden="false" customHeight="false" outlineLevel="0" collapsed="false">
      <c r="A4388" s="189" t="n">
        <v>12895</v>
      </c>
      <c r="B4388" s="190" t="s">
        <v>862</v>
      </c>
      <c r="C4388" s="191" t="s">
        <v>67</v>
      </c>
      <c r="D4388" s="191" t="s">
        <v>28</v>
      </c>
      <c r="E4388" s="189" t="n">
        <v>0.00165763</v>
      </c>
      <c r="F4388" s="189" t="n">
        <v>10</v>
      </c>
      <c r="G4388" s="189" t="n">
        <v>0</v>
      </c>
    </row>
    <row r="4389" customFormat="false" ht="15" hidden="false" customHeight="false" outlineLevel="0" collapsed="false">
      <c r="A4389" s="189" t="n">
        <v>2436</v>
      </c>
      <c r="B4389" s="190" t="s">
        <v>913</v>
      </c>
      <c r="C4389" s="191" t="s">
        <v>867</v>
      </c>
      <c r="D4389" s="191" t="s">
        <v>876</v>
      </c>
      <c r="E4389" s="189" t="n">
        <v>0.133913</v>
      </c>
      <c r="F4389" s="189" t="n">
        <v>0</v>
      </c>
      <c r="G4389" s="189" t="n">
        <v>12.75</v>
      </c>
    </row>
    <row r="4390" customFormat="false" ht="15" hidden="false" customHeight="false" outlineLevel="0" collapsed="false">
      <c r="A4390" s="189" t="n">
        <v>247</v>
      </c>
      <c r="B4390" s="190" t="s">
        <v>915</v>
      </c>
      <c r="C4390" s="191" t="s">
        <v>867</v>
      </c>
      <c r="D4390" s="191" t="s">
        <v>876</v>
      </c>
      <c r="E4390" s="189" t="n">
        <v>0.133913</v>
      </c>
      <c r="F4390" s="189" t="n">
        <v>0</v>
      </c>
      <c r="G4390" s="189" t="n">
        <v>9.57</v>
      </c>
    </row>
    <row r="4391" customFormat="false" ht="15" hidden="false" customHeight="false" outlineLevel="0" collapsed="false">
      <c r="A4391" s="189" t="n">
        <v>2711</v>
      </c>
      <c r="B4391" s="190" t="s">
        <v>885</v>
      </c>
      <c r="C4391" s="191" t="s">
        <v>67</v>
      </c>
      <c r="D4391" s="191" t="s">
        <v>28</v>
      </c>
      <c r="E4391" s="189" t="n">
        <v>0.000948714</v>
      </c>
      <c r="F4391" s="189" t="n">
        <v>100.68</v>
      </c>
      <c r="G4391" s="189" t="n">
        <v>0</v>
      </c>
    </row>
    <row r="4392" customFormat="false" ht="21" hidden="false" customHeight="false" outlineLevel="0" collapsed="false">
      <c r="A4392" s="189" t="n">
        <v>36148</v>
      </c>
      <c r="B4392" s="190" t="s">
        <v>864</v>
      </c>
      <c r="C4392" s="191" t="s">
        <v>67</v>
      </c>
      <c r="D4392" s="191" t="s">
        <v>28</v>
      </c>
      <c r="E4392" s="189" t="n">
        <v>0.00165763</v>
      </c>
      <c r="F4392" s="189" t="n">
        <v>48</v>
      </c>
      <c r="G4392" s="189" t="n">
        <v>0</v>
      </c>
    </row>
    <row r="4393" customFormat="false" ht="21" hidden="false" customHeight="false" outlineLevel="0" collapsed="false">
      <c r="A4393" s="189" t="n">
        <v>36152</v>
      </c>
      <c r="B4393" s="190" t="s">
        <v>865</v>
      </c>
      <c r="C4393" s="191" t="s">
        <v>67</v>
      </c>
      <c r="D4393" s="191" t="s">
        <v>28</v>
      </c>
      <c r="E4393" s="189" t="n">
        <v>0.00165763</v>
      </c>
      <c r="F4393" s="189" t="n">
        <v>3.9</v>
      </c>
      <c r="G4393" s="189" t="n">
        <v>0</v>
      </c>
    </row>
    <row r="4394" customFormat="false" ht="15" hidden="false" customHeight="false" outlineLevel="0" collapsed="false">
      <c r="A4394" s="189" t="n">
        <v>37370</v>
      </c>
      <c r="B4394" s="190" t="s">
        <v>886</v>
      </c>
      <c r="C4394" s="191" t="s">
        <v>67</v>
      </c>
      <c r="D4394" s="191" t="s">
        <v>876</v>
      </c>
      <c r="E4394" s="189" t="n">
        <v>0.26</v>
      </c>
      <c r="F4394" s="189" t="n">
        <v>1.7</v>
      </c>
      <c r="G4394" s="189" t="n">
        <v>0</v>
      </c>
    </row>
    <row r="4395" customFormat="false" ht="15" hidden="false" customHeight="false" outlineLevel="0" collapsed="false">
      <c r="A4395" s="189" t="n">
        <v>37371</v>
      </c>
      <c r="B4395" s="190" t="s">
        <v>887</v>
      </c>
      <c r="C4395" s="191" t="s">
        <v>67</v>
      </c>
      <c r="D4395" s="191" t="s">
        <v>876</v>
      </c>
      <c r="E4395" s="189" t="n">
        <v>0.26</v>
      </c>
      <c r="F4395" s="189" t="n">
        <v>0.64</v>
      </c>
      <c r="G4395" s="189" t="n">
        <v>0</v>
      </c>
    </row>
    <row r="4396" customFormat="false" ht="15" hidden="false" customHeight="false" outlineLevel="0" collapsed="false">
      <c r="A4396" s="189" t="n">
        <v>37372</v>
      </c>
      <c r="B4396" s="190" t="s">
        <v>877</v>
      </c>
      <c r="C4396" s="191" t="s">
        <v>67</v>
      </c>
      <c r="D4396" s="191" t="s">
        <v>876</v>
      </c>
      <c r="E4396" s="189" t="n">
        <v>0.26</v>
      </c>
      <c r="F4396" s="189" t="n">
        <v>0.37</v>
      </c>
      <c r="G4396" s="189" t="n">
        <v>0</v>
      </c>
    </row>
    <row r="4397" customFormat="false" ht="15" hidden="false" customHeight="false" outlineLevel="0" collapsed="false">
      <c r="A4397" s="189" t="n">
        <v>37373</v>
      </c>
      <c r="B4397" s="190" t="s">
        <v>878</v>
      </c>
      <c r="C4397" s="191" t="s">
        <v>67</v>
      </c>
      <c r="D4397" s="191" t="s">
        <v>876</v>
      </c>
      <c r="E4397" s="189" t="n">
        <v>0.26</v>
      </c>
      <c r="F4397" s="189" t="n">
        <v>0.02</v>
      </c>
      <c r="G4397" s="189" t="n">
        <v>0</v>
      </c>
    </row>
    <row r="4398" customFormat="false" ht="15" hidden="false" customHeight="false" outlineLevel="0" collapsed="false">
      <c r="A4398" s="189" t="n">
        <v>38403</v>
      </c>
      <c r="B4398" s="190" t="s">
        <v>888</v>
      </c>
      <c r="C4398" s="191" t="s">
        <v>67</v>
      </c>
      <c r="D4398" s="191" t="s">
        <v>28</v>
      </c>
      <c r="E4398" s="189" t="n">
        <v>0.000948714</v>
      </c>
      <c r="F4398" s="189" t="n">
        <v>24.94</v>
      </c>
      <c r="G4398" s="189" t="n">
        <v>0</v>
      </c>
    </row>
    <row r="4399" customFormat="false" ht="15" hidden="false" customHeight="false" outlineLevel="0" collapsed="false">
      <c r="A4399" s="189" t="s">
        <v>1176</v>
      </c>
      <c r="B4399" s="190" t="s">
        <v>632</v>
      </c>
      <c r="C4399" s="191" t="s">
        <v>67</v>
      </c>
      <c r="D4399" s="191" t="s">
        <v>28</v>
      </c>
      <c r="E4399" s="189" t="n">
        <v>1</v>
      </c>
      <c r="F4399" s="189" t="n">
        <v>7.45</v>
      </c>
      <c r="G4399" s="189" t="n">
        <v>0</v>
      </c>
    </row>
    <row r="4400" customFormat="false" ht="15" hidden="false" customHeight="false" outlineLevel="0" collapsed="false">
      <c r="A4400" s="178"/>
      <c r="B4400" s="179"/>
      <c r="C4400" s="180"/>
      <c r="D4400" s="180"/>
      <c r="E4400" s="180"/>
      <c r="F4400" s="180"/>
      <c r="G4400" s="180"/>
    </row>
    <row r="4401" customFormat="false" ht="15" hidden="false" customHeight="false" outlineLevel="0" collapsed="false">
      <c r="A4401" s="184" t="s">
        <v>634</v>
      </c>
      <c r="B4401" s="185" t="s">
        <v>635</v>
      </c>
      <c r="C4401" s="186" t="s">
        <v>53</v>
      </c>
      <c r="D4401" s="186" t="s">
        <v>28</v>
      </c>
      <c r="E4401" s="187"/>
      <c r="F4401" s="187" t="n">
        <v>21.98261482516</v>
      </c>
      <c r="G4401" s="187" t="n">
        <v>10.80616104</v>
      </c>
    </row>
    <row r="4402" customFormat="false" ht="15" hidden="false" customHeight="false" outlineLevel="0" collapsed="false">
      <c r="A4402" s="189" t="n">
        <v>10</v>
      </c>
      <c r="B4402" s="190" t="s">
        <v>882</v>
      </c>
      <c r="C4402" s="191" t="s">
        <v>67</v>
      </c>
      <c r="D4402" s="191" t="s">
        <v>28</v>
      </c>
      <c r="E4402" s="189" t="n">
        <v>0.003429966</v>
      </c>
      <c r="F4402" s="189" t="n">
        <v>6.64</v>
      </c>
      <c r="G4402" s="189" t="n">
        <v>0</v>
      </c>
    </row>
    <row r="4403" customFormat="false" ht="15" hidden="false" customHeight="false" outlineLevel="0" collapsed="false">
      <c r="A4403" s="189" t="n">
        <v>12</v>
      </c>
      <c r="B4403" s="190" t="s">
        <v>883</v>
      </c>
      <c r="C4403" s="191" t="s">
        <v>67</v>
      </c>
      <c r="D4403" s="191" t="s">
        <v>28</v>
      </c>
      <c r="E4403" s="189" t="n">
        <v>0.003429966</v>
      </c>
      <c r="F4403" s="189" t="n">
        <v>6.5</v>
      </c>
      <c r="G4403" s="189" t="n">
        <v>0</v>
      </c>
    </row>
    <row r="4404" customFormat="false" ht="15" hidden="false" customHeight="false" outlineLevel="0" collapsed="false">
      <c r="A4404" s="189" t="n">
        <v>12892</v>
      </c>
      <c r="B4404" s="190" t="s">
        <v>859</v>
      </c>
      <c r="C4404" s="191" t="s">
        <v>67</v>
      </c>
      <c r="D4404" s="191" t="s">
        <v>333</v>
      </c>
      <c r="E4404" s="189" t="n">
        <v>0.00599297</v>
      </c>
      <c r="F4404" s="189" t="n">
        <v>9</v>
      </c>
      <c r="G4404" s="189" t="n">
        <v>0</v>
      </c>
    </row>
    <row r="4405" customFormat="false" ht="15" hidden="false" customHeight="false" outlineLevel="0" collapsed="false">
      <c r="A4405" s="189" t="n">
        <v>12893</v>
      </c>
      <c r="B4405" s="190" t="s">
        <v>860</v>
      </c>
      <c r="C4405" s="191" t="s">
        <v>67</v>
      </c>
      <c r="D4405" s="191" t="s">
        <v>333</v>
      </c>
      <c r="E4405" s="189" t="n">
        <v>0.00599297</v>
      </c>
      <c r="F4405" s="189" t="n">
        <v>48</v>
      </c>
      <c r="G4405" s="189" t="n">
        <v>0</v>
      </c>
    </row>
    <row r="4406" customFormat="false" ht="15" hidden="false" customHeight="false" outlineLevel="0" collapsed="false">
      <c r="A4406" s="189" t="n">
        <v>12894</v>
      </c>
      <c r="B4406" s="190" t="s">
        <v>861</v>
      </c>
      <c r="C4406" s="191" t="s">
        <v>67</v>
      </c>
      <c r="D4406" s="191" t="s">
        <v>28</v>
      </c>
      <c r="E4406" s="189" t="n">
        <v>0.00599297</v>
      </c>
      <c r="F4406" s="189" t="n">
        <v>13</v>
      </c>
      <c r="G4406" s="189" t="n">
        <v>0</v>
      </c>
    </row>
    <row r="4407" customFormat="false" ht="21" hidden="false" customHeight="false" outlineLevel="0" collapsed="false">
      <c r="A4407" s="189" t="n">
        <v>12895</v>
      </c>
      <c r="B4407" s="190" t="s">
        <v>862</v>
      </c>
      <c r="C4407" s="191" t="s">
        <v>67</v>
      </c>
      <c r="D4407" s="191" t="s">
        <v>28</v>
      </c>
      <c r="E4407" s="189" t="n">
        <v>0.00599297</v>
      </c>
      <c r="F4407" s="189" t="n">
        <v>10</v>
      </c>
      <c r="G4407" s="189" t="n">
        <v>0</v>
      </c>
    </row>
    <row r="4408" customFormat="false" ht="15" hidden="false" customHeight="false" outlineLevel="0" collapsed="false">
      <c r="A4408" s="189" t="n">
        <v>2436</v>
      </c>
      <c r="B4408" s="190" t="s">
        <v>913</v>
      </c>
      <c r="C4408" s="191" t="s">
        <v>867</v>
      </c>
      <c r="D4408" s="191" t="s">
        <v>876</v>
      </c>
      <c r="E4408" s="189" t="n">
        <v>0.484147</v>
      </c>
      <c r="F4408" s="189" t="n">
        <v>0</v>
      </c>
      <c r="G4408" s="189" t="n">
        <v>12.75</v>
      </c>
    </row>
    <row r="4409" customFormat="false" ht="15" hidden="false" customHeight="false" outlineLevel="0" collapsed="false">
      <c r="A4409" s="189" t="n">
        <v>247</v>
      </c>
      <c r="B4409" s="190" t="s">
        <v>915</v>
      </c>
      <c r="C4409" s="191" t="s">
        <v>867</v>
      </c>
      <c r="D4409" s="191" t="s">
        <v>876</v>
      </c>
      <c r="E4409" s="189" t="n">
        <v>0.484147</v>
      </c>
      <c r="F4409" s="189" t="n">
        <v>0</v>
      </c>
      <c r="G4409" s="189" t="n">
        <v>9.57</v>
      </c>
    </row>
    <row r="4410" customFormat="false" ht="15" hidden="false" customHeight="false" outlineLevel="0" collapsed="false">
      <c r="A4410" s="189" t="n">
        <v>2711</v>
      </c>
      <c r="B4410" s="190" t="s">
        <v>885</v>
      </c>
      <c r="C4410" s="191" t="s">
        <v>67</v>
      </c>
      <c r="D4410" s="191" t="s">
        <v>28</v>
      </c>
      <c r="E4410" s="189" t="n">
        <v>0.003429966</v>
      </c>
      <c r="F4410" s="189" t="n">
        <v>100.68</v>
      </c>
      <c r="G4410" s="189" t="n">
        <v>0</v>
      </c>
    </row>
    <row r="4411" customFormat="false" ht="21" hidden="false" customHeight="false" outlineLevel="0" collapsed="false">
      <c r="A4411" s="189" t="n">
        <v>36148</v>
      </c>
      <c r="B4411" s="190" t="s">
        <v>864</v>
      </c>
      <c r="C4411" s="191" t="s">
        <v>67</v>
      </c>
      <c r="D4411" s="191" t="s">
        <v>28</v>
      </c>
      <c r="E4411" s="189" t="n">
        <v>0.00599297</v>
      </c>
      <c r="F4411" s="189" t="n">
        <v>48</v>
      </c>
      <c r="G4411" s="189" t="n">
        <v>0</v>
      </c>
    </row>
    <row r="4412" customFormat="false" ht="21" hidden="false" customHeight="false" outlineLevel="0" collapsed="false">
      <c r="A4412" s="189" t="n">
        <v>36152</v>
      </c>
      <c r="B4412" s="190" t="s">
        <v>865</v>
      </c>
      <c r="C4412" s="191" t="s">
        <v>67</v>
      </c>
      <c r="D4412" s="191" t="s">
        <v>28</v>
      </c>
      <c r="E4412" s="189" t="n">
        <v>0.00599297</v>
      </c>
      <c r="F4412" s="189" t="n">
        <v>3.9</v>
      </c>
      <c r="G4412" s="189" t="n">
        <v>0</v>
      </c>
    </row>
    <row r="4413" customFormat="false" ht="15" hidden="false" customHeight="false" outlineLevel="0" collapsed="false">
      <c r="A4413" s="189" t="n">
        <v>37370</v>
      </c>
      <c r="B4413" s="190" t="s">
        <v>886</v>
      </c>
      <c r="C4413" s="191" t="s">
        <v>67</v>
      </c>
      <c r="D4413" s="191" t="s">
        <v>876</v>
      </c>
      <c r="E4413" s="189" t="n">
        <v>0.94</v>
      </c>
      <c r="F4413" s="189" t="n">
        <v>1.7</v>
      </c>
      <c r="G4413" s="189" t="n">
        <v>0</v>
      </c>
    </row>
    <row r="4414" customFormat="false" ht="15" hidden="false" customHeight="false" outlineLevel="0" collapsed="false">
      <c r="A4414" s="189" t="n">
        <v>37371</v>
      </c>
      <c r="B4414" s="190" t="s">
        <v>887</v>
      </c>
      <c r="C4414" s="191" t="s">
        <v>67</v>
      </c>
      <c r="D4414" s="191" t="s">
        <v>876</v>
      </c>
      <c r="E4414" s="189" t="n">
        <v>0.94</v>
      </c>
      <c r="F4414" s="189" t="n">
        <v>0.64</v>
      </c>
      <c r="G4414" s="189" t="n">
        <v>0</v>
      </c>
    </row>
    <row r="4415" customFormat="false" ht="15" hidden="false" customHeight="false" outlineLevel="0" collapsed="false">
      <c r="A4415" s="189" t="n">
        <v>37372</v>
      </c>
      <c r="B4415" s="190" t="s">
        <v>877</v>
      </c>
      <c r="C4415" s="191" t="s">
        <v>67</v>
      </c>
      <c r="D4415" s="191" t="s">
        <v>876</v>
      </c>
      <c r="E4415" s="189" t="n">
        <v>0.94</v>
      </c>
      <c r="F4415" s="189" t="n">
        <v>0.37</v>
      </c>
      <c r="G4415" s="189" t="n">
        <v>0</v>
      </c>
    </row>
    <row r="4416" customFormat="false" ht="15" hidden="false" customHeight="false" outlineLevel="0" collapsed="false">
      <c r="A4416" s="189" t="n">
        <v>37373</v>
      </c>
      <c r="B4416" s="190" t="s">
        <v>878</v>
      </c>
      <c r="C4416" s="191" t="s">
        <v>67</v>
      </c>
      <c r="D4416" s="191" t="s">
        <v>876</v>
      </c>
      <c r="E4416" s="189" t="n">
        <v>0.94</v>
      </c>
      <c r="F4416" s="189" t="n">
        <v>0.02</v>
      </c>
      <c r="G4416" s="189" t="n">
        <v>0</v>
      </c>
    </row>
    <row r="4417" customFormat="false" ht="15" hidden="false" customHeight="false" outlineLevel="0" collapsed="false">
      <c r="A4417" s="189" t="n">
        <v>38403</v>
      </c>
      <c r="B4417" s="190" t="s">
        <v>888</v>
      </c>
      <c r="C4417" s="191" t="s">
        <v>67</v>
      </c>
      <c r="D4417" s="191" t="s">
        <v>28</v>
      </c>
      <c r="E4417" s="189" t="n">
        <v>0.003429966</v>
      </c>
      <c r="F4417" s="189" t="n">
        <v>24.94</v>
      </c>
      <c r="G4417" s="189" t="n">
        <v>0</v>
      </c>
    </row>
    <row r="4418" customFormat="false" ht="15" hidden="false" customHeight="false" outlineLevel="0" collapsed="false">
      <c r="A4418" s="189" t="s">
        <v>1177</v>
      </c>
      <c r="B4418" s="190" t="s">
        <v>635</v>
      </c>
      <c r="C4418" s="191" t="s">
        <v>67</v>
      </c>
      <c r="D4418" s="191" t="s">
        <v>28</v>
      </c>
      <c r="E4418" s="189" t="n">
        <v>1</v>
      </c>
      <c r="F4418" s="189" t="n">
        <v>18.15</v>
      </c>
      <c r="G4418" s="189" t="n">
        <v>0</v>
      </c>
    </row>
    <row r="4419" customFormat="false" ht="15" hidden="false" customHeight="false" outlineLevel="0" collapsed="false">
      <c r="A4419" s="178"/>
      <c r="B4419" s="179"/>
      <c r="C4419" s="180"/>
      <c r="D4419" s="180"/>
      <c r="E4419" s="180"/>
      <c r="F4419" s="180"/>
      <c r="G4419" s="180"/>
    </row>
    <row r="4420" customFormat="false" ht="15" hidden="false" customHeight="false" outlineLevel="0" collapsed="false">
      <c r="A4420" s="184" t="s">
        <v>637</v>
      </c>
      <c r="B4420" s="185" t="s">
        <v>638</v>
      </c>
      <c r="C4420" s="186" t="s">
        <v>53</v>
      </c>
      <c r="D4420" s="186" t="s">
        <v>131</v>
      </c>
      <c r="E4420" s="187"/>
      <c r="F4420" s="187" t="n">
        <v>6.197249814</v>
      </c>
      <c r="G4420" s="187" t="n">
        <v>11.495916</v>
      </c>
    </row>
    <row r="4421" customFormat="false" ht="15" hidden="false" customHeight="false" outlineLevel="0" collapsed="false">
      <c r="A4421" s="189" t="n">
        <v>10</v>
      </c>
      <c r="B4421" s="190" t="s">
        <v>882</v>
      </c>
      <c r="C4421" s="191" t="s">
        <v>67</v>
      </c>
      <c r="D4421" s="191" t="s">
        <v>28</v>
      </c>
      <c r="E4421" s="189" t="n">
        <v>0.0036489</v>
      </c>
      <c r="F4421" s="189" t="n">
        <v>6.64</v>
      </c>
      <c r="G4421" s="189" t="n">
        <v>0</v>
      </c>
    </row>
    <row r="4422" customFormat="false" ht="15" hidden="false" customHeight="false" outlineLevel="0" collapsed="false">
      <c r="A4422" s="189" t="n">
        <v>12</v>
      </c>
      <c r="B4422" s="190" t="s">
        <v>883</v>
      </c>
      <c r="C4422" s="191" t="s">
        <v>67</v>
      </c>
      <c r="D4422" s="191" t="s">
        <v>28</v>
      </c>
      <c r="E4422" s="189" t="n">
        <v>0.0036489</v>
      </c>
      <c r="F4422" s="189" t="n">
        <v>6.5</v>
      </c>
      <c r="G4422" s="189" t="n">
        <v>0</v>
      </c>
    </row>
    <row r="4423" customFormat="false" ht="15" hidden="false" customHeight="false" outlineLevel="0" collapsed="false">
      <c r="A4423" s="189" t="n">
        <v>12892</v>
      </c>
      <c r="B4423" s="190" t="s">
        <v>859</v>
      </c>
      <c r="C4423" s="191" t="s">
        <v>67</v>
      </c>
      <c r="D4423" s="191" t="s">
        <v>333</v>
      </c>
      <c r="E4423" s="189" t="n">
        <v>0.0063755</v>
      </c>
      <c r="F4423" s="189" t="n">
        <v>9</v>
      </c>
      <c r="G4423" s="189" t="n">
        <v>0</v>
      </c>
    </row>
    <row r="4424" customFormat="false" ht="15" hidden="false" customHeight="false" outlineLevel="0" collapsed="false">
      <c r="A4424" s="189" t="n">
        <v>12893</v>
      </c>
      <c r="B4424" s="190" t="s">
        <v>860</v>
      </c>
      <c r="C4424" s="191" t="s">
        <v>67</v>
      </c>
      <c r="D4424" s="191" t="s">
        <v>333</v>
      </c>
      <c r="E4424" s="189" t="n">
        <v>0.0063755</v>
      </c>
      <c r="F4424" s="189" t="n">
        <v>48</v>
      </c>
      <c r="G4424" s="189" t="n">
        <v>0</v>
      </c>
    </row>
    <row r="4425" customFormat="false" ht="15" hidden="false" customHeight="false" outlineLevel="0" collapsed="false">
      <c r="A4425" s="189" t="n">
        <v>12894</v>
      </c>
      <c r="B4425" s="190" t="s">
        <v>861</v>
      </c>
      <c r="C4425" s="191" t="s">
        <v>67</v>
      </c>
      <c r="D4425" s="191" t="s">
        <v>28</v>
      </c>
      <c r="E4425" s="189" t="n">
        <v>0.0063755</v>
      </c>
      <c r="F4425" s="189" t="n">
        <v>13</v>
      </c>
      <c r="G4425" s="189" t="n">
        <v>0</v>
      </c>
    </row>
    <row r="4426" customFormat="false" ht="21" hidden="false" customHeight="false" outlineLevel="0" collapsed="false">
      <c r="A4426" s="189" t="n">
        <v>12895</v>
      </c>
      <c r="B4426" s="190" t="s">
        <v>862</v>
      </c>
      <c r="C4426" s="191" t="s">
        <v>67</v>
      </c>
      <c r="D4426" s="191" t="s">
        <v>28</v>
      </c>
      <c r="E4426" s="189" t="n">
        <v>0.0063755</v>
      </c>
      <c r="F4426" s="189" t="n">
        <v>10</v>
      </c>
      <c r="G4426" s="189" t="n">
        <v>0</v>
      </c>
    </row>
    <row r="4427" customFormat="false" ht="15" hidden="false" customHeight="false" outlineLevel="0" collapsed="false">
      <c r="A4427" s="189" t="n">
        <v>2436</v>
      </c>
      <c r="B4427" s="190" t="s">
        <v>913</v>
      </c>
      <c r="C4427" s="191" t="s">
        <v>867</v>
      </c>
      <c r="D4427" s="191" t="s">
        <v>876</v>
      </c>
      <c r="E4427" s="189" t="n">
        <v>0.51505</v>
      </c>
      <c r="F4427" s="189" t="n">
        <v>0</v>
      </c>
      <c r="G4427" s="189" t="n">
        <v>12.75</v>
      </c>
    </row>
    <row r="4428" customFormat="false" ht="15" hidden="false" customHeight="false" outlineLevel="0" collapsed="false">
      <c r="A4428" s="189" t="n">
        <v>247</v>
      </c>
      <c r="B4428" s="190" t="s">
        <v>915</v>
      </c>
      <c r="C4428" s="191" t="s">
        <v>867</v>
      </c>
      <c r="D4428" s="191" t="s">
        <v>876</v>
      </c>
      <c r="E4428" s="189" t="n">
        <v>0.51505</v>
      </c>
      <c r="F4428" s="189" t="n">
        <v>0</v>
      </c>
      <c r="G4428" s="189" t="n">
        <v>9.57</v>
      </c>
    </row>
    <row r="4429" customFormat="false" ht="15" hidden="false" customHeight="false" outlineLevel="0" collapsed="false">
      <c r="A4429" s="189" t="n">
        <v>2711</v>
      </c>
      <c r="B4429" s="190" t="s">
        <v>885</v>
      </c>
      <c r="C4429" s="191" t="s">
        <v>67</v>
      </c>
      <c r="D4429" s="191" t="s">
        <v>28</v>
      </c>
      <c r="E4429" s="189" t="n">
        <v>0.0036489</v>
      </c>
      <c r="F4429" s="189" t="n">
        <v>100.68</v>
      </c>
      <c r="G4429" s="189" t="n">
        <v>0</v>
      </c>
    </row>
    <row r="4430" customFormat="false" ht="21" hidden="false" customHeight="false" outlineLevel="0" collapsed="false">
      <c r="A4430" s="189" t="n">
        <v>36148</v>
      </c>
      <c r="B4430" s="190" t="s">
        <v>864</v>
      </c>
      <c r="C4430" s="191" t="s">
        <v>67</v>
      </c>
      <c r="D4430" s="191" t="s">
        <v>28</v>
      </c>
      <c r="E4430" s="189" t="n">
        <v>0.0063755</v>
      </c>
      <c r="F4430" s="189" t="n">
        <v>48</v>
      </c>
      <c r="G4430" s="189" t="n">
        <v>0</v>
      </c>
    </row>
    <row r="4431" customFormat="false" ht="21" hidden="false" customHeight="false" outlineLevel="0" collapsed="false">
      <c r="A4431" s="189" t="n">
        <v>36152</v>
      </c>
      <c r="B4431" s="190" t="s">
        <v>865</v>
      </c>
      <c r="C4431" s="191" t="s">
        <v>67</v>
      </c>
      <c r="D4431" s="191" t="s">
        <v>28</v>
      </c>
      <c r="E4431" s="189" t="n">
        <v>0.0063755</v>
      </c>
      <c r="F4431" s="189" t="n">
        <v>3.9</v>
      </c>
      <c r="G4431" s="189" t="n">
        <v>0</v>
      </c>
    </row>
    <row r="4432" customFormat="false" ht="15" hidden="false" customHeight="false" outlineLevel="0" collapsed="false">
      <c r="A4432" s="189" t="n">
        <v>37370</v>
      </c>
      <c r="B4432" s="190" t="s">
        <v>886</v>
      </c>
      <c r="C4432" s="191" t="s">
        <v>67</v>
      </c>
      <c r="D4432" s="191" t="s">
        <v>876</v>
      </c>
      <c r="E4432" s="189" t="n">
        <v>1</v>
      </c>
      <c r="F4432" s="189" t="n">
        <v>1.7</v>
      </c>
      <c r="G4432" s="189" t="n">
        <v>0</v>
      </c>
    </row>
    <row r="4433" customFormat="false" ht="15" hidden="false" customHeight="false" outlineLevel="0" collapsed="false">
      <c r="A4433" s="189" t="n">
        <v>37371</v>
      </c>
      <c r="B4433" s="190" t="s">
        <v>887</v>
      </c>
      <c r="C4433" s="191" t="s">
        <v>67</v>
      </c>
      <c r="D4433" s="191" t="s">
        <v>876</v>
      </c>
      <c r="E4433" s="189" t="n">
        <v>1</v>
      </c>
      <c r="F4433" s="189" t="n">
        <v>0.64</v>
      </c>
      <c r="G4433" s="189" t="n">
        <v>0</v>
      </c>
    </row>
    <row r="4434" customFormat="false" ht="15" hidden="false" customHeight="false" outlineLevel="0" collapsed="false">
      <c r="A4434" s="189" t="n">
        <v>37372</v>
      </c>
      <c r="B4434" s="190" t="s">
        <v>877</v>
      </c>
      <c r="C4434" s="191" t="s">
        <v>67</v>
      </c>
      <c r="D4434" s="191" t="s">
        <v>876</v>
      </c>
      <c r="E4434" s="189" t="n">
        <v>1</v>
      </c>
      <c r="F4434" s="189" t="n">
        <v>0.37</v>
      </c>
      <c r="G4434" s="189" t="n">
        <v>0</v>
      </c>
    </row>
    <row r="4435" customFormat="false" ht="15" hidden="false" customHeight="false" outlineLevel="0" collapsed="false">
      <c r="A4435" s="189" t="n">
        <v>37373</v>
      </c>
      <c r="B4435" s="190" t="s">
        <v>878</v>
      </c>
      <c r="C4435" s="191" t="s">
        <v>67</v>
      </c>
      <c r="D4435" s="191" t="s">
        <v>876</v>
      </c>
      <c r="E4435" s="189" t="n">
        <v>1</v>
      </c>
      <c r="F4435" s="189" t="n">
        <v>0.02</v>
      </c>
      <c r="G4435" s="189" t="n">
        <v>0</v>
      </c>
    </row>
    <row r="4436" customFormat="false" ht="15" hidden="false" customHeight="false" outlineLevel="0" collapsed="false">
      <c r="A4436" s="189" t="n">
        <v>38403</v>
      </c>
      <c r="B4436" s="190" t="s">
        <v>888</v>
      </c>
      <c r="C4436" s="191" t="s">
        <v>67</v>
      </c>
      <c r="D4436" s="191" t="s">
        <v>28</v>
      </c>
      <c r="E4436" s="189" t="n">
        <v>0.0036489</v>
      </c>
      <c r="F4436" s="189" t="n">
        <v>24.94</v>
      </c>
      <c r="G4436" s="189" t="n">
        <v>0</v>
      </c>
    </row>
    <row r="4437" customFormat="false" ht="15" hidden="false" customHeight="false" outlineLevel="0" collapsed="false">
      <c r="A4437" s="189" t="s">
        <v>1178</v>
      </c>
      <c r="B4437" s="190" t="s">
        <v>1179</v>
      </c>
      <c r="C4437" s="191" t="s">
        <v>67</v>
      </c>
      <c r="D4437" s="191" t="s">
        <v>131</v>
      </c>
      <c r="E4437" s="189" t="n">
        <v>1</v>
      </c>
      <c r="F4437" s="189" t="n">
        <v>2.12</v>
      </c>
      <c r="G4437" s="189" t="n">
        <v>0</v>
      </c>
    </row>
    <row r="4438" customFormat="false" ht="15" hidden="false" customHeight="false" outlineLevel="0" collapsed="false">
      <c r="A4438" s="178"/>
      <c r="B4438" s="179"/>
      <c r="C4438" s="180"/>
      <c r="D4438" s="180"/>
      <c r="E4438" s="180"/>
      <c r="F4438" s="180"/>
      <c r="G4438" s="180"/>
    </row>
    <row r="4439" customFormat="false" ht="15" hidden="false" customHeight="false" outlineLevel="0" collapsed="false">
      <c r="A4439" s="184" t="s">
        <v>640</v>
      </c>
      <c r="B4439" s="185" t="s">
        <v>641</v>
      </c>
      <c r="C4439" s="186" t="s">
        <v>53</v>
      </c>
      <c r="D4439" s="186" t="s">
        <v>131</v>
      </c>
      <c r="E4439" s="187"/>
      <c r="F4439" s="187" t="n">
        <v>20.8035997024</v>
      </c>
      <c r="G4439" s="187" t="n">
        <v>18.3934656</v>
      </c>
    </row>
    <row r="4440" customFormat="false" ht="15" hidden="false" customHeight="false" outlineLevel="0" collapsed="false">
      <c r="A4440" s="189" t="n">
        <v>10</v>
      </c>
      <c r="B4440" s="190" t="s">
        <v>882</v>
      </c>
      <c r="C4440" s="191" t="s">
        <v>67</v>
      </c>
      <c r="D4440" s="191" t="s">
        <v>28</v>
      </c>
      <c r="E4440" s="189" t="n">
        <v>0.00583824</v>
      </c>
      <c r="F4440" s="189" t="n">
        <v>6.64</v>
      </c>
      <c r="G4440" s="189" t="n">
        <v>0</v>
      </c>
    </row>
    <row r="4441" customFormat="false" ht="15" hidden="false" customHeight="false" outlineLevel="0" collapsed="false">
      <c r="A4441" s="189" t="n">
        <v>12</v>
      </c>
      <c r="B4441" s="190" t="s">
        <v>883</v>
      </c>
      <c r="C4441" s="191" t="s">
        <v>67</v>
      </c>
      <c r="D4441" s="191" t="s">
        <v>28</v>
      </c>
      <c r="E4441" s="189" t="n">
        <v>0.00583824</v>
      </c>
      <c r="F4441" s="189" t="n">
        <v>6.5</v>
      </c>
      <c r="G4441" s="189" t="n">
        <v>0</v>
      </c>
    </row>
    <row r="4442" customFormat="false" ht="15" hidden="false" customHeight="false" outlineLevel="0" collapsed="false">
      <c r="A4442" s="189" t="n">
        <v>12892</v>
      </c>
      <c r="B4442" s="190" t="s">
        <v>859</v>
      </c>
      <c r="C4442" s="191" t="s">
        <v>67</v>
      </c>
      <c r="D4442" s="191" t="s">
        <v>333</v>
      </c>
      <c r="E4442" s="189" t="n">
        <v>0.0102008</v>
      </c>
      <c r="F4442" s="189" t="n">
        <v>9</v>
      </c>
      <c r="G4442" s="189" t="n">
        <v>0</v>
      </c>
    </row>
    <row r="4443" customFormat="false" ht="15" hidden="false" customHeight="false" outlineLevel="0" collapsed="false">
      <c r="A4443" s="189" t="n">
        <v>12893</v>
      </c>
      <c r="B4443" s="190" t="s">
        <v>860</v>
      </c>
      <c r="C4443" s="191" t="s">
        <v>67</v>
      </c>
      <c r="D4443" s="191" t="s">
        <v>333</v>
      </c>
      <c r="E4443" s="189" t="n">
        <v>0.0102008</v>
      </c>
      <c r="F4443" s="189" t="n">
        <v>48</v>
      </c>
      <c r="G4443" s="189" t="n">
        <v>0</v>
      </c>
    </row>
    <row r="4444" customFormat="false" ht="15" hidden="false" customHeight="false" outlineLevel="0" collapsed="false">
      <c r="A4444" s="189" t="n">
        <v>12894</v>
      </c>
      <c r="B4444" s="190" t="s">
        <v>861</v>
      </c>
      <c r="C4444" s="191" t="s">
        <v>67</v>
      </c>
      <c r="D4444" s="191" t="s">
        <v>28</v>
      </c>
      <c r="E4444" s="189" t="n">
        <v>0.0102008</v>
      </c>
      <c r="F4444" s="189" t="n">
        <v>13</v>
      </c>
      <c r="G4444" s="189" t="n">
        <v>0</v>
      </c>
    </row>
    <row r="4445" customFormat="false" ht="21" hidden="false" customHeight="false" outlineLevel="0" collapsed="false">
      <c r="A4445" s="189" t="n">
        <v>12895</v>
      </c>
      <c r="B4445" s="190" t="s">
        <v>862</v>
      </c>
      <c r="C4445" s="191" t="s">
        <v>67</v>
      </c>
      <c r="D4445" s="191" t="s">
        <v>28</v>
      </c>
      <c r="E4445" s="189" t="n">
        <v>0.0102008</v>
      </c>
      <c r="F4445" s="189" t="n">
        <v>10</v>
      </c>
      <c r="G4445" s="189" t="n">
        <v>0</v>
      </c>
    </row>
    <row r="4446" customFormat="false" ht="15" hidden="false" customHeight="false" outlineLevel="0" collapsed="false">
      <c r="A4446" s="189" t="n">
        <v>2436</v>
      </c>
      <c r="B4446" s="190" t="s">
        <v>913</v>
      </c>
      <c r="C4446" s="191" t="s">
        <v>867</v>
      </c>
      <c r="D4446" s="191" t="s">
        <v>876</v>
      </c>
      <c r="E4446" s="189" t="n">
        <v>0.82408</v>
      </c>
      <c r="F4446" s="189" t="n">
        <v>0</v>
      </c>
      <c r="G4446" s="189" t="n">
        <v>12.75</v>
      </c>
    </row>
    <row r="4447" customFormat="false" ht="15" hidden="false" customHeight="false" outlineLevel="0" collapsed="false">
      <c r="A4447" s="189" t="n">
        <v>247</v>
      </c>
      <c r="B4447" s="190" t="s">
        <v>915</v>
      </c>
      <c r="C4447" s="191" t="s">
        <v>867</v>
      </c>
      <c r="D4447" s="191" t="s">
        <v>876</v>
      </c>
      <c r="E4447" s="189" t="n">
        <v>0.82408</v>
      </c>
      <c r="F4447" s="189" t="n">
        <v>0</v>
      </c>
      <c r="G4447" s="189" t="n">
        <v>9.57</v>
      </c>
    </row>
    <row r="4448" customFormat="false" ht="15" hidden="false" customHeight="false" outlineLevel="0" collapsed="false">
      <c r="A4448" s="189" t="n">
        <v>2711</v>
      </c>
      <c r="B4448" s="190" t="s">
        <v>885</v>
      </c>
      <c r="C4448" s="191" t="s">
        <v>67</v>
      </c>
      <c r="D4448" s="191" t="s">
        <v>28</v>
      </c>
      <c r="E4448" s="189" t="n">
        <v>0.00583824</v>
      </c>
      <c r="F4448" s="189" t="n">
        <v>100.68</v>
      </c>
      <c r="G4448" s="189" t="n">
        <v>0</v>
      </c>
    </row>
    <row r="4449" customFormat="false" ht="21" hidden="false" customHeight="false" outlineLevel="0" collapsed="false">
      <c r="A4449" s="189" t="n">
        <v>36148</v>
      </c>
      <c r="B4449" s="190" t="s">
        <v>864</v>
      </c>
      <c r="C4449" s="191" t="s">
        <v>67</v>
      </c>
      <c r="D4449" s="191" t="s">
        <v>28</v>
      </c>
      <c r="E4449" s="189" t="n">
        <v>0.0102008</v>
      </c>
      <c r="F4449" s="189" t="n">
        <v>48</v>
      </c>
      <c r="G4449" s="189" t="n">
        <v>0</v>
      </c>
    </row>
    <row r="4450" customFormat="false" ht="21" hidden="false" customHeight="false" outlineLevel="0" collapsed="false">
      <c r="A4450" s="189" t="n">
        <v>36152</v>
      </c>
      <c r="B4450" s="190" t="s">
        <v>865</v>
      </c>
      <c r="C4450" s="191" t="s">
        <v>67</v>
      </c>
      <c r="D4450" s="191" t="s">
        <v>28</v>
      </c>
      <c r="E4450" s="189" t="n">
        <v>0.0102008</v>
      </c>
      <c r="F4450" s="189" t="n">
        <v>3.9</v>
      </c>
      <c r="G4450" s="189" t="n">
        <v>0</v>
      </c>
    </row>
    <row r="4451" customFormat="false" ht="15" hidden="false" customHeight="false" outlineLevel="0" collapsed="false">
      <c r="A4451" s="189" t="n">
        <v>37370</v>
      </c>
      <c r="B4451" s="190" t="s">
        <v>886</v>
      </c>
      <c r="C4451" s="191" t="s">
        <v>67</v>
      </c>
      <c r="D4451" s="191" t="s">
        <v>876</v>
      </c>
      <c r="E4451" s="189" t="n">
        <v>1.6</v>
      </c>
      <c r="F4451" s="189" t="n">
        <v>1.7</v>
      </c>
      <c r="G4451" s="189" t="n">
        <v>0</v>
      </c>
    </row>
    <row r="4452" customFormat="false" ht="15" hidden="false" customHeight="false" outlineLevel="0" collapsed="false">
      <c r="A4452" s="189" t="n">
        <v>37371</v>
      </c>
      <c r="B4452" s="190" t="s">
        <v>887</v>
      </c>
      <c r="C4452" s="191" t="s">
        <v>67</v>
      </c>
      <c r="D4452" s="191" t="s">
        <v>876</v>
      </c>
      <c r="E4452" s="189" t="n">
        <v>1.6</v>
      </c>
      <c r="F4452" s="189" t="n">
        <v>0.64</v>
      </c>
      <c r="G4452" s="189" t="n">
        <v>0</v>
      </c>
    </row>
    <row r="4453" customFormat="false" ht="15" hidden="false" customHeight="false" outlineLevel="0" collapsed="false">
      <c r="A4453" s="189" t="n">
        <v>37372</v>
      </c>
      <c r="B4453" s="190" t="s">
        <v>877</v>
      </c>
      <c r="C4453" s="191" t="s">
        <v>67</v>
      </c>
      <c r="D4453" s="191" t="s">
        <v>876</v>
      </c>
      <c r="E4453" s="189" t="n">
        <v>1.6</v>
      </c>
      <c r="F4453" s="189" t="n">
        <v>0.37</v>
      </c>
      <c r="G4453" s="189" t="n">
        <v>0</v>
      </c>
    </row>
    <row r="4454" customFormat="false" ht="15" hidden="false" customHeight="false" outlineLevel="0" collapsed="false">
      <c r="A4454" s="189" t="n">
        <v>37373</v>
      </c>
      <c r="B4454" s="190" t="s">
        <v>878</v>
      </c>
      <c r="C4454" s="191" t="s">
        <v>67</v>
      </c>
      <c r="D4454" s="191" t="s">
        <v>876</v>
      </c>
      <c r="E4454" s="189" t="n">
        <v>1.6</v>
      </c>
      <c r="F4454" s="189" t="n">
        <v>0.02</v>
      </c>
      <c r="G4454" s="189" t="n">
        <v>0</v>
      </c>
    </row>
    <row r="4455" customFormat="false" ht="15" hidden="false" customHeight="false" outlineLevel="0" collapsed="false">
      <c r="A4455" s="189" t="n">
        <v>38403</v>
      </c>
      <c r="B4455" s="190" t="s">
        <v>888</v>
      </c>
      <c r="C4455" s="191" t="s">
        <v>67</v>
      </c>
      <c r="D4455" s="191" t="s">
        <v>28</v>
      </c>
      <c r="E4455" s="189" t="n">
        <v>0.00583824</v>
      </c>
      <c r="F4455" s="189" t="n">
        <v>24.94</v>
      </c>
      <c r="G4455" s="189" t="n">
        <v>0</v>
      </c>
    </row>
    <row r="4456" customFormat="false" ht="15" hidden="false" customHeight="false" outlineLevel="0" collapsed="false">
      <c r="A4456" s="189" t="s">
        <v>1180</v>
      </c>
      <c r="B4456" s="190" t="s">
        <v>641</v>
      </c>
      <c r="C4456" s="191" t="s">
        <v>67</v>
      </c>
      <c r="D4456" s="191" t="s">
        <v>131</v>
      </c>
      <c r="E4456" s="189" t="n">
        <v>1</v>
      </c>
      <c r="F4456" s="189" t="n">
        <v>14.28</v>
      </c>
      <c r="G4456" s="189" t="n">
        <v>0</v>
      </c>
    </row>
    <row r="4457" customFormat="false" ht="15" hidden="false" customHeight="false" outlineLevel="0" collapsed="false">
      <c r="A4457" s="178"/>
      <c r="B4457" s="179"/>
      <c r="C4457" s="180"/>
      <c r="D4457" s="180"/>
      <c r="E4457" s="180"/>
      <c r="F4457" s="180"/>
      <c r="G4457" s="180"/>
    </row>
    <row r="4458" customFormat="false" ht="31.5" hidden="false" customHeight="false" outlineLevel="0" collapsed="false">
      <c r="A4458" s="184" t="s">
        <v>643</v>
      </c>
      <c r="B4458" s="185" t="s">
        <v>644</v>
      </c>
      <c r="C4458" s="186" t="s">
        <v>53</v>
      </c>
      <c r="D4458" s="186" t="s">
        <v>131</v>
      </c>
      <c r="E4458" s="187"/>
      <c r="F4458" s="187" t="n">
        <v>9.3345897062</v>
      </c>
      <c r="G4458" s="187" t="n">
        <v>16.77893213421</v>
      </c>
    </row>
    <row r="4459" customFormat="false" ht="15" hidden="false" customHeight="false" outlineLevel="0" collapsed="false">
      <c r="A4459" s="189" t="n">
        <v>10</v>
      </c>
      <c r="B4459" s="190" t="s">
        <v>882</v>
      </c>
      <c r="C4459" s="191" t="s">
        <v>67</v>
      </c>
      <c r="D4459" s="191" t="s">
        <v>28</v>
      </c>
      <c r="E4459" s="189" t="n">
        <v>0.00558424</v>
      </c>
      <c r="F4459" s="189" t="n">
        <v>6.64</v>
      </c>
      <c r="G4459" s="189" t="n">
        <v>0</v>
      </c>
    </row>
    <row r="4460" customFormat="false" ht="15" hidden="false" customHeight="false" outlineLevel="0" collapsed="false">
      <c r="A4460" s="189" t="n">
        <v>12</v>
      </c>
      <c r="B4460" s="190" t="s">
        <v>883</v>
      </c>
      <c r="C4460" s="191" t="s">
        <v>67</v>
      </c>
      <c r="D4460" s="191" t="s">
        <v>28</v>
      </c>
      <c r="E4460" s="189" t="n">
        <v>0.00558424</v>
      </c>
      <c r="F4460" s="189" t="n">
        <v>6.5</v>
      </c>
      <c r="G4460" s="189" t="n">
        <v>0</v>
      </c>
    </row>
    <row r="4461" customFormat="false" ht="15" hidden="false" customHeight="false" outlineLevel="0" collapsed="false">
      <c r="A4461" s="189" t="n">
        <v>12892</v>
      </c>
      <c r="B4461" s="190" t="s">
        <v>859</v>
      </c>
      <c r="C4461" s="191" t="s">
        <v>67</v>
      </c>
      <c r="D4461" s="191" t="s">
        <v>333</v>
      </c>
      <c r="E4461" s="189" t="n">
        <v>0.009757002</v>
      </c>
      <c r="F4461" s="189" t="n">
        <v>9</v>
      </c>
      <c r="G4461" s="189" t="n">
        <v>0</v>
      </c>
    </row>
    <row r="4462" customFormat="false" ht="15" hidden="false" customHeight="false" outlineLevel="0" collapsed="false">
      <c r="A4462" s="189" t="n">
        <v>12893</v>
      </c>
      <c r="B4462" s="190" t="s">
        <v>860</v>
      </c>
      <c r="C4462" s="191" t="s">
        <v>67</v>
      </c>
      <c r="D4462" s="191" t="s">
        <v>333</v>
      </c>
      <c r="E4462" s="189" t="n">
        <v>0.009757002</v>
      </c>
      <c r="F4462" s="189" t="n">
        <v>48</v>
      </c>
      <c r="G4462" s="189" t="n">
        <v>0</v>
      </c>
    </row>
    <row r="4463" customFormat="false" ht="15" hidden="false" customHeight="false" outlineLevel="0" collapsed="false">
      <c r="A4463" s="189" t="n">
        <v>12894</v>
      </c>
      <c r="B4463" s="190" t="s">
        <v>861</v>
      </c>
      <c r="C4463" s="191" t="s">
        <v>67</v>
      </c>
      <c r="D4463" s="191" t="s">
        <v>28</v>
      </c>
      <c r="E4463" s="189" t="n">
        <v>0.009757002</v>
      </c>
      <c r="F4463" s="189" t="n">
        <v>13</v>
      </c>
      <c r="G4463" s="189" t="n">
        <v>0</v>
      </c>
    </row>
    <row r="4464" customFormat="false" ht="21" hidden="false" customHeight="false" outlineLevel="0" collapsed="false">
      <c r="A4464" s="189" t="n">
        <v>12895</v>
      </c>
      <c r="B4464" s="190" t="s">
        <v>862</v>
      </c>
      <c r="C4464" s="191" t="s">
        <v>67</v>
      </c>
      <c r="D4464" s="191" t="s">
        <v>28</v>
      </c>
      <c r="E4464" s="189" t="n">
        <v>0.009757002</v>
      </c>
      <c r="F4464" s="189" t="n">
        <v>10</v>
      </c>
      <c r="G4464" s="189" t="n">
        <v>0</v>
      </c>
    </row>
    <row r="4465" customFormat="false" ht="15" hidden="false" customHeight="false" outlineLevel="0" collapsed="false">
      <c r="A4465" s="189" t="n">
        <v>1379</v>
      </c>
      <c r="B4465" s="190" t="s">
        <v>893</v>
      </c>
      <c r="C4465" s="191" t="s">
        <v>67</v>
      </c>
      <c r="D4465" s="191" t="s">
        <v>153</v>
      </c>
      <c r="E4465" s="189" t="n">
        <v>1.32453</v>
      </c>
      <c r="F4465" s="189" t="n">
        <v>0.41</v>
      </c>
      <c r="G4465" s="189" t="n">
        <v>0</v>
      </c>
    </row>
    <row r="4466" customFormat="false" ht="15" hidden="false" customHeight="false" outlineLevel="0" collapsed="false">
      <c r="A4466" s="189" t="n">
        <v>2436</v>
      </c>
      <c r="B4466" s="190" t="s">
        <v>913</v>
      </c>
      <c r="C4466" s="191" t="s">
        <v>867</v>
      </c>
      <c r="D4466" s="191" t="s">
        <v>876</v>
      </c>
      <c r="E4466" s="189" t="n">
        <v>0.29821395</v>
      </c>
      <c r="F4466" s="189" t="n">
        <v>0</v>
      </c>
      <c r="G4466" s="189" t="n">
        <v>12.75</v>
      </c>
    </row>
    <row r="4467" customFormat="false" ht="15" hidden="false" customHeight="false" outlineLevel="0" collapsed="false">
      <c r="A4467" s="189" t="n">
        <v>246</v>
      </c>
      <c r="B4467" s="190" t="s">
        <v>914</v>
      </c>
      <c r="C4467" s="191" t="s">
        <v>867</v>
      </c>
      <c r="D4467" s="191" t="s">
        <v>876</v>
      </c>
      <c r="E4467" s="189" t="n">
        <v>0.07659475</v>
      </c>
      <c r="F4467" s="189" t="n">
        <v>0</v>
      </c>
      <c r="G4467" s="189" t="n">
        <v>9.57</v>
      </c>
    </row>
    <row r="4468" customFormat="false" ht="15" hidden="false" customHeight="false" outlineLevel="0" collapsed="false">
      <c r="A4468" s="189" t="n">
        <v>247</v>
      </c>
      <c r="B4468" s="190" t="s">
        <v>915</v>
      </c>
      <c r="C4468" s="191" t="s">
        <v>867</v>
      </c>
      <c r="D4468" s="191" t="s">
        <v>876</v>
      </c>
      <c r="E4468" s="189" t="n">
        <v>0.11073575</v>
      </c>
      <c r="F4468" s="189" t="n">
        <v>0</v>
      </c>
      <c r="G4468" s="189" t="n">
        <v>9.57</v>
      </c>
    </row>
    <row r="4469" customFormat="false" ht="15" hidden="false" customHeight="false" outlineLevel="0" collapsed="false">
      <c r="A4469" s="189" t="n">
        <v>2688</v>
      </c>
      <c r="B4469" s="190" t="s">
        <v>1117</v>
      </c>
      <c r="C4469" s="191" t="s">
        <v>67</v>
      </c>
      <c r="D4469" s="191" t="s">
        <v>131</v>
      </c>
      <c r="E4469" s="189" t="n">
        <v>1.155</v>
      </c>
      <c r="F4469" s="189" t="n">
        <v>1.27</v>
      </c>
      <c r="G4469" s="189" t="n">
        <v>0</v>
      </c>
    </row>
    <row r="4470" customFormat="false" ht="15" hidden="false" customHeight="false" outlineLevel="0" collapsed="false">
      <c r="A4470" s="189" t="n">
        <v>2696</v>
      </c>
      <c r="B4470" s="190" t="s">
        <v>919</v>
      </c>
      <c r="C4470" s="191" t="s">
        <v>867</v>
      </c>
      <c r="D4470" s="191" t="s">
        <v>876</v>
      </c>
      <c r="E4470" s="189" t="n">
        <v>0.540170525</v>
      </c>
      <c r="F4470" s="189" t="n">
        <v>0</v>
      </c>
      <c r="G4470" s="189" t="n">
        <v>12.75</v>
      </c>
    </row>
    <row r="4471" customFormat="false" ht="15" hidden="false" customHeight="false" outlineLevel="0" collapsed="false">
      <c r="A4471" s="189" t="n">
        <v>2711</v>
      </c>
      <c r="B4471" s="190" t="s">
        <v>885</v>
      </c>
      <c r="C4471" s="191" t="s">
        <v>67</v>
      </c>
      <c r="D4471" s="191" t="s">
        <v>28</v>
      </c>
      <c r="E4471" s="189" t="n">
        <v>0.00558424</v>
      </c>
      <c r="F4471" s="189" t="n">
        <v>100.68</v>
      </c>
      <c r="G4471" s="189" t="n">
        <v>0</v>
      </c>
    </row>
    <row r="4472" customFormat="false" ht="21" hidden="false" customHeight="false" outlineLevel="0" collapsed="false">
      <c r="A4472" s="189" t="n">
        <v>36148</v>
      </c>
      <c r="B4472" s="190" t="s">
        <v>864</v>
      </c>
      <c r="C4472" s="191" t="s">
        <v>67</v>
      </c>
      <c r="D4472" s="191" t="s">
        <v>28</v>
      </c>
      <c r="E4472" s="189" t="n">
        <v>0.009757002</v>
      </c>
      <c r="F4472" s="189" t="n">
        <v>48</v>
      </c>
      <c r="G4472" s="189" t="n">
        <v>0</v>
      </c>
    </row>
    <row r="4473" customFormat="false" ht="21" hidden="false" customHeight="false" outlineLevel="0" collapsed="false">
      <c r="A4473" s="189" t="n">
        <v>36152</v>
      </c>
      <c r="B4473" s="190" t="s">
        <v>865</v>
      </c>
      <c r="C4473" s="191" t="s">
        <v>67</v>
      </c>
      <c r="D4473" s="191" t="s">
        <v>28</v>
      </c>
      <c r="E4473" s="189" t="n">
        <v>0.009757002</v>
      </c>
      <c r="F4473" s="189" t="n">
        <v>3.9</v>
      </c>
      <c r="G4473" s="189" t="n">
        <v>0</v>
      </c>
    </row>
    <row r="4474" customFormat="false" ht="15" hidden="false" customHeight="false" outlineLevel="0" collapsed="false">
      <c r="A4474" s="189" t="n">
        <v>370</v>
      </c>
      <c r="B4474" s="190" t="s">
        <v>895</v>
      </c>
      <c r="C4474" s="191" t="s">
        <v>67</v>
      </c>
      <c r="D4474" s="191" t="s">
        <v>124</v>
      </c>
      <c r="E4474" s="189" t="n">
        <v>0.00345</v>
      </c>
      <c r="F4474" s="189" t="n">
        <v>75</v>
      </c>
      <c r="G4474" s="189" t="n">
        <v>0</v>
      </c>
    </row>
    <row r="4475" customFormat="false" ht="15" hidden="false" customHeight="false" outlineLevel="0" collapsed="false">
      <c r="A4475" s="189" t="n">
        <v>37370</v>
      </c>
      <c r="B4475" s="190" t="s">
        <v>886</v>
      </c>
      <c r="C4475" s="191" t="s">
        <v>67</v>
      </c>
      <c r="D4475" s="191" t="s">
        <v>876</v>
      </c>
      <c r="E4475" s="189" t="n">
        <v>1.53039</v>
      </c>
      <c r="F4475" s="189" t="n">
        <v>1.7</v>
      </c>
      <c r="G4475" s="189" t="n">
        <v>0</v>
      </c>
    </row>
    <row r="4476" customFormat="false" ht="15" hidden="false" customHeight="false" outlineLevel="0" collapsed="false">
      <c r="A4476" s="189" t="n">
        <v>37371</v>
      </c>
      <c r="B4476" s="190" t="s">
        <v>887</v>
      </c>
      <c r="C4476" s="191" t="s">
        <v>67</v>
      </c>
      <c r="D4476" s="191" t="s">
        <v>876</v>
      </c>
      <c r="E4476" s="189" t="n">
        <v>1.53039</v>
      </c>
      <c r="F4476" s="189" t="n">
        <v>0.64</v>
      </c>
      <c r="G4476" s="189" t="n">
        <v>0</v>
      </c>
    </row>
    <row r="4477" customFormat="false" ht="15" hidden="false" customHeight="false" outlineLevel="0" collapsed="false">
      <c r="A4477" s="189" t="n">
        <v>37372</v>
      </c>
      <c r="B4477" s="190" t="s">
        <v>877</v>
      </c>
      <c r="C4477" s="191" t="s">
        <v>67</v>
      </c>
      <c r="D4477" s="191" t="s">
        <v>876</v>
      </c>
      <c r="E4477" s="189" t="n">
        <v>1.53039</v>
      </c>
      <c r="F4477" s="189" t="n">
        <v>0.37</v>
      </c>
      <c r="G4477" s="189" t="n">
        <v>0</v>
      </c>
    </row>
    <row r="4478" customFormat="false" ht="15" hidden="false" customHeight="false" outlineLevel="0" collapsed="false">
      <c r="A4478" s="189" t="n">
        <v>37373</v>
      </c>
      <c r="B4478" s="190" t="s">
        <v>878</v>
      </c>
      <c r="C4478" s="191" t="s">
        <v>67</v>
      </c>
      <c r="D4478" s="191" t="s">
        <v>876</v>
      </c>
      <c r="E4478" s="189" t="n">
        <v>1.53039</v>
      </c>
      <c r="F4478" s="189" t="n">
        <v>0.02</v>
      </c>
      <c r="G4478" s="189" t="n">
        <v>0</v>
      </c>
    </row>
    <row r="4479" customFormat="false" ht="15" hidden="false" customHeight="false" outlineLevel="0" collapsed="false">
      <c r="A4479" s="189" t="n">
        <v>38403</v>
      </c>
      <c r="B4479" s="190" t="s">
        <v>888</v>
      </c>
      <c r="C4479" s="191" t="s">
        <v>67</v>
      </c>
      <c r="D4479" s="191" t="s">
        <v>28</v>
      </c>
      <c r="E4479" s="189" t="n">
        <v>0.00558424</v>
      </c>
      <c r="F4479" s="189" t="n">
        <v>24.94</v>
      </c>
      <c r="G4479" s="189" t="n">
        <v>0</v>
      </c>
    </row>
    <row r="4480" customFormat="false" ht="21" hidden="false" customHeight="false" outlineLevel="0" collapsed="false">
      <c r="A4480" s="189" t="n">
        <v>392</v>
      </c>
      <c r="B4480" s="190" t="s">
        <v>927</v>
      </c>
      <c r="C4480" s="191" t="s">
        <v>67</v>
      </c>
      <c r="D4480" s="191" t="s">
        <v>28</v>
      </c>
      <c r="E4480" s="189" t="n">
        <v>1.3325</v>
      </c>
      <c r="F4480" s="189" t="n">
        <v>0.62</v>
      </c>
      <c r="G4480" s="189" t="n">
        <v>0</v>
      </c>
    </row>
    <row r="4481" customFormat="false" ht="15" hidden="false" customHeight="false" outlineLevel="0" collapsed="false">
      <c r="A4481" s="189" t="n">
        <v>6111</v>
      </c>
      <c r="B4481" s="190" t="s">
        <v>891</v>
      </c>
      <c r="C4481" s="191" t="s">
        <v>867</v>
      </c>
      <c r="D4481" s="191" t="s">
        <v>876</v>
      </c>
      <c r="E4481" s="189" t="n">
        <v>0.534425024</v>
      </c>
      <c r="F4481" s="189" t="n">
        <v>0</v>
      </c>
      <c r="G4481" s="189" t="n">
        <v>8.04</v>
      </c>
    </row>
    <row r="4482" customFormat="false" ht="15" hidden="false" customHeight="false" outlineLevel="0" collapsed="false">
      <c r="A4482" s="178"/>
      <c r="B4482" s="179"/>
      <c r="C4482" s="180"/>
      <c r="D4482" s="180"/>
      <c r="E4482" s="180"/>
      <c r="F4482" s="180"/>
      <c r="G4482" s="180"/>
    </row>
    <row r="4483" customFormat="false" ht="52.5" hidden="false" customHeight="false" outlineLevel="0" collapsed="false">
      <c r="A4483" s="184" t="s">
        <v>646</v>
      </c>
      <c r="B4483" s="185" t="s">
        <v>647</v>
      </c>
      <c r="C4483" s="186" t="s">
        <v>53</v>
      </c>
      <c r="D4483" s="186" t="s">
        <v>28</v>
      </c>
      <c r="E4483" s="187"/>
      <c r="F4483" s="188" t="n">
        <v>3137.051994048</v>
      </c>
      <c r="G4483" s="187" t="n">
        <v>367.869312</v>
      </c>
    </row>
    <row r="4484" customFormat="false" ht="15" hidden="false" customHeight="false" outlineLevel="0" collapsed="false">
      <c r="A4484" s="189" t="n">
        <v>10</v>
      </c>
      <c r="B4484" s="190" t="s">
        <v>882</v>
      </c>
      <c r="C4484" s="191" t="s">
        <v>67</v>
      </c>
      <c r="D4484" s="191" t="s">
        <v>28</v>
      </c>
      <c r="E4484" s="189" t="n">
        <v>0.1167648</v>
      </c>
      <c r="F4484" s="189" t="n">
        <v>6.64</v>
      </c>
      <c r="G4484" s="189" t="n">
        <v>0</v>
      </c>
    </row>
    <row r="4485" customFormat="false" ht="15" hidden="false" customHeight="false" outlineLevel="0" collapsed="false">
      <c r="A4485" s="189" t="n">
        <v>12</v>
      </c>
      <c r="B4485" s="190" t="s">
        <v>883</v>
      </c>
      <c r="C4485" s="191" t="s">
        <v>67</v>
      </c>
      <c r="D4485" s="191" t="s">
        <v>28</v>
      </c>
      <c r="E4485" s="189" t="n">
        <v>0.1167648</v>
      </c>
      <c r="F4485" s="189" t="n">
        <v>6.5</v>
      </c>
      <c r="G4485" s="189" t="n">
        <v>0</v>
      </c>
    </row>
    <row r="4486" customFormat="false" ht="15" hidden="false" customHeight="false" outlineLevel="0" collapsed="false">
      <c r="A4486" s="189" t="n">
        <v>12892</v>
      </c>
      <c r="B4486" s="190" t="s">
        <v>859</v>
      </c>
      <c r="C4486" s="191" t="s">
        <v>67</v>
      </c>
      <c r="D4486" s="191" t="s">
        <v>333</v>
      </c>
      <c r="E4486" s="189" t="n">
        <v>0.204016</v>
      </c>
      <c r="F4486" s="189" t="n">
        <v>9</v>
      </c>
      <c r="G4486" s="189" t="n">
        <v>0</v>
      </c>
    </row>
    <row r="4487" customFormat="false" ht="15" hidden="false" customHeight="false" outlineLevel="0" collapsed="false">
      <c r="A4487" s="189" t="n">
        <v>12893</v>
      </c>
      <c r="B4487" s="190" t="s">
        <v>860</v>
      </c>
      <c r="C4487" s="191" t="s">
        <v>67</v>
      </c>
      <c r="D4487" s="191" t="s">
        <v>333</v>
      </c>
      <c r="E4487" s="189" t="n">
        <v>0.204016</v>
      </c>
      <c r="F4487" s="189" t="n">
        <v>48</v>
      </c>
      <c r="G4487" s="189" t="n">
        <v>0</v>
      </c>
    </row>
    <row r="4488" customFormat="false" ht="15" hidden="false" customHeight="false" outlineLevel="0" collapsed="false">
      <c r="A4488" s="189" t="n">
        <v>12894</v>
      </c>
      <c r="B4488" s="190" t="s">
        <v>861</v>
      </c>
      <c r="C4488" s="191" t="s">
        <v>67</v>
      </c>
      <c r="D4488" s="191" t="s">
        <v>28</v>
      </c>
      <c r="E4488" s="189" t="n">
        <v>0.204016</v>
      </c>
      <c r="F4488" s="189" t="n">
        <v>13</v>
      </c>
      <c r="G4488" s="189" t="n">
        <v>0</v>
      </c>
    </row>
    <row r="4489" customFormat="false" ht="21" hidden="false" customHeight="false" outlineLevel="0" collapsed="false">
      <c r="A4489" s="189" t="n">
        <v>12895</v>
      </c>
      <c r="B4489" s="190" t="s">
        <v>862</v>
      </c>
      <c r="C4489" s="191" t="s">
        <v>67</v>
      </c>
      <c r="D4489" s="191" t="s">
        <v>28</v>
      </c>
      <c r="E4489" s="189" t="n">
        <v>0.204016</v>
      </c>
      <c r="F4489" s="189" t="n">
        <v>10</v>
      </c>
      <c r="G4489" s="189" t="n">
        <v>0</v>
      </c>
    </row>
    <row r="4490" customFormat="false" ht="15" hidden="false" customHeight="false" outlineLevel="0" collapsed="false">
      <c r="A4490" s="189" t="n">
        <v>2436</v>
      </c>
      <c r="B4490" s="190" t="s">
        <v>913</v>
      </c>
      <c r="C4490" s="191" t="s">
        <v>867</v>
      </c>
      <c r="D4490" s="191" t="s">
        <v>876</v>
      </c>
      <c r="E4490" s="189" t="n">
        <v>16.4816</v>
      </c>
      <c r="F4490" s="189" t="n">
        <v>0</v>
      </c>
      <c r="G4490" s="189" t="n">
        <v>12.75</v>
      </c>
    </row>
    <row r="4491" customFormat="false" ht="15" hidden="false" customHeight="false" outlineLevel="0" collapsed="false">
      <c r="A4491" s="189" t="n">
        <v>247</v>
      </c>
      <c r="B4491" s="190" t="s">
        <v>915</v>
      </c>
      <c r="C4491" s="191" t="s">
        <v>867</v>
      </c>
      <c r="D4491" s="191" t="s">
        <v>876</v>
      </c>
      <c r="E4491" s="189" t="n">
        <v>16.4816</v>
      </c>
      <c r="F4491" s="189" t="n">
        <v>0</v>
      </c>
      <c r="G4491" s="189" t="n">
        <v>9.57</v>
      </c>
    </row>
    <row r="4492" customFormat="false" ht="15" hidden="false" customHeight="false" outlineLevel="0" collapsed="false">
      <c r="A4492" s="189" t="n">
        <v>2711</v>
      </c>
      <c r="B4492" s="190" t="s">
        <v>885</v>
      </c>
      <c r="C4492" s="191" t="s">
        <v>67</v>
      </c>
      <c r="D4492" s="191" t="s">
        <v>28</v>
      </c>
      <c r="E4492" s="189" t="n">
        <v>0.1167648</v>
      </c>
      <c r="F4492" s="189" t="n">
        <v>100.68</v>
      </c>
      <c r="G4492" s="189" t="n">
        <v>0</v>
      </c>
    </row>
    <row r="4493" customFormat="false" ht="21" hidden="false" customHeight="false" outlineLevel="0" collapsed="false">
      <c r="A4493" s="189" t="n">
        <v>36148</v>
      </c>
      <c r="B4493" s="190" t="s">
        <v>864</v>
      </c>
      <c r="C4493" s="191" t="s">
        <v>67</v>
      </c>
      <c r="D4493" s="191" t="s">
        <v>28</v>
      </c>
      <c r="E4493" s="189" t="n">
        <v>0.204016</v>
      </c>
      <c r="F4493" s="189" t="n">
        <v>48</v>
      </c>
      <c r="G4493" s="189" t="n">
        <v>0</v>
      </c>
    </row>
    <row r="4494" customFormat="false" ht="21" hidden="false" customHeight="false" outlineLevel="0" collapsed="false">
      <c r="A4494" s="189" t="n">
        <v>36152</v>
      </c>
      <c r="B4494" s="190" t="s">
        <v>865</v>
      </c>
      <c r="C4494" s="191" t="s">
        <v>67</v>
      </c>
      <c r="D4494" s="191" t="s">
        <v>28</v>
      </c>
      <c r="E4494" s="189" t="n">
        <v>0.204016</v>
      </c>
      <c r="F4494" s="189" t="n">
        <v>3.9</v>
      </c>
      <c r="G4494" s="189" t="n">
        <v>0</v>
      </c>
    </row>
    <row r="4495" customFormat="false" ht="15" hidden="false" customHeight="false" outlineLevel="0" collapsed="false">
      <c r="A4495" s="189" t="n">
        <v>37370</v>
      </c>
      <c r="B4495" s="190" t="s">
        <v>886</v>
      </c>
      <c r="C4495" s="191" t="s">
        <v>67</v>
      </c>
      <c r="D4495" s="191" t="s">
        <v>876</v>
      </c>
      <c r="E4495" s="189" t="n">
        <v>32</v>
      </c>
      <c r="F4495" s="189" t="n">
        <v>1.7</v>
      </c>
      <c r="G4495" s="189" t="n">
        <v>0</v>
      </c>
    </row>
    <row r="4496" customFormat="false" ht="15" hidden="false" customHeight="false" outlineLevel="0" collapsed="false">
      <c r="A4496" s="189" t="n">
        <v>37371</v>
      </c>
      <c r="B4496" s="190" t="s">
        <v>887</v>
      </c>
      <c r="C4496" s="191" t="s">
        <v>67</v>
      </c>
      <c r="D4496" s="191" t="s">
        <v>876</v>
      </c>
      <c r="E4496" s="189" t="n">
        <v>32</v>
      </c>
      <c r="F4496" s="189" t="n">
        <v>0.64</v>
      </c>
      <c r="G4496" s="189" t="n">
        <v>0</v>
      </c>
    </row>
    <row r="4497" customFormat="false" ht="15" hidden="false" customHeight="false" outlineLevel="0" collapsed="false">
      <c r="A4497" s="189" t="n">
        <v>37372</v>
      </c>
      <c r="B4497" s="190" t="s">
        <v>877</v>
      </c>
      <c r="C4497" s="191" t="s">
        <v>67</v>
      </c>
      <c r="D4497" s="191" t="s">
        <v>876</v>
      </c>
      <c r="E4497" s="189" t="n">
        <v>32</v>
      </c>
      <c r="F4497" s="189" t="n">
        <v>0.37</v>
      </c>
      <c r="G4497" s="189" t="n">
        <v>0</v>
      </c>
    </row>
    <row r="4498" customFormat="false" ht="15" hidden="false" customHeight="false" outlineLevel="0" collapsed="false">
      <c r="A4498" s="189" t="n">
        <v>37373</v>
      </c>
      <c r="B4498" s="190" t="s">
        <v>878</v>
      </c>
      <c r="C4498" s="191" t="s">
        <v>67</v>
      </c>
      <c r="D4498" s="191" t="s">
        <v>876</v>
      </c>
      <c r="E4498" s="189" t="n">
        <v>32</v>
      </c>
      <c r="F4498" s="189" t="n">
        <v>0.02</v>
      </c>
      <c r="G4498" s="189" t="n">
        <v>0</v>
      </c>
    </row>
    <row r="4499" customFormat="false" ht="15" hidden="false" customHeight="false" outlineLevel="0" collapsed="false">
      <c r="A4499" s="189" t="n">
        <v>38403</v>
      </c>
      <c r="B4499" s="190" t="s">
        <v>888</v>
      </c>
      <c r="C4499" s="191" t="s">
        <v>67</v>
      </c>
      <c r="D4499" s="191" t="s">
        <v>28</v>
      </c>
      <c r="E4499" s="189" t="n">
        <v>0.1167648</v>
      </c>
      <c r="F4499" s="189" t="n">
        <v>24.94</v>
      </c>
      <c r="G4499" s="189" t="n">
        <v>0</v>
      </c>
    </row>
    <row r="4500" customFormat="false" ht="15" hidden="false" customHeight="false" outlineLevel="0" collapsed="false">
      <c r="A4500" s="189" t="s">
        <v>1181</v>
      </c>
      <c r="B4500" s="190" t="s">
        <v>1182</v>
      </c>
      <c r="C4500" s="191" t="s">
        <v>67</v>
      </c>
      <c r="D4500" s="191" t="s">
        <v>131</v>
      </c>
      <c r="E4500" s="189" t="n">
        <v>30</v>
      </c>
      <c r="F4500" s="189" t="n">
        <v>3.13</v>
      </c>
      <c r="G4500" s="189" t="n">
        <v>0</v>
      </c>
    </row>
    <row r="4501" customFormat="false" ht="15" hidden="false" customHeight="false" outlineLevel="0" collapsed="false">
      <c r="A4501" s="189" t="s">
        <v>1183</v>
      </c>
      <c r="B4501" s="190" t="s">
        <v>1184</v>
      </c>
      <c r="C4501" s="191" t="s">
        <v>67</v>
      </c>
      <c r="D4501" s="191" t="s">
        <v>28</v>
      </c>
      <c r="E4501" s="189" t="n">
        <v>4</v>
      </c>
      <c r="F4501" s="189" t="n">
        <v>8.17</v>
      </c>
      <c r="G4501" s="189" t="n">
        <v>0</v>
      </c>
    </row>
    <row r="4502" customFormat="false" ht="15" hidden="false" customHeight="false" outlineLevel="0" collapsed="false">
      <c r="A4502" s="189" t="s">
        <v>1185</v>
      </c>
      <c r="B4502" s="190" t="s">
        <v>1186</v>
      </c>
      <c r="C4502" s="191" t="s">
        <v>67</v>
      </c>
      <c r="D4502" s="191" t="s">
        <v>28</v>
      </c>
      <c r="E4502" s="189" t="n">
        <v>1</v>
      </c>
      <c r="F4502" s="189" t="n">
        <v>1919.67</v>
      </c>
      <c r="G4502" s="189" t="n">
        <v>0</v>
      </c>
    </row>
    <row r="4503" customFormat="false" ht="21" hidden="false" customHeight="false" outlineLevel="0" collapsed="false">
      <c r="A4503" s="189" t="s">
        <v>1187</v>
      </c>
      <c r="B4503" s="190" t="s">
        <v>1188</v>
      </c>
      <c r="C4503" s="191" t="s">
        <v>67</v>
      </c>
      <c r="D4503" s="191" t="s">
        <v>28</v>
      </c>
      <c r="E4503" s="189" t="n">
        <v>1</v>
      </c>
      <c r="F4503" s="189" t="n">
        <v>831.33</v>
      </c>
      <c r="G4503" s="189" t="n">
        <v>0</v>
      </c>
    </row>
    <row r="4504" customFormat="false" ht="15" hidden="false" customHeight="false" outlineLevel="0" collapsed="false">
      <c r="A4504" s="189" t="s">
        <v>1189</v>
      </c>
      <c r="B4504" s="190" t="s">
        <v>1190</v>
      </c>
      <c r="C4504" s="191" t="s">
        <v>67</v>
      </c>
      <c r="D4504" s="191" t="s">
        <v>131</v>
      </c>
      <c r="E4504" s="189" t="n">
        <v>60</v>
      </c>
      <c r="F4504" s="189" t="n">
        <v>2.15</v>
      </c>
      <c r="G4504" s="189" t="n">
        <v>0</v>
      </c>
    </row>
    <row r="4505" customFormat="false" ht="15" hidden="false" customHeight="false" outlineLevel="0" collapsed="false">
      <c r="A4505" s="178"/>
      <c r="B4505" s="179"/>
      <c r="C4505" s="180"/>
      <c r="D4505" s="180"/>
      <c r="E4505" s="180"/>
      <c r="F4505" s="180"/>
      <c r="G4505" s="180"/>
    </row>
    <row r="4506" customFormat="false" ht="15" hidden="false" customHeight="false" outlineLevel="0" collapsed="false">
      <c r="A4506" s="181" t="s">
        <v>1191</v>
      </c>
      <c r="B4506" s="182" t="s">
        <v>648</v>
      </c>
      <c r="C4506" s="183"/>
      <c r="D4506" s="183"/>
      <c r="E4506" s="183"/>
      <c r="F4506" s="183"/>
      <c r="G4506" s="183"/>
    </row>
    <row r="4507" customFormat="false" ht="15" hidden="false" customHeight="false" outlineLevel="0" collapsed="false">
      <c r="A4507" s="178"/>
      <c r="B4507" s="179"/>
      <c r="C4507" s="180"/>
      <c r="D4507" s="180"/>
      <c r="E4507" s="180"/>
      <c r="F4507" s="180"/>
      <c r="G4507" s="180"/>
    </row>
    <row r="4508" customFormat="false" ht="15" hidden="false" customHeight="false" outlineLevel="0" collapsed="false">
      <c r="A4508" s="184" t="s">
        <v>650</v>
      </c>
      <c r="B4508" s="185" t="s">
        <v>651</v>
      </c>
      <c r="C4508" s="186" t="s">
        <v>53</v>
      </c>
      <c r="D4508" s="186" t="s">
        <v>72</v>
      </c>
      <c r="E4508" s="187"/>
      <c r="F4508" s="187" t="n">
        <v>76.5267998512</v>
      </c>
      <c r="G4508" s="187" t="n">
        <v>7.719306</v>
      </c>
    </row>
    <row r="4509" customFormat="false" ht="15" hidden="false" customHeight="false" outlineLevel="0" collapsed="false">
      <c r="A4509" s="189" t="n">
        <v>10</v>
      </c>
      <c r="B4509" s="190" t="s">
        <v>882</v>
      </c>
      <c r="C4509" s="191" t="s">
        <v>67</v>
      </c>
      <c r="D4509" s="191" t="s">
        <v>28</v>
      </c>
      <c r="E4509" s="189" t="n">
        <v>0.00291912</v>
      </c>
      <c r="F4509" s="189" t="n">
        <v>6.64</v>
      </c>
      <c r="G4509" s="189" t="n">
        <v>0</v>
      </c>
    </row>
    <row r="4510" customFormat="false" ht="15" hidden="false" customHeight="false" outlineLevel="0" collapsed="false">
      <c r="A4510" s="189" t="n">
        <v>10489</v>
      </c>
      <c r="B4510" s="190" t="s">
        <v>1192</v>
      </c>
      <c r="C4510" s="191" t="s">
        <v>867</v>
      </c>
      <c r="D4510" s="191" t="s">
        <v>876</v>
      </c>
      <c r="E4510" s="189" t="n">
        <v>0.40476</v>
      </c>
      <c r="F4510" s="189" t="n">
        <v>0</v>
      </c>
      <c r="G4510" s="189" t="n">
        <v>10.99</v>
      </c>
    </row>
    <row r="4511" customFormat="false" ht="15" hidden="false" customHeight="false" outlineLevel="0" collapsed="false">
      <c r="A4511" s="189" t="n">
        <v>10490</v>
      </c>
      <c r="B4511" s="190" t="s">
        <v>1193</v>
      </c>
      <c r="C4511" s="191" t="s">
        <v>67</v>
      </c>
      <c r="D4511" s="191" t="s">
        <v>72</v>
      </c>
      <c r="E4511" s="189" t="n">
        <v>1</v>
      </c>
      <c r="F4511" s="189" t="n">
        <v>65</v>
      </c>
      <c r="G4511" s="189" t="n">
        <v>0</v>
      </c>
    </row>
    <row r="4512" customFormat="false" ht="15" hidden="false" customHeight="false" outlineLevel="0" collapsed="false">
      <c r="A4512" s="189" t="n">
        <v>10498</v>
      </c>
      <c r="B4512" s="190" t="s">
        <v>1194</v>
      </c>
      <c r="C4512" s="191" t="s">
        <v>67</v>
      </c>
      <c r="D4512" s="191" t="s">
        <v>153</v>
      </c>
      <c r="E4512" s="189" t="n">
        <v>1.5</v>
      </c>
      <c r="F4512" s="189" t="n">
        <v>5.51</v>
      </c>
      <c r="G4512" s="189" t="n">
        <v>0</v>
      </c>
    </row>
    <row r="4513" customFormat="false" ht="15" hidden="false" customHeight="false" outlineLevel="0" collapsed="false">
      <c r="A4513" s="189" t="n">
        <v>12</v>
      </c>
      <c r="B4513" s="190" t="s">
        <v>883</v>
      </c>
      <c r="C4513" s="191" t="s">
        <v>67</v>
      </c>
      <c r="D4513" s="191" t="s">
        <v>28</v>
      </c>
      <c r="E4513" s="189" t="n">
        <v>0.00291912</v>
      </c>
      <c r="F4513" s="189" t="n">
        <v>6.5</v>
      </c>
      <c r="G4513" s="189" t="n">
        <v>0</v>
      </c>
    </row>
    <row r="4514" customFormat="false" ht="15" hidden="false" customHeight="false" outlineLevel="0" collapsed="false">
      <c r="A4514" s="189" t="n">
        <v>12892</v>
      </c>
      <c r="B4514" s="190" t="s">
        <v>859</v>
      </c>
      <c r="C4514" s="191" t="s">
        <v>67</v>
      </c>
      <c r="D4514" s="191" t="s">
        <v>333</v>
      </c>
      <c r="E4514" s="189" t="n">
        <v>0.0051004</v>
      </c>
      <c r="F4514" s="189" t="n">
        <v>9</v>
      </c>
      <c r="G4514" s="189" t="n">
        <v>0</v>
      </c>
    </row>
    <row r="4515" customFormat="false" ht="15" hidden="false" customHeight="false" outlineLevel="0" collapsed="false">
      <c r="A4515" s="189" t="n">
        <v>12893</v>
      </c>
      <c r="B4515" s="190" t="s">
        <v>860</v>
      </c>
      <c r="C4515" s="191" t="s">
        <v>67</v>
      </c>
      <c r="D4515" s="191" t="s">
        <v>333</v>
      </c>
      <c r="E4515" s="189" t="n">
        <v>0.0051004</v>
      </c>
      <c r="F4515" s="189" t="n">
        <v>48</v>
      </c>
      <c r="G4515" s="189" t="n">
        <v>0</v>
      </c>
    </row>
    <row r="4516" customFormat="false" ht="15" hidden="false" customHeight="false" outlineLevel="0" collapsed="false">
      <c r="A4516" s="189" t="n">
        <v>12894</v>
      </c>
      <c r="B4516" s="190" t="s">
        <v>861</v>
      </c>
      <c r="C4516" s="191" t="s">
        <v>67</v>
      </c>
      <c r="D4516" s="191" t="s">
        <v>28</v>
      </c>
      <c r="E4516" s="189" t="n">
        <v>0.0051004</v>
      </c>
      <c r="F4516" s="189" t="n">
        <v>13</v>
      </c>
      <c r="G4516" s="189" t="n">
        <v>0</v>
      </c>
    </row>
    <row r="4517" customFormat="false" ht="21" hidden="false" customHeight="false" outlineLevel="0" collapsed="false">
      <c r="A4517" s="189" t="n">
        <v>12895</v>
      </c>
      <c r="B4517" s="190" t="s">
        <v>862</v>
      </c>
      <c r="C4517" s="191" t="s">
        <v>67</v>
      </c>
      <c r="D4517" s="191" t="s">
        <v>28</v>
      </c>
      <c r="E4517" s="189" t="n">
        <v>0.0051004</v>
      </c>
      <c r="F4517" s="189" t="n">
        <v>10</v>
      </c>
      <c r="G4517" s="189" t="n">
        <v>0</v>
      </c>
    </row>
    <row r="4518" customFormat="false" ht="15" hidden="false" customHeight="false" outlineLevel="0" collapsed="false">
      <c r="A4518" s="189" t="n">
        <v>2711</v>
      </c>
      <c r="B4518" s="190" t="s">
        <v>885</v>
      </c>
      <c r="C4518" s="191" t="s">
        <v>67</v>
      </c>
      <c r="D4518" s="191" t="s">
        <v>28</v>
      </c>
      <c r="E4518" s="189" t="n">
        <v>0.00291912</v>
      </c>
      <c r="F4518" s="189" t="n">
        <v>100.68</v>
      </c>
      <c r="G4518" s="189" t="n">
        <v>0</v>
      </c>
    </row>
    <row r="4519" customFormat="false" ht="21" hidden="false" customHeight="false" outlineLevel="0" collapsed="false">
      <c r="A4519" s="189" t="n">
        <v>36148</v>
      </c>
      <c r="B4519" s="190" t="s">
        <v>864</v>
      </c>
      <c r="C4519" s="191" t="s">
        <v>67</v>
      </c>
      <c r="D4519" s="191" t="s">
        <v>28</v>
      </c>
      <c r="E4519" s="189" t="n">
        <v>0.0051004</v>
      </c>
      <c r="F4519" s="189" t="n">
        <v>48</v>
      </c>
      <c r="G4519" s="189" t="n">
        <v>0</v>
      </c>
    </row>
    <row r="4520" customFormat="false" ht="21" hidden="false" customHeight="false" outlineLevel="0" collapsed="false">
      <c r="A4520" s="189" t="n">
        <v>36152</v>
      </c>
      <c r="B4520" s="190" t="s">
        <v>865</v>
      </c>
      <c r="C4520" s="191" t="s">
        <v>67</v>
      </c>
      <c r="D4520" s="191" t="s">
        <v>28</v>
      </c>
      <c r="E4520" s="189" t="n">
        <v>0.0051004</v>
      </c>
      <c r="F4520" s="189" t="n">
        <v>3.9</v>
      </c>
      <c r="G4520" s="189" t="n">
        <v>0</v>
      </c>
    </row>
    <row r="4521" customFormat="false" ht="15" hidden="false" customHeight="false" outlineLevel="0" collapsed="false">
      <c r="A4521" s="189" t="n">
        <v>37370</v>
      </c>
      <c r="B4521" s="190" t="s">
        <v>886</v>
      </c>
      <c r="C4521" s="191" t="s">
        <v>67</v>
      </c>
      <c r="D4521" s="191" t="s">
        <v>876</v>
      </c>
      <c r="E4521" s="189" t="n">
        <v>0.8</v>
      </c>
      <c r="F4521" s="189" t="n">
        <v>1.7</v>
      </c>
      <c r="G4521" s="189" t="n">
        <v>0</v>
      </c>
    </row>
    <row r="4522" customFormat="false" ht="15" hidden="false" customHeight="false" outlineLevel="0" collapsed="false">
      <c r="A4522" s="189" t="n">
        <v>37371</v>
      </c>
      <c r="B4522" s="190" t="s">
        <v>887</v>
      </c>
      <c r="C4522" s="191" t="s">
        <v>67</v>
      </c>
      <c r="D4522" s="191" t="s">
        <v>876</v>
      </c>
      <c r="E4522" s="189" t="n">
        <v>0.8</v>
      </c>
      <c r="F4522" s="189" t="n">
        <v>0.64</v>
      </c>
      <c r="G4522" s="189" t="n">
        <v>0</v>
      </c>
    </row>
    <row r="4523" customFormat="false" ht="15" hidden="false" customHeight="false" outlineLevel="0" collapsed="false">
      <c r="A4523" s="189" t="n">
        <v>37372</v>
      </c>
      <c r="B4523" s="190" t="s">
        <v>877</v>
      </c>
      <c r="C4523" s="191" t="s">
        <v>67</v>
      </c>
      <c r="D4523" s="191" t="s">
        <v>876</v>
      </c>
      <c r="E4523" s="189" t="n">
        <v>0.8</v>
      </c>
      <c r="F4523" s="189" t="n">
        <v>0.37</v>
      </c>
      <c r="G4523" s="189" t="n">
        <v>0</v>
      </c>
    </row>
    <row r="4524" customFormat="false" ht="15" hidden="false" customHeight="false" outlineLevel="0" collapsed="false">
      <c r="A4524" s="189" t="n">
        <v>37373</v>
      </c>
      <c r="B4524" s="190" t="s">
        <v>878</v>
      </c>
      <c r="C4524" s="191" t="s">
        <v>67</v>
      </c>
      <c r="D4524" s="191" t="s">
        <v>876</v>
      </c>
      <c r="E4524" s="189" t="n">
        <v>0.8</v>
      </c>
      <c r="F4524" s="189" t="n">
        <v>0.02</v>
      </c>
      <c r="G4524" s="189" t="n">
        <v>0</v>
      </c>
    </row>
    <row r="4525" customFormat="false" ht="15" hidden="false" customHeight="false" outlineLevel="0" collapsed="false">
      <c r="A4525" s="189" t="n">
        <v>38403</v>
      </c>
      <c r="B4525" s="190" t="s">
        <v>888</v>
      </c>
      <c r="C4525" s="191" t="s">
        <v>67</v>
      </c>
      <c r="D4525" s="191" t="s">
        <v>28</v>
      </c>
      <c r="E4525" s="189" t="n">
        <v>0.00291912</v>
      </c>
      <c r="F4525" s="189" t="n">
        <v>24.94</v>
      </c>
      <c r="G4525" s="189" t="n">
        <v>0</v>
      </c>
    </row>
    <row r="4526" customFormat="false" ht="15" hidden="false" customHeight="false" outlineLevel="0" collapsed="false">
      <c r="A4526" s="189" t="n">
        <v>6111</v>
      </c>
      <c r="B4526" s="190" t="s">
        <v>891</v>
      </c>
      <c r="C4526" s="191" t="s">
        <v>867</v>
      </c>
      <c r="D4526" s="191" t="s">
        <v>876</v>
      </c>
      <c r="E4526" s="189" t="n">
        <v>0.40684</v>
      </c>
      <c r="F4526" s="189" t="n">
        <v>0</v>
      </c>
      <c r="G4526" s="189" t="n">
        <v>8.04</v>
      </c>
    </row>
    <row r="4527" customFormat="false" ht="15" hidden="false" customHeight="false" outlineLevel="0" collapsed="false">
      <c r="A4527" s="178"/>
      <c r="B4527" s="179"/>
      <c r="C4527" s="180"/>
      <c r="D4527" s="180"/>
      <c r="E4527" s="180"/>
      <c r="F4527" s="180"/>
      <c r="G4527" s="180"/>
    </row>
    <row r="4528" customFormat="false" ht="15" hidden="false" customHeight="false" outlineLevel="0" collapsed="false">
      <c r="A4528" s="184" t="s">
        <v>653</v>
      </c>
      <c r="B4528" s="185" t="s">
        <v>654</v>
      </c>
      <c r="C4528" s="186" t="s">
        <v>53</v>
      </c>
      <c r="D4528" s="186" t="s">
        <v>72</v>
      </c>
      <c r="E4528" s="187"/>
      <c r="F4528" s="187" t="n">
        <v>327.04510506356</v>
      </c>
      <c r="G4528" s="187" t="n">
        <v>53.12377431768</v>
      </c>
    </row>
    <row r="4529" customFormat="false" ht="15" hidden="false" customHeight="false" outlineLevel="0" collapsed="false">
      <c r="A4529" s="189" t="n">
        <v>10</v>
      </c>
      <c r="B4529" s="190" t="s">
        <v>882</v>
      </c>
      <c r="C4529" s="191" t="s">
        <v>67</v>
      </c>
      <c r="D4529" s="191" t="s">
        <v>28</v>
      </c>
      <c r="E4529" s="189" t="n">
        <v>0.019164096</v>
      </c>
      <c r="F4529" s="189" t="n">
        <v>6.64</v>
      </c>
      <c r="G4529" s="189" t="n">
        <v>0</v>
      </c>
    </row>
    <row r="4530" customFormat="false" ht="15" hidden="false" customHeight="false" outlineLevel="0" collapsed="false">
      <c r="A4530" s="189" t="n">
        <v>1106</v>
      </c>
      <c r="B4530" s="190" t="s">
        <v>903</v>
      </c>
      <c r="C4530" s="191" t="s">
        <v>67</v>
      </c>
      <c r="D4530" s="191" t="s">
        <v>153</v>
      </c>
      <c r="E4530" s="189" t="n">
        <v>0.48138</v>
      </c>
      <c r="F4530" s="189" t="n">
        <v>0.55</v>
      </c>
      <c r="G4530" s="189" t="n">
        <v>0</v>
      </c>
    </row>
    <row r="4531" customFormat="false" ht="15" hidden="false" customHeight="false" outlineLevel="0" collapsed="false">
      <c r="A4531" s="189" t="n">
        <v>12</v>
      </c>
      <c r="B4531" s="190" t="s">
        <v>883</v>
      </c>
      <c r="C4531" s="191" t="s">
        <v>67</v>
      </c>
      <c r="D4531" s="191" t="s">
        <v>28</v>
      </c>
      <c r="E4531" s="189" t="n">
        <v>0.019164096</v>
      </c>
      <c r="F4531" s="189" t="n">
        <v>6.5</v>
      </c>
      <c r="G4531" s="189" t="n">
        <v>0</v>
      </c>
    </row>
    <row r="4532" customFormat="false" ht="15" hidden="false" customHeight="false" outlineLevel="0" collapsed="false">
      <c r="A4532" s="189" t="n">
        <v>12892</v>
      </c>
      <c r="B4532" s="190" t="s">
        <v>859</v>
      </c>
      <c r="C4532" s="191" t="s">
        <v>67</v>
      </c>
      <c r="D4532" s="191" t="s">
        <v>333</v>
      </c>
      <c r="E4532" s="189" t="n">
        <v>0.033484254</v>
      </c>
      <c r="F4532" s="189" t="n">
        <v>9</v>
      </c>
      <c r="G4532" s="189" t="n">
        <v>0</v>
      </c>
    </row>
    <row r="4533" customFormat="false" ht="15" hidden="false" customHeight="false" outlineLevel="0" collapsed="false">
      <c r="A4533" s="189" t="n">
        <v>12893</v>
      </c>
      <c r="B4533" s="190" t="s">
        <v>860</v>
      </c>
      <c r="C4533" s="191" t="s">
        <v>67</v>
      </c>
      <c r="D4533" s="191" t="s">
        <v>333</v>
      </c>
      <c r="E4533" s="189" t="n">
        <v>0.033484254</v>
      </c>
      <c r="F4533" s="189" t="n">
        <v>48</v>
      </c>
      <c r="G4533" s="189" t="n">
        <v>0</v>
      </c>
    </row>
    <row r="4534" customFormat="false" ht="15" hidden="false" customHeight="false" outlineLevel="0" collapsed="false">
      <c r="A4534" s="189" t="n">
        <v>12894</v>
      </c>
      <c r="B4534" s="190" t="s">
        <v>861</v>
      </c>
      <c r="C4534" s="191" t="s">
        <v>67</v>
      </c>
      <c r="D4534" s="191" t="s">
        <v>28</v>
      </c>
      <c r="E4534" s="189" t="n">
        <v>0.033484254</v>
      </c>
      <c r="F4534" s="189" t="n">
        <v>13</v>
      </c>
      <c r="G4534" s="189" t="n">
        <v>0</v>
      </c>
    </row>
    <row r="4535" customFormat="false" ht="21" hidden="false" customHeight="false" outlineLevel="0" collapsed="false">
      <c r="A4535" s="189" t="n">
        <v>12895</v>
      </c>
      <c r="B4535" s="190" t="s">
        <v>862</v>
      </c>
      <c r="C4535" s="191" t="s">
        <v>67</v>
      </c>
      <c r="D4535" s="191" t="s">
        <v>28</v>
      </c>
      <c r="E4535" s="189" t="n">
        <v>0.033484254</v>
      </c>
      <c r="F4535" s="189" t="n">
        <v>10</v>
      </c>
      <c r="G4535" s="189" t="n">
        <v>0</v>
      </c>
    </row>
    <row r="4536" customFormat="false" ht="15" hidden="false" customHeight="false" outlineLevel="0" collapsed="false">
      <c r="A4536" s="189" t="n">
        <v>1379</v>
      </c>
      <c r="B4536" s="190" t="s">
        <v>893</v>
      </c>
      <c r="C4536" s="191" t="s">
        <v>67</v>
      </c>
      <c r="D4536" s="191" t="s">
        <v>153</v>
      </c>
      <c r="E4536" s="189" t="n">
        <v>1.84524</v>
      </c>
      <c r="F4536" s="189" t="n">
        <v>0.41</v>
      </c>
      <c r="G4536" s="189" t="n">
        <v>0</v>
      </c>
    </row>
    <row r="4537" customFormat="false" ht="15" hidden="false" customHeight="false" outlineLevel="0" collapsed="false">
      <c r="A4537" s="189" t="n">
        <v>2711</v>
      </c>
      <c r="B4537" s="190" t="s">
        <v>885</v>
      </c>
      <c r="C4537" s="191" t="s">
        <v>67</v>
      </c>
      <c r="D4537" s="191" t="s">
        <v>28</v>
      </c>
      <c r="E4537" s="189" t="n">
        <v>0.019164096</v>
      </c>
      <c r="F4537" s="189" t="n">
        <v>100.68</v>
      </c>
      <c r="G4537" s="189" t="n">
        <v>0</v>
      </c>
    </row>
    <row r="4538" customFormat="false" ht="21" hidden="false" customHeight="false" outlineLevel="0" collapsed="false">
      <c r="A4538" s="189" t="n">
        <v>36148</v>
      </c>
      <c r="B4538" s="190" t="s">
        <v>864</v>
      </c>
      <c r="C4538" s="191" t="s">
        <v>67</v>
      </c>
      <c r="D4538" s="191" t="s">
        <v>28</v>
      </c>
      <c r="E4538" s="189" t="n">
        <v>0.033484254</v>
      </c>
      <c r="F4538" s="189" t="n">
        <v>48</v>
      </c>
      <c r="G4538" s="189" t="n">
        <v>0</v>
      </c>
    </row>
    <row r="4539" customFormat="false" ht="21" hidden="false" customHeight="false" outlineLevel="0" collapsed="false">
      <c r="A4539" s="189" t="n">
        <v>36152</v>
      </c>
      <c r="B4539" s="190" t="s">
        <v>865</v>
      </c>
      <c r="C4539" s="191" t="s">
        <v>67</v>
      </c>
      <c r="D4539" s="191" t="s">
        <v>28</v>
      </c>
      <c r="E4539" s="189" t="n">
        <v>0.033484254</v>
      </c>
      <c r="F4539" s="189" t="n">
        <v>3.9</v>
      </c>
      <c r="G4539" s="189" t="n">
        <v>0</v>
      </c>
    </row>
    <row r="4540" customFormat="false" ht="15" hidden="false" customHeight="false" outlineLevel="0" collapsed="false">
      <c r="A4540" s="189" t="n">
        <v>370</v>
      </c>
      <c r="B4540" s="190" t="s">
        <v>895</v>
      </c>
      <c r="C4540" s="191" t="s">
        <v>67</v>
      </c>
      <c r="D4540" s="191" t="s">
        <v>124</v>
      </c>
      <c r="E4540" s="189" t="n">
        <v>0.0072</v>
      </c>
      <c r="F4540" s="189" t="n">
        <v>75</v>
      </c>
      <c r="G4540" s="189" t="n">
        <v>0</v>
      </c>
    </row>
    <row r="4541" customFormat="false" ht="15" hidden="false" customHeight="false" outlineLevel="0" collapsed="false">
      <c r="A4541" s="189" t="n">
        <v>37370</v>
      </c>
      <c r="B4541" s="190" t="s">
        <v>886</v>
      </c>
      <c r="C4541" s="191" t="s">
        <v>67</v>
      </c>
      <c r="D4541" s="191" t="s">
        <v>876</v>
      </c>
      <c r="E4541" s="189" t="n">
        <v>5.25202</v>
      </c>
      <c r="F4541" s="189" t="n">
        <v>1.7</v>
      </c>
      <c r="G4541" s="189" t="n">
        <v>0</v>
      </c>
    </row>
    <row r="4542" customFormat="false" ht="15" hidden="false" customHeight="false" outlineLevel="0" collapsed="false">
      <c r="A4542" s="189" t="n">
        <v>37371</v>
      </c>
      <c r="B4542" s="190" t="s">
        <v>887</v>
      </c>
      <c r="C4542" s="191" t="s">
        <v>67</v>
      </c>
      <c r="D4542" s="191" t="s">
        <v>876</v>
      </c>
      <c r="E4542" s="189" t="n">
        <v>5.25202</v>
      </c>
      <c r="F4542" s="189" t="n">
        <v>0.64</v>
      </c>
      <c r="G4542" s="189" t="n">
        <v>0</v>
      </c>
    </row>
    <row r="4543" customFormat="false" ht="15" hidden="false" customHeight="false" outlineLevel="0" collapsed="false">
      <c r="A4543" s="189" t="n">
        <v>37372</v>
      </c>
      <c r="B4543" s="190" t="s">
        <v>877</v>
      </c>
      <c r="C4543" s="191" t="s">
        <v>67</v>
      </c>
      <c r="D4543" s="191" t="s">
        <v>876</v>
      </c>
      <c r="E4543" s="189" t="n">
        <v>5.25202</v>
      </c>
      <c r="F4543" s="189" t="n">
        <v>0.37</v>
      </c>
      <c r="G4543" s="189" t="n">
        <v>0</v>
      </c>
    </row>
    <row r="4544" customFormat="false" ht="15" hidden="false" customHeight="false" outlineLevel="0" collapsed="false">
      <c r="A4544" s="189" t="n">
        <v>37373</v>
      </c>
      <c r="B4544" s="190" t="s">
        <v>878</v>
      </c>
      <c r="C4544" s="191" t="s">
        <v>67</v>
      </c>
      <c r="D4544" s="191" t="s">
        <v>876</v>
      </c>
      <c r="E4544" s="189" t="n">
        <v>5.25202</v>
      </c>
      <c r="F4544" s="189" t="n">
        <v>0.02</v>
      </c>
      <c r="G4544" s="189" t="n">
        <v>0</v>
      </c>
    </row>
    <row r="4545" customFormat="false" ht="15" hidden="false" customHeight="false" outlineLevel="0" collapsed="false">
      <c r="A4545" s="189" t="n">
        <v>38403</v>
      </c>
      <c r="B4545" s="190" t="s">
        <v>888</v>
      </c>
      <c r="C4545" s="191" t="s">
        <v>67</v>
      </c>
      <c r="D4545" s="191" t="s">
        <v>28</v>
      </c>
      <c r="E4545" s="189" t="n">
        <v>0.019164096</v>
      </c>
      <c r="F4545" s="189" t="n">
        <v>24.94</v>
      </c>
      <c r="G4545" s="189" t="n">
        <v>0</v>
      </c>
    </row>
    <row r="4546" customFormat="false" ht="15" hidden="false" customHeight="false" outlineLevel="0" collapsed="false">
      <c r="A4546" s="189" t="n">
        <v>4750</v>
      </c>
      <c r="B4546" s="190" t="s">
        <v>933</v>
      </c>
      <c r="C4546" s="191" t="s">
        <v>867</v>
      </c>
      <c r="D4546" s="191" t="s">
        <v>876</v>
      </c>
      <c r="E4546" s="189" t="n">
        <v>0.81368</v>
      </c>
      <c r="F4546" s="189" t="n">
        <v>0</v>
      </c>
      <c r="G4546" s="189" t="n">
        <v>12.75</v>
      </c>
    </row>
    <row r="4547" customFormat="false" ht="21" hidden="false" customHeight="false" outlineLevel="0" collapsed="false">
      <c r="A4547" s="189" t="n">
        <v>4930</v>
      </c>
      <c r="B4547" s="190" t="s">
        <v>1195</v>
      </c>
      <c r="C4547" s="191" t="s">
        <v>67</v>
      </c>
      <c r="D4547" s="191" t="s">
        <v>72</v>
      </c>
      <c r="E4547" s="189" t="n">
        <v>1</v>
      </c>
      <c r="F4547" s="189" t="n">
        <v>304.07</v>
      </c>
      <c r="G4547" s="189" t="n">
        <v>0</v>
      </c>
    </row>
    <row r="4548" customFormat="false" ht="15" hidden="false" customHeight="false" outlineLevel="0" collapsed="false">
      <c r="A4548" s="189" t="n">
        <v>6110</v>
      </c>
      <c r="B4548" s="190" t="s">
        <v>1032</v>
      </c>
      <c r="C4548" s="191" t="s">
        <v>867</v>
      </c>
      <c r="D4548" s="191" t="s">
        <v>876</v>
      </c>
      <c r="E4548" s="189" t="n">
        <v>1.61488</v>
      </c>
      <c r="F4548" s="189" t="n">
        <v>0</v>
      </c>
      <c r="G4548" s="189" t="n">
        <v>12.03</v>
      </c>
    </row>
    <row r="4549" customFormat="false" ht="15" hidden="false" customHeight="false" outlineLevel="0" collapsed="false">
      <c r="A4549" s="189" t="n">
        <v>6111</v>
      </c>
      <c r="B4549" s="190" t="s">
        <v>891</v>
      </c>
      <c r="C4549" s="191" t="s">
        <v>867</v>
      </c>
      <c r="D4549" s="191" t="s">
        <v>876</v>
      </c>
      <c r="E4549" s="189" t="n">
        <v>2.900789542</v>
      </c>
      <c r="F4549" s="189" t="n">
        <v>0</v>
      </c>
      <c r="G4549" s="189" t="n">
        <v>8.04</v>
      </c>
    </row>
    <row r="4550" customFormat="false" ht="15" hidden="false" customHeight="false" outlineLevel="0" collapsed="false">
      <c r="A4550" s="178"/>
      <c r="B4550" s="179"/>
      <c r="C4550" s="180"/>
      <c r="D4550" s="180"/>
      <c r="E4550" s="180"/>
      <c r="F4550" s="180"/>
      <c r="G4550" s="180"/>
    </row>
    <row r="4551" customFormat="false" ht="31.5" hidden="false" customHeight="false" outlineLevel="0" collapsed="false">
      <c r="A4551" s="184" t="s">
        <v>656</v>
      </c>
      <c r="B4551" s="185" t="s">
        <v>657</v>
      </c>
      <c r="C4551" s="186" t="s">
        <v>53</v>
      </c>
      <c r="D4551" s="186" t="s">
        <v>28</v>
      </c>
      <c r="E4551" s="187"/>
      <c r="F4551" s="187" t="n">
        <v>395.74950528628</v>
      </c>
      <c r="G4551" s="187" t="n">
        <v>125.35181706024</v>
      </c>
    </row>
    <row r="4552" customFormat="false" ht="15" hidden="false" customHeight="false" outlineLevel="0" collapsed="false">
      <c r="A4552" s="189" t="n">
        <v>10</v>
      </c>
      <c r="B4552" s="190" t="s">
        <v>882</v>
      </c>
      <c r="C4552" s="191" t="s">
        <v>67</v>
      </c>
      <c r="D4552" s="191" t="s">
        <v>28</v>
      </c>
      <c r="E4552" s="189" t="n">
        <v>0.040906533</v>
      </c>
      <c r="F4552" s="189" t="n">
        <v>6.64</v>
      </c>
      <c r="G4552" s="189" t="n">
        <v>0</v>
      </c>
    </row>
    <row r="4553" customFormat="false" ht="15" hidden="false" customHeight="false" outlineLevel="0" collapsed="false">
      <c r="A4553" s="189" t="n">
        <v>11055</v>
      </c>
      <c r="B4553" s="190" t="s">
        <v>1196</v>
      </c>
      <c r="C4553" s="191" t="s">
        <v>67</v>
      </c>
      <c r="D4553" s="191" t="s">
        <v>28</v>
      </c>
      <c r="E4553" s="189" t="n">
        <v>19.8</v>
      </c>
      <c r="F4553" s="189" t="n">
        <v>0.04</v>
      </c>
      <c r="G4553" s="189" t="n">
        <v>0</v>
      </c>
    </row>
    <row r="4554" customFormat="false" ht="15" hidden="false" customHeight="false" outlineLevel="0" collapsed="false">
      <c r="A4554" s="189" t="n">
        <v>12</v>
      </c>
      <c r="B4554" s="190" t="s">
        <v>883</v>
      </c>
      <c r="C4554" s="191" t="s">
        <v>67</v>
      </c>
      <c r="D4554" s="191" t="s">
        <v>28</v>
      </c>
      <c r="E4554" s="189" t="n">
        <v>0.040906533</v>
      </c>
      <c r="F4554" s="189" t="n">
        <v>6.5</v>
      </c>
      <c r="G4554" s="189" t="n">
        <v>0</v>
      </c>
    </row>
    <row r="4555" customFormat="false" ht="15" hidden="false" customHeight="false" outlineLevel="0" collapsed="false">
      <c r="A4555" s="189" t="n">
        <v>1214</v>
      </c>
      <c r="B4555" s="190" t="s">
        <v>1197</v>
      </c>
      <c r="C4555" s="191" t="s">
        <v>867</v>
      </c>
      <c r="D4555" s="191" t="s">
        <v>876</v>
      </c>
      <c r="E4555" s="189" t="n">
        <v>5.9266983</v>
      </c>
      <c r="F4555" s="189" t="n">
        <v>0</v>
      </c>
      <c r="G4555" s="189" t="n">
        <v>12.56</v>
      </c>
    </row>
    <row r="4556" customFormat="false" ht="15" hidden="false" customHeight="false" outlineLevel="0" collapsed="false">
      <c r="A4556" s="189" t="n">
        <v>12892</v>
      </c>
      <c r="B4556" s="190" t="s">
        <v>859</v>
      </c>
      <c r="C4556" s="191" t="s">
        <v>67</v>
      </c>
      <c r="D4556" s="191" t="s">
        <v>333</v>
      </c>
      <c r="E4556" s="189" t="n">
        <v>0.071473488</v>
      </c>
      <c r="F4556" s="189" t="n">
        <v>9</v>
      </c>
      <c r="G4556" s="189" t="n">
        <v>0</v>
      </c>
    </row>
    <row r="4557" customFormat="false" ht="15" hidden="false" customHeight="false" outlineLevel="0" collapsed="false">
      <c r="A4557" s="189" t="n">
        <v>12893</v>
      </c>
      <c r="B4557" s="190" t="s">
        <v>860</v>
      </c>
      <c r="C4557" s="191" t="s">
        <v>67</v>
      </c>
      <c r="D4557" s="191" t="s">
        <v>333</v>
      </c>
      <c r="E4557" s="189" t="n">
        <v>0.071473488</v>
      </c>
      <c r="F4557" s="189" t="n">
        <v>48</v>
      </c>
      <c r="G4557" s="189" t="n">
        <v>0</v>
      </c>
    </row>
    <row r="4558" customFormat="false" ht="15" hidden="false" customHeight="false" outlineLevel="0" collapsed="false">
      <c r="A4558" s="189" t="n">
        <v>12894</v>
      </c>
      <c r="B4558" s="190" t="s">
        <v>861</v>
      </c>
      <c r="C4558" s="191" t="s">
        <v>67</v>
      </c>
      <c r="D4558" s="191" t="s">
        <v>28</v>
      </c>
      <c r="E4558" s="189" t="n">
        <v>0.071473488</v>
      </c>
      <c r="F4558" s="189" t="n">
        <v>13</v>
      </c>
      <c r="G4558" s="189" t="n">
        <v>0</v>
      </c>
    </row>
    <row r="4559" customFormat="false" ht="21" hidden="false" customHeight="false" outlineLevel="0" collapsed="false">
      <c r="A4559" s="189" t="n">
        <v>12895</v>
      </c>
      <c r="B4559" s="190" t="s">
        <v>862</v>
      </c>
      <c r="C4559" s="191" t="s">
        <v>67</v>
      </c>
      <c r="D4559" s="191" t="s">
        <v>28</v>
      </c>
      <c r="E4559" s="189" t="n">
        <v>0.071473488</v>
      </c>
      <c r="F4559" s="189" t="n">
        <v>10</v>
      </c>
      <c r="G4559" s="189" t="n">
        <v>0</v>
      </c>
    </row>
    <row r="4560" customFormat="false" ht="15" hidden="false" customHeight="false" outlineLevel="0" collapsed="false">
      <c r="A4560" s="189" t="n">
        <v>1379</v>
      </c>
      <c r="B4560" s="190" t="s">
        <v>893</v>
      </c>
      <c r="C4560" s="191" t="s">
        <v>67</v>
      </c>
      <c r="D4560" s="191" t="s">
        <v>153</v>
      </c>
      <c r="E4560" s="189" t="n">
        <v>9.978126</v>
      </c>
      <c r="F4560" s="189" t="n">
        <v>0.41</v>
      </c>
      <c r="G4560" s="189" t="n">
        <v>0</v>
      </c>
    </row>
    <row r="4561" customFormat="false" ht="31.5" hidden="false" customHeight="false" outlineLevel="0" collapsed="false">
      <c r="A4561" s="189" t="n">
        <v>184</v>
      </c>
      <c r="B4561" s="190" t="s">
        <v>1198</v>
      </c>
      <c r="C4561" s="191" t="s">
        <v>67</v>
      </c>
      <c r="D4561" s="191" t="s">
        <v>1199</v>
      </c>
      <c r="E4561" s="189" t="n">
        <v>1</v>
      </c>
      <c r="F4561" s="189" t="n">
        <v>59.48</v>
      </c>
      <c r="G4561" s="189" t="n">
        <v>0</v>
      </c>
    </row>
    <row r="4562" customFormat="false" ht="21" hidden="false" customHeight="false" outlineLevel="0" collapsed="false">
      <c r="A4562" s="189" t="n">
        <v>20007</v>
      </c>
      <c r="B4562" s="190" t="s">
        <v>1200</v>
      </c>
      <c r="C4562" s="191" t="s">
        <v>67</v>
      </c>
      <c r="D4562" s="191" t="s">
        <v>131</v>
      </c>
      <c r="E4562" s="189" t="n">
        <v>11.6</v>
      </c>
      <c r="F4562" s="189" t="n">
        <v>2.09</v>
      </c>
      <c r="G4562" s="189" t="n">
        <v>0</v>
      </c>
    </row>
    <row r="4563" customFormat="false" ht="21" hidden="false" customHeight="false" outlineLevel="0" collapsed="false">
      <c r="A4563" s="189" t="n">
        <v>2432</v>
      </c>
      <c r="B4563" s="190" t="s">
        <v>1201</v>
      </c>
      <c r="C4563" s="191" t="s">
        <v>67</v>
      </c>
      <c r="D4563" s="191" t="s">
        <v>28</v>
      </c>
      <c r="E4563" s="189" t="n">
        <v>3</v>
      </c>
      <c r="F4563" s="189" t="n">
        <v>21.08</v>
      </c>
      <c r="G4563" s="189" t="n">
        <v>0</v>
      </c>
    </row>
    <row r="4564" customFormat="false" ht="15" hidden="false" customHeight="false" outlineLevel="0" collapsed="false">
      <c r="A4564" s="189" t="n">
        <v>2711</v>
      </c>
      <c r="B4564" s="190" t="s">
        <v>885</v>
      </c>
      <c r="C4564" s="191" t="s">
        <v>67</v>
      </c>
      <c r="D4564" s="191" t="s">
        <v>28</v>
      </c>
      <c r="E4564" s="189" t="n">
        <v>0.040906533</v>
      </c>
      <c r="F4564" s="189" t="n">
        <v>100.68</v>
      </c>
      <c r="G4564" s="189" t="n">
        <v>0</v>
      </c>
    </row>
    <row r="4565" customFormat="false" ht="21" hidden="false" customHeight="false" outlineLevel="0" collapsed="false">
      <c r="A4565" s="189" t="n">
        <v>36148</v>
      </c>
      <c r="B4565" s="190" t="s">
        <v>864</v>
      </c>
      <c r="C4565" s="191" t="s">
        <v>67</v>
      </c>
      <c r="D4565" s="191" t="s">
        <v>28</v>
      </c>
      <c r="E4565" s="189" t="n">
        <v>0.071473488</v>
      </c>
      <c r="F4565" s="189" t="n">
        <v>48</v>
      </c>
      <c r="G4565" s="189" t="n">
        <v>0</v>
      </c>
    </row>
    <row r="4566" customFormat="false" ht="21" hidden="false" customHeight="false" outlineLevel="0" collapsed="false">
      <c r="A4566" s="189" t="n">
        <v>36152</v>
      </c>
      <c r="B4566" s="190" t="s">
        <v>865</v>
      </c>
      <c r="C4566" s="191" t="s">
        <v>67</v>
      </c>
      <c r="D4566" s="191" t="s">
        <v>28</v>
      </c>
      <c r="E4566" s="189" t="n">
        <v>0.071473488</v>
      </c>
      <c r="F4566" s="189" t="n">
        <v>3.9</v>
      </c>
      <c r="G4566" s="189" t="n">
        <v>0</v>
      </c>
    </row>
    <row r="4567" customFormat="false" ht="15" hidden="false" customHeight="false" outlineLevel="0" collapsed="false">
      <c r="A4567" s="189" t="n">
        <v>370</v>
      </c>
      <c r="B4567" s="190" t="s">
        <v>895</v>
      </c>
      <c r="C4567" s="191" t="s">
        <v>67</v>
      </c>
      <c r="D4567" s="191" t="s">
        <v>124</v>
      </c>
      <c r="E4567" s="189" t="n">
        <v>0.02599</v>
      </c>
      <c r="F4567" s="189" t="n">
        <v>75</v>
      </c>
      <c r="G4567" s="189" t="n">
        <v>0</v>
      </c>
    </row>
    <row r="4568" customFormat="false" ht="15" hidden="false" customHeight="false" outlineLevel="0" collapsed="false">
      <c r="A4568" s="189" t="n">
        <v>37370</v>
      </c>
      <c r="B4568" s="190" t="s">
        <v>886</v>
      </c>
      <c r="C4568" s="191" t="s">
        <v>67</v>
      </c>
      <c r="D4568" s="191" t="s">
        <v>876</v>
      </c>
      <c r="E4568" s="189" t="n">
        <v>11.210648</v>
      </c>
      <c r="F4568" s="189" t="n">
        <v>1.7</v>
      </c>
      <c r="G4568" s="189" t="n">
        <v>0</v>
      </c>
    </row>
    <row r="4569" customFormat="false" ht="15" hidden="false" customHeight="false" outlineLevel="0" collapsed="false">
      <c r="A4569" s="189" t="n">
        <v>37371</v>
      </c>
      <c r="B4569" s="190" t="s">
        <v>887</v>
      </c>
      <c r="C4569" s="191" t="s">
        <v>67</v>
      </c>
      <c r="D4569" s="191" t="s">
        <v>876</v>
      </c>
      <c r="E4569" s="189" t="n">
        <v>11.210648</v>
      </c>
      <c r="F4569" s="189" t="n">
        <v>0.64</v>
      </c>
      <c r="G4569" s="189" t="n">
        <v>0</v>
      </c>
    </row>
    <row r="4570" customFormat="false" ht="15" hidden="false" customHeight="false" outlineLevel="0" collapsed="false">
      <c r="A4570" s="189" t="n">
        <v>37372</v>
      </c>
      <c r="B4570" s="190" t="s">
        <v>877</v>
      </c>
      <c r="C4570" s="191" t="s">
        <v>67</v>
      </c>
      <c r="D4570" s="191" t="s">
        <v>876</v>
      </c>
      <c r="E4570" s="189" t="n">
        <v>11.210648</v>
      </c>
      <c r="F4570" s="189" t="n">
        <v>0.37</v>
      </c>
      <c r="G4570" s="189" t="n">
        <v>0</v>
      </c>
    </row>
    <row r="4571" customFormat="false" ht="15" hidden="false" customHeight="false" outlineLevel="0" collapsed="false">
      <c r="A4571" s="189" t="n">
        <v>37373</v>
      </c>
      <c r="B4571" s="190" t="s">
        <v>878</v>
      </c>
      <c r="C4571" s="191" t="s">
        <v>67</v>
      </c>
      <c r="D4571" s="191" t="s">
        <v>876</v>
      </c>
      <c r="E4571" s="189" t="n">
        <v>11.210648</v>
      </c>
      <c r="F4571" s="189" t="n">
        <v>0.02</v>
      </c>
      <c r="G4571" s="189" t="n">
        <v>0</v>
      </c>
    </row>
    <row r="4572" customFormat="false" ht="15" hidden="false" customHeight="false" outlineLevel="0" collapsed="false">
      <c r="A4572" s="189" t="n">
        <v>38403</v>
      </c>
      <c r="B4572" s="190" t="s">
        <v>888</v>
      </c>
      <c r="C4572" s="191" t="s">
        <v>67</v>
      </c>
      <c r="D4572" s="191" t="s">
        <v>28</v>
      </c>
      <c r="E4572" s="189" t="n">
        <v>0.040906533</v>
      </c>
      <c r="F4572" s="189" t="n">
        <v>24.94</v>
      </c>
      <c r="G4572" s="189" t="n">
        <v>0</v>
      </c>
    </row>
    <row r="4573" customFormat="false" ht="15" hidden="false" customHeight="false" outlineLevel="0" collapsed="false">
      <c r="A4573" s="189" t="n">
        <v>39026</v>
      </c>
      <c r="B4573" s="190" t="s">
        <v>1202</v>
      </c>
      <c r="C4573" s="191" t="s">
        <v>67</v>
      </c>
      <c r="D4573" s="191" t="s">
        <v>153</v>
      </c>
      <c r="E4573" s="189" t="n">
        <v>0.058</v>
      </c>
      <c r="F4573" s="189" t="n">
        <v>9.95</v>
      </c>
      <c r="G4573" s="189" t="n">
        <v>0</v>
      </c>
    </row>
    <row r="4574" customFormat="false" ht="15" hidden="false" customHeight="false" outlineLevel="0" collapsed="false">
      <c r="A4574" s="189" t="n">
        <v>4750</v>
      </c>
      <c r="B4574" s="190" t="s">
        <v>933</v>
      </c>
      <c r="C4574" s="191" t="s">
        <v>867</v>
      </c>
      <c r="D4574" s="191" t="s">
        <v>876</v>
      </c>
      <c r="E4574" s="189" t="n">
        <v>1.5144619</v>
      </c>
      <c r="F4574" s="189" t="n">
        <v>0</v>
      </c>
      <c r="G4574" s="189" t="n">
        <v>12.75</v>
      </c>
    </row>
    <row r="4575" customFormat="false" ht="21" hidden="false" customHeight="false" outlineLevel="0" collapsed="false">
      <c r="A4575" s="189" t="n">
        <v>4992</v>
      </c>
      <c r="B4575" s="190" t="s">
        <v>1203</v>
      </c>
      <c r="C4575" s="191" t="s">
        <v>67</v>
      </c>
      <c r="D4575" s="191" t="s">
        <v>28</v>
      </c>
      <c r="E4575" s="189" t="n">
        <v>1</v>
      </c>
      <c r="F4575" s="189" t="n">
        <v>192.44</v>
      </c>
      <c r="G4575" s="189" t="n">
        <v>0</v>
      </c>
    </row>
    <row r="4576" customFormat="false" ht="15" hidden="false" customHeight="false" outlineLevel="0" collapsed="false">
      <c r="A4576" s="189" t="n">
        <v>5061</v>
      </c>
      <c r="B4576" s="190" t="s">
        <v>935</v>
      </c>
      <c r="C4576" s="191" t="s">
        <v>67</v>
      </c>
      <c r="D4576" s="191" t="s">
        <v>153</v>
      </c>
      <c r="E4576" s="189" t="n">
        <v>0.2</v>
      </c>
      <c r="F4576" s="189" t="n">
        <v>8.7</v>
      </c>
      <c r="G4576" s="189" t="n">
        <v>0</v>
      </c>
    </row>
    <row r="4577" customFormat="false" ht="15" hidden="false" customHeight="false" outlineLevel="0" collapsed="false">
      <c r="A4577" s="189" t="n">
        <v>5066</v>
      </c>
      <c r="B4577" s="190" t="s">
        <v>1204</v>
      </c>
      <c r="C4577" s="191" t="s">
        <v>67</v>
      </c>
      <c r="D4577" s="191" t="s">
        <v>153</v>
      </c>
      <c r="E4577" s="189" t="n">
        <v>0.0108</v>
      </c>
      <c r="F4577" s="189" t="n">
        <v>11.66</v>
      </c>
      <c r="G4577" s="189" t="n">
        <v>0</v>
      </c>
    </row>
    <row r="4578" customFormat="false" ht="15" hidden="false" customHeight="false" outlineLevel="0" collapsed="false">
      <c r="A4578" s="189" t="n">
        <v>5075</v>
      </c>
      <c r="B4578" s="190" t="s">
        <v>901</v>
      </c>
      <c r="C4578" s="191" t="s">
        <v>67</v>
      </c>
      <c r="D4578" s="191" t="s">
        <v>153</v>
      </c>
      <c r="E4578" s="189" t="n">
        <v>0.0235</v>
      </c>
      <c r="F4578" s="189" t="n">
        <v>8.85</v>
      </c>
      <c r="G4578" s="189" t="n">
        <v>0</v>
      </c>
    </row>
    <row r="4579" customFormat="false" ht="15" hidden="false" customHeight="false" outlineLevel="0" collapsed="false">
      <c r="A4579" s="189" t="n">
        <v>6111</v>
      </c>
      <c r="B4579" s="190" t="s">
        <v>891</v>
      </c>
      <c r="C4579" s="191" t="s">
        <v>867</v>
      </c>
      <c r="D4579" s="191" t="s">
        <v>876</v>
      </c>
      <c r="E4579" s="189" t="n">
        <v>3.930733481</v>
      </c>
      <c r="F4579" s="189" t="n">
        <v>0</v>
      </c>
      <c r="G4579" s="189" t="n">
        <v>8.04</v>
      </c>
    </row>
    <row r="4580" customFormat="false" ht="21" hidden="false" customHeight="false" outlineLevel="0" collapsed="false">
      <c r="A4580" s="189" t="n">
        <v>7319</v>
      </c>
      <c r="B4580" s="190" t="s">
        <v>1205</v>
      </c>
      <c r="C4580" s="191" t="s">
        <v>67</v>
      </c>
      <c r="D4580" s="191" t="s">
        <v>940</v>
      </c>
      <c r="E4580" s="189" t="n">
        <v>0.1704</v>
      </c>
      <c r="F4580" s="189" t="n">
        <v>6.77</v>
      </c>
      <c r="G4580" s="189" t="n">
        <v>0</v>
      </c>
    </row>
    <row r="4581" customFormat="false" ht="15" hidden="false" customHeight="false" outlineLevel="0" collapsed="false">
      <c r="A4581" s="178"/>
      <c r="B4581" s="179"/>
      <c r="C4581" s="180"/>
      <c r="D4581" s="180"/>
      <c r="E4581" s="180"/>
      <c r="F4581" s="180"/>
      <c r="G4581" s="180"/>
    </row>
    <row r="4582" customFormat="false" ht="31.5" hidden="false" customHeight="false" outlineLevel="0" collapsed="false">
      <c r="A4582" s="184" t="s">
        <v>659</v>
      </c>
      <c r="B4582" s="185" t="s">
        <v>660</v>
      </c>
      <c r="C4582" s="186" t="s">
        <v>53</v>
      </c>
      <c r="D4582" s="186" t="s">
        <v>28</v>
      </c>
      <c r="E4582" s="187"/>
      <c r="F4582" s="187" t="n">
        <v>384.590768137</v>
      </c>
      <c r="G4582" s="187" t="n">
        <v>136.20287410032</v>
      </c>
    </row>
    <row r="4583" customFormat="false" ht="15" hidden="false" customHeight="false" outlineLevel="0" collapsed="false">
      <c r="A4583" s="189" t="n">
        <v>10</v>
      </c>
      <c r="B4583" s="190" t="s">
        <v>882</v>
      </c>
      <c r="C4583" s="191" t="s">
        <v>67</v>
      </c>
      <c r="D4583" s="191" t="s">
        <v>28</v>
      </c>
      <c r="E4583" s="189" t="n">
        <v>0.044433355</v>
      </c>
      <c r="F4583" s="189" t="n">
        <v>6.64</v>
      </c>
      <c r="G4583" s="189" t="n">
        <v>0</v>
      </c>
    </row>
    <row r="4584" customFormat="false" ht="15" hidden="false" customHeight="false" outlineLevel="0" collapsed="false">
      <c r="A4584" s="189" t="n">
        <v>11055</v>
      </c>
      <c r="B4584" s="190" t="s">
        <v>1196</v>
      </c>
      <c r="C4584" s="191" t="s">
        <v>67</v>
      </c>
      <c r="D4584" s="191" t="s">
        <v>28</v>
      </c>
      <c r="E4584" s="189" t="n">
        <v>19.8</v>
      </c>
      <c r="F4584" s="189" t="n">
        <v>0.04</v>
      </c>
      <c r="G4584" s="189" t="n">
        <v>0</v>
      </c>
    </row>
    <row r="4585" customFormat="false" ht="15" hidden="false" customHeight="false" outlineLevel="0" collapsed="false">
      <c r="A4585" s="189" t="n">
        <v>12</v>
      </c>
      <c r="B4585" s="190" t="s">
        <v>883</v>
      </c>
      <c r="C4585" s="191" t="s">
        <v>67</v>
      </c>
      <c r="D4585" s="191" t="s">
        <v>28</v>
      </c>
      <c r="E4585" s="189" t="n">
        <v>0.044433355</v>
      </c>
      <c r="F4585" s="189" t="n">
        <v>6.5</v>
      </c>
      <c r="G4585" s="189" t="n">
        <v>0</v>
      </c>
    </row>
    <row r="4586" customFormat="false" ht="15" hidden="false" customHeight="false" outlineLevel="0" collapsed="false">
      <c r="A4586" s="189" t="n">
        <v>1214</v>
      </c>
      <c r="B4586" s="190" t="s">
        <v>1197</v>
      </c>
      <c r="C4586" s="191" t="s">
        <v>867</v>
      </c>
      <c r="D4586" s="191" t="s">
        <v>876</v>
      </c>
      <c r="E4586" s="189" t="n">
        <v>6.4478268</v>
      </c>
      <c r="F4586" s="189" t="n">
        <v>0</v>
      </c>
      <c r="G4586" s="189" t="n">
        <v>12.56</v>
      </c>
    </row>
    <row r="4587" customFormat="false" ht="15" hidden="false" customHeight="false" outlineLevel="0" collapsed="false">
      <c r="A4587" s="189" t="n">
        <v>12892</v>
      </c>
      <c r="B4587" s="190" t="s">
        <v>859</v>
      </c>
      <c r="C4587" s="191" t="s">
        <v>67</v>
      </c>
      <c r="D4587" s="191" t="s">
        <v>333</v>
      </c>
      <c r="E4587" s="189" t="n">
        <v>0.077635688</v>
      </c>
      <c r="F4587" s="189" t="n">
        <v>9</v>
      </c>
      <c r="G4587" s="189" t="n">
        <v>0</v>
      </c>
    </row>
    <row r="4588" customFormat="false" ht="15" hidden="false" customHeight="false" outlineLevel="0" collapsed="false">
      <c r="A4588" s="189" t="n">
        <v>12893</v>
      </c>
      <c r="B4588" s="190" t="s">
        <v>860</v>
      </c>
      <c r="C4588" s="191" t="s">
        <v>67</v>
      </c>
      <c r="D4588" s="191" t="s">
        <v>333</v>
      </c>
      <c r="E4588" s="189" t="n">
        <v>0.077635688</v>
      </c>
      <c r="F4588" s="189" t="n">
        <v>48</v>
      </c>
      <c r="G4588" s="189" t="n">
        <v>0</v>
      </c>
    </row>
    <row r="4589" customFormat="false" ht="15" hidden="false" customHeight="false" outlineLevel="0" collapsed="false">
      <c r="A4589" s="189" t="n">
        <v>12894</v>
      </c>
      <c r="B4589" s="190" t="s">
        <v>861</v>
      </c>
      <c r="C4589" s="191" t="s">
        <v>67</v>
      </c>
      <c r="D4589" s="191" t="s">
        <v>28</v>
      </c>
      <c r="E4589" s="189" t="n">
        <v>0.077635688</v>
      </c>
      <c r="F4589" s="189" t="n">
        <v>13</v>
      </c>
      <c r="G4589" s="189" t="n">
        <v>0</v>
      </c>
    </row>
    <row r="4590" customFormat="false" ht="21" hidden="false" customHeight="false" outlineLevel="0" collapsed="false">
      <c r="A4590" s="189" t="n">
        <v>12895</v>
      </c>
      <c r="B4590" s="190" t="s">
        <v>862</v>
      </c>
      <c r="C4590" s="191" t="s">
        <v>67</v>
      </c>
      <c r="D4590" s="191" t="s">
        <v>28</v>
      </c>
      <c r="E4590" s="189" t="n">
        <v>0.077635688</v>
      </c>
      <c r="F4590" s="189" t="n">
        <v>10</v>
      </c>
      <c r="G4590" s="189" t="n">
        <v>0</v>
      </c>
    </row>
    <row r="4591" customFormat="false" ht="15" hidden="false" customHeight="false" outlineLevel="0" collapsed="false">
      <c r="A4591" s="189" t="n">
        <v>1379</v>
      </c>
      <c r="B4591" s="190" t="s">
        <v>893</v>
      </c>
      <c r="C4591" s="191" t="s">
        <v>67</v>
      </c>
      <c r="D4591" s="191" t="s">
        <v>153</v>
      </c>
      <c r="E4591" s="189" t="n">
        <v>10.110579</v>
      </c>
      <c r="F4591" s="189" t="n">
        <v>0.41</v>
      </c>
      <c r="G4591" s="189" t="n">
        <v>0</v>
      </c>
    </row>
    <row r="4592" customFormat="false" ht="31.5" hidden="false" customHeight="false" outlineLevel="0" collapsed="false">
      <c r="A4592" s="189" t="n">
        <v>184</v>
      </c>
      <c r="B4592" s="190" t="s">
        <v>1198</v>
      </c>
      <c r="C4592" s="191" t="s">
        <v>67</v>
      </c>
      <c r="D4592" s="191" t="s">
        <v>1199</v>
      </c>
      <c r="E4592" s="189" t="n">
        <v>1</v>
      </c>
      <c r="F4592" s="189" t="n">
        <v>59.48</v>
      </c>
      <c r="G4592" s="189" t="n">
        <v>0</v>
      </c>
    </row>
    <row r="4593" customFormat="false" ht="21" hidden="false" customHeight="false" outlineLevel="0" collapsed="false">
      <c r="A4593" s="189" t="n">
        <v>20007</v>
      </c>
      <c r="B4593" s="190" t="s">
        <v>1200</v>
      </c>
      <c r="C4593" s="191" t="s">
        <v>67</v>
      </c>
      <c r="D4593" s="191" t="s">
        <v>131</v>
      </c>
      <c r="E4593" s="189" t="n">
        <v>11.8</v>
      </c>
      <c r="F4593" s="189" t="n">
        <v>2.09</v>
      </c>
      <c r="G4593" s="189" t="n">
        <v>0</v>
      </c>
    </row>
    <row r="4594" customFormat="false" ht="21" hidden="false" customHeight="false" outlineLevel="0" collapsed="false">
      <c r="A4594" s="189" t="n">
        <v>2432</v>
      </c>
      <c r="B4594" s="190" t="s">
        <v>1201</v>
      </c>
      <c r="C4594" s="191" t="s">
        <v>67</v>
      </c>
      <c r="D4594" s="191" t="s">
        <v>28</v>
      </c>
      <c r="E4594" s="189" t="n">
        <v>3</v>
      </c>
      <c r="F4594" s="189" t="n">
        <v>21.08</v>
      </c>
      <c r="G4594" s="189" t="n">
        <v>0</v>
      </c>
    </row>
    <row r="4595" customFormat="false" ht="15" hidden="false" customHeight="false" outlineLevel="0" collapsed="false">
      <c r="A4595" s="189" t="n">
        <v>2711</v>
      </c>
      <c r="B4595" s="190" t="s">
        <v>885</v>
      </c>
      <c r="C4595" s="191" t="s">
        <v>67</v>
      </c>
      <c r="D4595" s="191" t="s">
        <v>28</v>
      </c>
      <c r="E4595" s="189" t="n">
        <v>0.044433355</v>
      </c>
      <c r="F4595" s="189" t="n">
        <v>100.68</v>
      </c>
      <c r="G4595" s="189" t="n">
        <v>0</v>
      </c>
    </row>
    <row r="4596" customFormat="false" ht="21" hidden="false" customHeight="false" outlineLevel="0" collapsed="false">
      <c r="A4596" s="189" t="n">
        <v>36148</v>
      </c>
      <c r="B4596" s="190" t="s">
        <v>864</v>
      </c>
      <c r="C4596" s="191" t="s">
        <v>67</v>
      </c>
      <c r="D4596" s="191" t="s">
        <v>28</v>
      </c>
      <c r="E4596" s="189" t="n">
        <v>0.077635688</v>
      </c>
      <c r="F4596" s="189" t="n">
        <v>48</v>
      </c>
      <c r="G4596" s="189" t="n">
        <v>0</v>
      </c>
    </row>
    <row r="4597" customFormat="false" ht="21" hidden="false" customHeight="false" outlineLevel="0" collapsed="false">
      <c r="A4597" s="189" t="n">
        <v>36152</v>
      </c>
      <c r="B4597" s="190" t="s">
        <v>865</v>
      </c>
      <c r="C4597" s="191" t="s">
        <v>67</v>
      </c>
      <c r="D4597" s="191" t="s">
        <v>28</v>
      </c>
      <c r="E4597" s="189" t="n">
        <v>0.077635688</v>
      </c>
      <c r="F4597" s="189" t="n">
        <v>3.9</v>
      </c>
      <c r="G4597" s="189" t="n">
        <v>0</v>
      </c>
    </row>
    <row r="4598" customFormat="false" ht="15" hidden="false" customHeight="false" outlineLevel="0" collapsed="false">
      <c r="A4598" s="189" t="n">
        <v>370</v>
      </c>
      <c r="B4598" s="190" t="s">
        <v>895</v>
      </c>
      <c r="C4598" s="191" t="s">
        <v>67</v>
      </c>
      <c r="D4598" s="191" t="s">
        <v>124</v>
      </c>
      <c r="E4598" s="189" t="n">
        <v>0.026335</v>
      </c>
      <c r="F4598" s="189" t="n">
        <v>75</v>
      </c>
      <c r="G4598" s="189" t="n">
        <v>0</v>
      </c>
    </row>
    <row r="4599" customFormat="false" ht="15" hidden="false" customHeight="false" outlineLevel="0" collapsed="false">
      <c r="A4599" s="189" t="n">
        <v>37370</v>
      </c>
      <c r="B4599" s="190" t="s">
        <v>886</v>
      </c>
      <c r="C4599" s="191" t="s">
        <v>67</v>
      </c>
      <c r="D4599" s="191" t="s">
        <v>876</v>
      </c>
      <c r="E4599" s="189" t="n">
        <v>12.177192</v>
      </c>
      <c r="F4599" s="189" t="n">
        <v>1.7</v>
      </c>
      <c r="G4599" s="189" t="n">
        <v>0</v>
      </c>
    </row>
    <row r="4600" customFormat="false" ht="15" hidden="false" customHeight="false" outlineLevel="0" collapsed="false">
      <c r="A4600" s="189" t="n">
        <v>37371</v>
      </c>
      <c r="B4600" s="190" t="s">
        <v>887</v>
      </c>
      <c r="C4600" s="191" t="s">
        <v>67</v>
      </c>
      <c r="D4600" s="191" t="s">
        <v>876</v>
      </c>
      <c r="E4600" s="189" t="n">
        <v>12.177192</v>
      </c>
      <c r="F4600" s="189" t="n">
        <v>0.64</v>
      </c>
      <c r="G4600" s="189" t="n">
        <v>0</v>
      </c>
    </row>
    <row r="4601" customFormat="false" ht="15" hidden="false" customHeight="false" outlineLevel="0" collapsed="false">
      <c r="A4601" s="189" t="n">
        <v>37372</v>
      </c>
      <c r="B4601" s="190" t="s">
        <v>877</v>
      </c>
      <c r="C4601" s="191" t="s">
        <v>67</v>
      </c>
      <c r="D4601" s="191" t="s">
        <v>876</v>
      </c>
      <c r="E4601" s="189" t="n">
        <v>12.177192</v>
      </c>
      <c r="F4601" s="189" t="n">
        <v>0.37</v>
      </c>
      <c r="G4601" s="189" t="n">
        <v>0</v>
      </c>
    </row>
    <row r="4602" customFormat="false" ht="15" hidden="false" customHeight="false" outlineLevel="0" collapsed="false">
      <c r="A4602" s="189" t="n">
        <v>37373</v>
      </c>
      <c r="B4602" s="190" t="s">
        <v>878</v>
      </c>
      <c r="C4602" s="191" t="s">
        <v>67</v>
      </c>
      <c r="D4602" s="191" t="s">
        <v>876</v>
      </c>
      <c r="E4602" s="189" t="n">
        <v>12.177192</v>
      </c>
      <c r="F4602" s="189" t="n">
        <v>0.02</v>
      </c>
      <c r="G4602" s="189" t="n">
        <v>0</v>
      </c>
    </row>
    <row r="4603" customFormat="false" ht="15" hidden="false" customHeight="false" outlineLevel="0" collapsed="false">
      <c r="A4603" s="189" t="n">
        <v>38403</v>
      </c>
      <c r="B4603" s="190" t="s">
        <v>888</v>
      </c>
      <c r="C4603" s="191" t="s">
        <v>67</v>
      </c>
      <c r="D4603" s="191" t="s">
        <v>28</v>
      </c>
      <c r="E4603" s="189" t="n">
        <v>0.044433355</v>
      </c>
      <c r="F4603" s="189" t="n">
        <v>24.94</v>
      </c>
      <c r="G4603" s="189" t="n">
        <v>0</v>
      </c>
    </row>
    <row r="4604" customFormat="false" ht="15" hidden="false" customHeight="false" outlineLevel="0" collapsed="false">
      <c r="A4604" s="189" t="n">
        <v>39026</v>
      </c>
      <c r="B4604" s="190" t="s">
        <v>1202</v>
      </c>
      <c r="C4604" s="191" t="s">
        <v>67</v>
      </c>
      <c r="D4604" s="191" t="s">
        <v>153</v>
      </c>
      <c r="E4604" s="189" t="n">
        <v>0.06</v>
      </c>
      <c r="F4604" s="189" t="n">
        <v>9.95</v>
      </c>
      <c r="G4604" s="189" t="n">
        <v>0</v>
      </c>
    </row>
    <row r="4605" customFormat="false" ht="15" hidden="false" customHeight="false" outlineLevel="0" collapsed="false">
      <c r="A4605" s="189" t="n">
        <v>4750</v>
      </c>
      <c r="B4605" s="190" t="s">
        <v>933</v>
      </c>
      <c r="C4605" s="191" t="s">
        <v>867</v>
      </c>
      <c r="D4605" s="191" t="s">
        <v>876</v>
      </c>
      <c r="E4605" s="189" t="n">
        <v>1.6446507</v>
      </c>
      <c r="F4605" s="189" t="n">
        <v>0</v>
      </c>
      <c r="G4605" s="189" t="n">
        <v>12.75</v>
      </c>
    </row>
    <row r="4606" customFormat="false" ht="21" hidden="false" customHeight="false" outlineLevel="0" collapsed="false">
      <c r="A4606" s="189" t="n">
        <v>4987</v>
      </c>
      <c r="B4606" s="190" t="s">
        <v>1206</v>
      </c>
      <c r="C4606" s="191" t="s">
        <v>67</v>
      </c>
      <c r="D4606" s="191" t="s">
        <v>28</v>
      </c>
      <c r="E4606" s="189" t="n">
        <v>1</v>
      </c>
      <c r="F4606" s="189" t="n">
        <v>176.8</v>
      </c>
      <c r="G4606" s="189" t="n">
        <v>0</v>
      </c>
    </row>
    <row r="4607" customFormat="false" ht="15" hidden="false" customHeight="false" outlineLevel="0" collapsed="false">
      <c r="A4607" s="189" t="n">
        <v>5061</v>
      </c>
      <c r="B4607" s="190" t="s">
        <v>935</v>
      </c>
      <c r="C4607" s="191" t="s">
        <v>67</v>
      </c>
      <c r="D4607" s="191" t="s">
        <v>153</v>
      </c>
      <c r="E4607" s="189" t="n">
        <v>0.2</v>
      </c>
      <c r="F4607" s="189" t="n">
        <v>8.7</v>
      </c>
      <c r="G4607" s="189" t="n">
        <v>0</v>
      </c>
    </row>
    <row r="4608" customFormat="false" ht="15" hidden="false" customHeight="false" outlineLevel="0" collapsed="false">
      <c r="A4608" s="189" t="n">
        <v>5066</v>
      </c>
      <c r="B4608" s="190" t="s">
        <v>1204</v>
      </c>
      <c r="C4608" s="191" t="s">
        <v>67</v>
      </c>
      <c r="D4608" s="191" t="s">
        <v>153</v>
      </c>
      <c r="E4608" s="189" t="n">
        <v>0.0108</v>
      </c>
      <c r="F4608" s="189" t="n">
        <v>11.66</v>
      </c>
      <c r="G4608" s="189" t="n">
        <v>0</v>
      </c>
    </row>
    <row r="4609" customFormat="false" ht="15" hidden="false" customHeight="false" outlineLevel="0" collapsed="false">
      <c r="A4609" s="189" t="n">
        <v>5075</v>
      </c>
      <c r="B4609" s="190" t="s">
        <v>901</v>
      </c>
      <c r="C4609" s="191" t="s">
        <v>67</v>
      </c>
      <c r="D4609" s="191" t="s">
        <v>153</v>
      </c>
      <c r="E4609" s="189" t="n">
        <v>0.0235</v>
      </c>
      <c r="F4609" s="189" t="n">
        <v>8.85</v>
      </c>
      <c r="G4609" s="189" t="n">
        <v>0</v>
      </c>
    </row>
    <row r="4610" customFormat="false" ht="15" hidden="false" customHeight="false" outlineLevel="0" collapsed="false">
      <c r="A4610" s="189" t="n">
        <v>6111</v>
      </c>
      <c r="B4610" s="190" t="s">
        <v>891</v>
      </c>
      <c r="C4610" s="191" t="s">
        <v>867</v>
      </c>
      <c r="D4610" s="191" t="s">
        <v>876</v>
      </c>
      <c r="E4610" s="189" t="n">
        <v>4.259810083</v>
      </c>
      <c r="F4610" s="189" t="n">
        <v>0</v>
      </c>
      <c r="G4610" s="189" t="n">
        <v>8.04</v>
      </c>
    </row>
    <row r="4611" customFormat="false" ht="21" hidden="false" customHeight="false" outlineLevel="0" collapsed="false">
      <c r="A4611" s="189" t="n">
        <v>7319</v>
      </c>
      <c r="B4611" s="190" t="s">
        <v>1205</v>
      </c>
      <c r="C4611" s="191" t="s">
        <v>67</v>
      </c>
      <c r="D4611" s="191" t="s">
        <v>940</v>
      </c>
      <c r="E4611" s="189" t="n">
        <v>0.1737</v>
      </c>
      <c r="F4611" s="189" t="n">
        <v>6.77</v>
      </c>
      <c r="G4611" s="189" t="n">
        <v>0</v>
      </c>
    </row>
    <row r="4612" customFormat="false" ht="15" hidden="false" customHeight="false" outlineLevel="0" collapsed="false">
      <c r="A4612" s="178"/>
      <c r="B4612" s="179"/>
      <c r="C4612" s="180"/>
      <c r="D4612" s="180"/>
      <c r="E4612" s="180"/>
      <c r="F4612" s="180"/>
      <c r="G4612" s="180"/>
    </row>
    <row r="4613" customFormat="false" ht="21" hidden="false" customHeight="false" outlineLevel="0" collapsed="false">
      <c r="A4613" s="184" t="s">
        <v>662</v>
      </c>
      <c r="B4613" s="185" t="s">
        <v>663</v>
      </c>
      <c r="C4613" s="186" t="s">
        <v>53</v>
      </c>
      <c r="D4613" s="186" t="s">
        <v>72</v>
      </c>
      <c r="E4613" s="187"/>
      <c r="F4613" s="187" t="n">
        <v>769.45896751414</v>
      </c>
      <c r="G4613" s="187" t="n">
        <v>6.523465809</v>
      </c>
    </row>
    <row r="4614" customFormat="false" ht="15" hidden="false" customHeight="false" outlineLevel="0" collapsed="false">
      <c r="A4614" s="189" t="n">
        <v>10</v>
      </c>
      <c r="B4614" s="190" t="s">
        <v>882</v>
      </c>
      <c r="C4614" s="191" t="s">
        <v>67</v>
      </c>
      <c r="D4614" s="191" t="s">
        <v>28</v>
      </c>
      <c r="E4614" s="189" t="n">
        <v>0.002093009</v>
      </c>
      <c r="F4614" s="189" t="n">
        <v>6.64</v>
      </c>
      <c r="G4614" s="189" t="n">
        <v>0</v>
      </c>
    </row>
    <row r="4615" customFormat="false" ht="15" hidden="false" customHeight="false" outlineLevel="0" collapsed="false">
      <c r="A4615" s="189" t="n">
        <v>12</v>
      </c>
      <c r="B4615" s="190" t="s">
        <v>883</v>
      </c>
      <c r="C4615" s="191" t="s">
        <v>67</v>
      </c>
      <c r="D4615" s="191" t="s">
        <v>28</v>
      </c>
      <c r="E4615" s="189" t="n">
        <v>0.002093009</v>
      </c>
      <c r="F4615" s="189" t="n">
        <v>6.5</v>
      </c>
      <c r="G4615" s="189" t="n">
        <v>0</v>
      </c>
    </row>
    <row r="4616" customFormat="false" ht="15" hidden="false" customHeight="false" outlineLevel="0" collapsed="false">
      <c r="A4616" s="189" t="n">
        <v>12892</v>
      </c>
      <c r="B4616" s="190" t="s">
        <v>859</v>
      </c>
      <c r="C4616" s="191" t="s">
        <v>67</v>
      </c>
      <c r="D4616" s="191" t="s">
        <v>333</v>
      </c>
      <c r="E4616" s="189" t="n">
        <v>0.003656987</v>
      </c>
      <c r="F4616" s="189" t="n">
        <v>9</v>
      </c>
      <c r="G4616" s="189" t="n">
        <v>0</v>
      </c>
    </row>
    <row r="4617" customFormat="false" ht="15" hidden="false" customHeight="false" outlineLevel="0" collapsed="false">
      <c r="A4617" s="189" t="n">
        <v>12893</v>
      </c>
      <c r="B4617" s="190" t="s">
        <v>860</v>
      </c>
      <c r="C4617" s="191" t="s">
        <v>67</v>
      </c>
      <c r="D4617" s="191" t="s">
        <v>333</v>
      </c>
      <c r="E4617" s="189" t="n">
        <v>0.003656987</v>
      </c>
      <c r="F4617" s="189" t="n">
        <v>48</v>
      </c>
      <c r="G4617" s="189" t="n">
        <v>0</v>
      </c>
    </row>
    <row r="4618" customFormat="false" ht="15" hidden="false" customHeight="false" outlineLevel="0" collapsed="false">
      <c r="A4618" s="189" t="n">
        <v>12894</v>
      </c>
      <c r="B4618" s="190" t="s">
        <v>861</v>
      </c>
      <c r="C4618" s="191" t="s">
        <v>67</v>
      </c>
      <c r="D4618" s="191" t="s">
        <v>28</v>
      </c>
      <c r="E4618" s="189" t="n">
        <v>0.003656987</v>
      </c>
      <c r="F4618" s="189" t="n">
        <v>13</v>
      </c>
      <c r="G4618" s="189" t="n">
        <v>0</v>
      </c>
    </row>
    <row r="4619" customFormat="false" ht="21" hidden="false" customHeight="false" outlineLevel="0" collapsed="false">
      <c r="A4619" s="189" t="n">
        <v>12895</v>
      </c>
      <c r="B4619" s="190" t="s">
        <v>862</v>
      </c>
      <c r="C4619" s="191" t="s">
        <v>67</v>
      </c>
      <c r="D4619" s="191" t="s">
        <v>28</v>
      </c>
      <c r="E4619" s="189" t="n">
        <v>0.003656987</v>
      </c>
      <c r="F4619" s="189" t="n">
        <v>10</v>
      </c>
      <c r="G4619" s="189" t="n">
        <v>0</v>
      </c>
    </row>
    <row r="4620" customFormat="false" ht="15" hidden="false" customHeight="false" outlineLevel="0" collapsed="false">
      <c r="A4620" s="189" t="n">
        <v>142</v>
      </c>
      <c r="B4620" s="190" t="s">
        <v>1207</v>
      </c>
      <c r="C4620" s="191" t="s">
        <v>67</v>
      </c>
      <c r="D4620" s="191" t="s">
        <v>1208</v>
      </c>
      <c r="E4620" s="189" t="n">
        <v>0.8829</v>
      </c>
      <c r="F4620" s="189" t="n">
        <v>30.52</v>
      </c>
      <c r="G4620" s="189" t="n">
        <v>0</v>
      </c>
    </row>
    <row r="4621" customFormat="false" ht="15" hidden="false" customHeight="false" outlineLevel="0" collapsed="false">
      <c r="A4621" s="189" t="n">
        <v>2711</v>
      </c>
      <c r="B4621" s="190" t="s">
        <v>885</v>
      </c>
      <c r="C4621" s="191" t="s">
        <v>67</v>
      </c>
      <c r="D4621" s="191" t="s">
        <v>28</v>
      </c>
      <c r="E4621" s="189" t="n">
        <v>0.002093009</v>
      </c>
      <c r="F4621" s="189" t="n">
        <v>100.68</v>
      </c>
      <c r="G4621" s="189" t="n">
        <v>0</v>
      </c>
    </row>
    <row r="4622" customFormat="false" ht="21" hidden="false" customHeight="false" outlineLevel="0" collapsed="false">
      <c r="A4622" s="189" t="n">
        <v>36148</v>
      </c>
      <c r="B4622" s="190" t="s">
        <v>864</v>
      </c>
      <c r="C4622" s="191" t="s">
        <v>67</v>
      </c>
      <c r="D4622" s="191" t="s">
        <v>28</v>
      </c>
      <c r="E4622" s="189" t="n">
        <v>0.003656987</v>
      </c>
      <c r="F4622" s="189" t="n">
        <v>48</v>
      </c>
      <c r="G4622" s="189" t="n">
        <v>0</v>
      </c>
    </row>
    <row r="4623" customFormat="false" ht="21" hidden="false" customHeight="false" outlineLevel="0" collapsed="false">
      <c r="A4623" s="189" t="n">
        <v>36152</v>
      </c>
      <c r="B4623" s="190" t="s">
        <v>865</v>
      </c>
      <c r="C4623" s="191" t="s">
        <v>67</v>
      </c>
      <c r="D4623" s="191" t="s">
        <v>28</v>
      </c>
      <c r="E4623" s="189" t="n">
        <v>0.003656987</v>
      </c>
      <c r="F4623" s="189" t="n">
        <v>3.9</v>
      </c>
      <c r="G4623" s="189" t="n">
        <v>0</v>
      </c>
    </row>
    <row r="4624" customFormat="false" ht="15" hidden="false" customHeight="false" outlineLevel="0" collapsed="false">
      <c r="A4624" s="189" t="n">
        <v>37370</v>
      </c>
      <c r="B4624" s="190" t="s">
        <v>886</v>
      </c>
      <c r="C4624" s="191" t="s">
        <v>67</v>
      </c>
      <c r="D4624" s="191" t="s">
        <v>876</v>
      </c>
      <c r="E4624" s="189" t="n">
        <v>0.5736</v>
      </c>
      <c r="F4624" s="189" t="n">
        <v>1.7</v>
      </c>
      <c r="G4624" s="189" t="n">
        <v>0</v>
      </c>
    </row>
    <row r="4625" customFormat="false" ht="15" hidden="false" customHeight="false" outlineLevel="0" collapsed="false">
      <c r="A4625" s="189" t="n">
        <v>37371</v>
      </c>
      <c r="B4625" s="190" t="s">
        <v>887</v>
      </c>
      <c r="C4625" s="191" t="s">
        <v>67</v>
      </c>
      <c r="D4625" s="191" t="s">
        <v>876</v>
      </c>
      <c r="E4625" s="189" t="n">
        <v>0.5736</v>
      </c>
      <c r="F4625" s="189" t="n">
        <v>0.64</v>
      </c>
      <c r="G4625" s="189" t="n">
        <v>0</v>
      </c>
    </row>
    <row r="4626" customFormat="false" ht="15" hidden="false" customHeight="false" outlineLevel="0" collapsed="false">
      <c r="A4626" s="189" t="n">
        <v>37372</v>
      </c>
      <c r="B4626" s="190" t="s">
        <v>877</v>
      </c>
      <c r="C4626" s="191" t="s">
        <v>67</v>
      </c>
      <c r="D4626" s="191" t="s">
        <v>876</v>
      </c>
      <c r="E4626" s="189" t="n">
        <v>0.5736</v>
      </c>
      <c r="F4626" s="189" t="n">
        <v>0.37</v>
      </c>
      <c r="G4626" s="189" t="n">
        <v>0</v>
      </c>
    </row>
    <row r="4627" customFormat="false" ht="15" hidden="false" customHeight="false" outlineLevel="0" collapsed="false">
      <c r="A4627" s="189" t="n">
        <v>37373</v>
      </c>
      <c r="B4627" s="190" t="s">
        <v>878</v>
      </c>
      <c r="C4627" s="191" t="s">
        <v>67</v>
      </c>
      <c r="D4627" s="191" t="s">
        <v>876</v>
      </c>
      <c r="E4627" s="189" t="n">
        <v>0.5736</v>
      </c>
      <c r="F4627" s="189" t="n">
        <v>0.02</v>
      </c>
      <c r="G4627" s="189" t="n">
        <v>0</v>
      </c>
    </row>
    <row r="4628" customFormat="false" ht="15" hidden="false" customHeight="false" outlineLevel="0" collapsed="false">
      <c r="A4628" s="189" t="n">
        <v>38403</v>
      </c>
      <c r="B4628" s="190" t="s">
        <v>888</v>
      </c>
      <c r="C4628" s="191" t="s">
        <v>67</v>
      </c>
      <c r="D4628" s="191" t="s">
        <v>28</v>
      </c>
      <c r="E4628" s="189" t="n">
        <v>0.002093009</v>
      </c>
      <c r="F4628" s="189" t="n">
        <v>24.94</v>
      </c>
      <c r="G4628" s="189" t="n">
        <v>0</v>
      </c>
    </row>
    <row r="4629" customFormat="false" ht="21" hidden="false" customHeight="false" outlineLevel="0" collapsed="false">
      <c r="A4629" s="189" t="n">
        <v>39025</v>
      </c>
      <c r="B4629" s="190" t="s">
        <v>1209</v>
      </c>
      <c r="C4629" s="191" t="s">
        <v>67</v>
      </c>
      <c r="D4629" s="191" t="s">
        <v>28</v>
      </c>
      <c r="E4629" s="189" t="n">
        <v>0.5473</v>
      </c>
      <c r="F4629" s="189" t="n">
        <v>1046.49</v>
      </c>
      <c r="G4629" s="189" t="n">
        <v>0</v>
      </c>
    </row>
    <row r="4630" customFormat="false" ht="21" hidden="false" customHeight="false" outlineLevel="0" collapsed="false">
      <c r="A4630" s="189" t="n">
        <v>40555</v>
      </c>
      <c r="B4630" s="190" t="s">
        <v>1210</v>
      </c>
      <c r="C4630" s="191" t="s">
        <v>67</v>
      </c>
      <c r="D4630" s="191" t="s">
        <v>131</v>
      </c>
      <c r="E4630" s="189" t="n">
        <v>6.8504</v>
      </c>
      <c r="F4630" s="189" t="n">
        <v>24.23</v>
      </c>
      <c r="G4630" s="189" t="n">
        <v>0</v>
      </c>
    </row>
    <row r="4631" customFormat="false" ht="15" hidden="false" customHeight="false" outlineLevel="0" collapsed="false">
      <c r="A4631" s="189" t="n">
        <v>4750</v>
      </c>
      <c r="B4631" s="190" t="s">
        <v>933</v>
      </c>
      <c r="C4631" s="191" t="s">
        <v>867</v>
      </c>
      <c r="D4631" s="191" t="s">
        <v>876</v>
      </c>
      <c r="E4631" s="189" t="n">
        <v>0.38914246</v>
      </c>
      <c r="F4631" s="189" t="n">
        <v>0</v>
      </c>
      <c r="G4631" s="189" t="n">
        <v>12.75</v>
      </c>
    </row>
    <row r="4632" customFormat="false" ht="15" hidden="false" customHeight="false" outlineLevel="0" collapsed="false">
      <c r="A4632" s="189" t="n">
        <v>6111</v>
      </c>
      <c r="B4632" s="190" t="s">
        <v>891</v>
      </c>
      <c r="C4632" s="191" t="s">
        <v>867</v>
      </c>
      <c r="D4632" s="191" t="s">
        <v>876</v>
      </c>
      <c r="E4632" s="189" t="n">
        <v>0.1942661</v>
      </c>
      <c r="F4632" s="189" t="n">
        <v>0</v>
      </c>
      <c r="G4632" s="189" t="n">
        <v>8.04</v>
      </c>
    </row>
    <row r="4633" customFormat="false" ht="21" hidden="false" customHeight="false" outlineLevel="0" collapsed="false">
      <c r="A4633" s="189" t="n">
        <v>7568</v>
      </c>
      <c r="B4633" s="190" t="s">
        <v>1059</v>
      </c>
      <c r="C4633" s="191" t="s">
        <v>67</v>
      </c>
      <c r="D4633" s="191" t="s">
        <v>28</v>
      </c>
      <c r="E4633" s="189" t="n">
        <v>4.8166</v>
      </c>
      <c r="F4633" s="189" t="n">
        <v>0.3</v>
      </c>
      <c r="G4633" s="189" t="n">
        <v>0</v>
      </c>
    </row>
    <row r="4634" customFormat="false" ht="15" hidden="false" customHeight="false" outlineLevel="0" collapsed="false">
      <c r="A4634" s="178"/>
      <c r="B4634" s="179"/>
      <c r="C4634" s="180"/>
      <c r="D4634" s="180"/>
      <c r="E4634" s="180"/>
      <c r="F4634" s="180"/>
      <c r="G4634" s="180"/>
    </row>
    <row r="4635" customFormat="false" ht="21" hidden="false" customHeight="false" outlineLevel="0" collapsed="false">
      <c r="A4635" s="184" t="s">
        <v>665</v>
      </c>
      <c r="B4635" s="185" t="s">
        <v>666</v>
      </c>
      <c r="C4635" s="186" t="s">
        <v>53</v>
      </c>
      <c r="D4635" s="186" t="s">
        <v>72</v>
      </c>
      <c r="E4635" s="187"/>
      <c r="F4635" s="187" t="n">
        <v>364.66178847562</v>
      </c>
      <c r="G4635" s="187" t="n">
        <v>79.59738471972</v>
      </c>
    </row>
    <row r="4636" customFormat="false" ht="15" hidden="false" customHeight="false" outlineLevel="0" collapsed="false">
      <c r="A4636" s="189" t="n">
        <v>10</v>
      </c>
      <c r="B4636" s="190" t="s">
        <v>882</v>
      </c>
      <c r="C4636" s="191" t="s">
        <v>67</v>
      </c>
      <c r="D4636" s="191" t="s">
        <v>28</v>
      </c>
      <c r="E4636" s="189" t="n">
        <v>0.025725037</v>
      </c>
      <c r="F4636" s="189" t="n">
        <v>6.64</v>
      </c>
      <c r="G4636" s="189" t="n">
        <v>0</v>
      </c>
    </row>
    <row r="4637" customFormat="false" ht="15" hidden="false" customHeight="false" outlineLevel="0" collapsed="false">
      <c r="A4637" s="189" t="n">
        <v>11190</v>
      </c>
      <c r="B4637" s="190" t="s">
        <v>904</v>
      </c>
      <c r="C4637" s="191" t="s">
        <v>67</v>
      </c>
      <c r="D4637" s="191" t="s">
        <v>28</v>
      </c>
      <c r="E4637" s="189" t="n">
        <v>2.778</v>
      </c>
      <c r="F4637" s="189" t="n">
        <v>118.9</v>
      </c>
      <c r="G4637" s="189" t="n">
        <v>0</v>
      </c>
    </row>
    <row r="4638" customFormat="false" ht="15" hidden="false" customHeight="false" outlineLevel="0" collapsed="false">
      <c r="A4638" s="189" t="n">
        <v>12</v>
      </c>
      <c r="B4638" s="190" t="s">
        <v>883</v>
      </c>
      <c r="C4638" s="191" t="s">
        <v>67</v>
      </c>
      <c r="D4638" s="191" t="s">
        <v>28</v>
      </c>
      <c r="E4638" s="189" t="n">
        <v>0.025725037</v>
      </c>
      <c r="F4638" s="189" t="n">
        <v>6.5</v>
      </c>
      <c r="G4638" s="189" t="n">
        <v>0</v>
      </c>
    </row>
    <row r="4639" customFormat="false" ht="15" hidden="false" customHeight="false" outlineLevel="0" collapsed="false">
      <c r="A4639" s="189" t="n">
        <v>12892</v>
      </c>
      <c r="B4639" s="190" t="s">
        <v>859</v>
      </c>
      <c r="C4639" s="191" t="s">
        <v>67</v>
      </c>
      <c r="D4639" s="191" t="s">
        <v>333</v>
      </c>
      <c r="E4639" s="189" t="n">
        <v>0.044947785</v>
      </c>
      <c r="F4639" s="189" t="n">
        <v>9</v>
      </c>
      <c r="G4639" s="189" t="n">
        <v>0</v>
      </c>
    </row>
    <row r="4640" customFormat="false" ht="15" hidden="false" customHeight="false" outlineLevel="0" collapsed="false">
      <c r="A4640" s="189" t="n">
        <v>12893</v>
      </c>
      <c r="B4640" s="190" t="s">
        <v>860</v>
      </c>
      <c r="C4640" s="191" t="s">
        <v>67</v>
      </c>
      <c r="D4640" s="191" t="s">
        <v>333</v>
      </c>
      <c r="E4640" s="189" t="n">
        <v>0.044947785</v>
      </c>
      <c r="F4640" s="189" t="n">
        <v>48</v>
      </c>
      <c r="G4640" s="189" t="n">
        <v>0</v>
      </c>
    </row>
    <row r="4641" customFormat="false" ht="15" hidden="false" customHeight="false" outlineLevel="0" collapsed="false">
      <c r="A4641" s="189" t="n">
        <v>12894</v>
      </c>
      <c r="B4641" s="190" t="s">
        <v>861</v>
      </c>
      <c r="C4641" s="191" t="s">
        <v>67</v>
      </c>
      <c r="D4641" s="191" t="s">
        <v>28</v>
      </c>
      <c r="E4641" s="189" t="n">
        <v>0.044947785</v>
      </c>
      <c r="F4641" s="189" t="n">
        <v>13</v>
      </c>
      <c r="G4641" s="189" t="n">
        <v>0</v>
      </c>
    </row>
    <row r="4642" customFormat="false" ht="21" hidden="false" customHeight="false" outlineLevel="0" collapsed="false">
      <c r="A4642" s="189" t="n">
        <v>12895</v>
      </c>
      <c r="B4642" s="190" t="s">
        <v>862</v>
      </c>
      <c r="C4642" s="191" t="s">
        <v>67</v>
      </c>
      <c r="D4642" s="191" t="s">
        <v>28</v>
      </c>
      <c r="E4642" s="189" t="n">
        <v>0.044947785</v>
      </c>
      <c r="F4642" s="189" t="n">
        <v>10</v>
      </c>
      <c r="G4642" s="189" t="n">
        <v>0</v>
      </c>
    </row>
    <row r="4643" customFormat="false" ht="15" hidden="false" customHeight="false" outlineLevel="0" collapsed="false">
      <c r="A4643" s="189" t="n">
        <v>1379</v>
      </c>
      <c r="B4643" s="190" t="s">
        <v>893</v>
      </c>
      <c r="C4643" s="191" t="s">
        <v>67</v>
      </c>
      <c r="D4643" s="191" t="s">
        <v>153</v>
      </c>
      <c r="E4643" s="189" t="n">
        <v>9.27171</v>
      </c>
      <c r="F4643" s="189" t="n">
        <v>0.41</v>
      </c>
      <c r="G4643" s="189" t="n">
        <v>0</v>
      </c>
    </row>
    <row r="4644" customFormat="false" ht="15" hidden="false" customHeight="false" outlineLevel="0" collapsed="false">
      <c r="A4644" s="189" t="n">
        <v>2711</v>
      </c>
      <c r="B4644" s="190" t="s">
        <v>885</v>
      </c>
      <c r="C4644" s="191" t="s">
        <v>67</v>
      </c>
      <c r="D4644" s="191" t="s">
        <v>28</v>
      </c>
      <c r="E4644" s="189" t="n">
        <v>0.025725037</v>
      </c>
      <c r="F4644" s="189" t="n">
        <v>100.68</v>
      </c>
      <c r="G4644" s="189" t="n">
        <v>0</v>
      </c>
    </row>
    <row r="4645" customFormat="false" ht="21" hidden="false" customHeight="false" outlineLevel="0" collapsed="false">
      <c r="A4645" s="189" t="n">
        <v>36148</v>
      </c>
      <c r="B4645" s="190" t="s">
        <v>864</v>
      </c>
      <c r="C4645" s="191" t="s">
        <v>67</v>
      </c>
      <c r="D4645" s="191" t="s">
        <v>28</v>
      </c>
      <c r="E4645" s="189" t="n">
        <v>0.044947785</v>
      </c>
      <c r="F4645" s="189" t="n">
        <v>48</v>
      </c>
      <c r="G4645" s="189" t="n">
        <v>0</v>
      </c>
    </row>
    <row r="4646" customFormat="false" ht="21" hidden="false" customHeight="false" outlineLevel="0" collapsed="false">
      <c r="A4646" s="189" t="n">
        <v>36152</v>
      </c>
      <c r="B4646" s="190" t="s">
        <v>865</v>
      </c>
      <c r="C4646" s="191" t="s">
        <v>67</v>
      </c>
      <c r="D4646" s="191" t="s">
        <v>28</v>
      </c>
      <c r="E4646" s="189" t="n">
        <v>0.044947785</v>
      </c>
      <c r="F4646" s="189" t="n">
        <v>3.9</v>
      </c>
      <c r="G4646" s="189" t="n">
        <v>0</v>
      </c>
    </row>
    <row r="4647" customFormat="false" ht="15" hidden="false" customHeight="false" outlineLevel="0" collapsed="false">
      <c r="A4647" s="189" t="n">
        <v>370</v>
      </c>
      <c r="B4647" s="190" t="s">
        <v>895</v>
      </c>
      <c r="C4647" s="191" t="s">
        <v>67</v>
      </c>
      <c r="D4647" s="191" t="s">
        <v>124</v>
      </c>
      <c r="E4647" s="189" t="n">
        <v>0.02415</v>
      </c>
      <c r="F4647" s="189" t="n">
        <v>75</v>
      </c>
      <c r="G4647" s="189" t="n">
        <v>0</v>
      </c>
    </row>
    <row r="4648" customFormat="false" ht="15" hidden="false" customHeight="false" outlineLevel="0" collapsed="false">
      <c r="A4648" s="189" t="n">
        <v>37370</v>
      </c>
      <c r="B4648" s="190" t="s">
        <v>886</v>
      </c>
      <c r="C4648" s="191" t="s">
        <v>67</v>
      </c>
      <c r="D4648" s="191" t="s">
        <v>876</v>
      </c>
      <c r="E4648" s="189" t="n">
        <v>7.05008</v>
      </c>
      <c r="F4648" s="189" t="n">
        <v>1.7</v>
      </c>
      <c r="G4648" s="189" t="n">
        <v>0</v>
      </c>
    </row>
    <row r="4649" customFormat="false" ht="15" hidden="false" customHeight="false" outlineLevel="0" collapsed="false">
      <c r="A4649" s="189" t="n">
        <v>37371</v>
      </c>
      <c r="B4649" s="190" t="s">
        <v>887</v>
      </c>
      <c r="C4649" s="191" t="s">
        <v>67</v>
      </c>
      <c r="D4649" s="191" t="s">
        <v>876</v>
      </c>
      <c r="E4649" s="189" t="n">
        <v>7.05008</v>
      </c>
      <c r="F4649" s="189" t="n">
        <v>0.64</v>
      </c>
      <c r="G4649" s="189" t="n">
        <v>0</v>
      </c>
    </row>
    <row r="4650" customFormat="false" ht="15" hidden="false" customHeight="false" outlineLevel="0" collapsed="false">
      <c r="A4650" s="189" t="n">
        <v>37372</v>
      </c>
      <c r="B4650" s="190" t="s">
        <v>877</v>
      </c>
      <c r="C4650" s="191" t="s">
        <v>67</v>
      </c>
      <c r="D4650" s="191" t="s">
        <v>876</v>
      </c>
      <c r="E4650" s="189" t="n">
        <v>7.05008</v>
      </c>
      <c r="F4650" s="189" t="n">
        <v>0.37</v>
      </c>
      <c r="G4650" s="189" t="n">
        <v>0</v>
      </c>
    </row>
    <row r="4651" customFormat="false" ht="15" hidden="false" customHeight="false" outlineLevel="0" collapsed="false">
      <c r="A4651" s="189" t="n">
        <v>37373</v>
      </c>
      <c r="B4651" s="190" t="s">
        <v>878</v>
      </c>
      <c r="C4651" s="191" t="s">
        <v>67</v>
      </c>
      <c r="D4651" s="191" t="s">
        <v>876</v>
      </c>
      <c r="E4651" s="189" t="n">
        <v>7.05008</v>
      </c>
      <c r="F4651" s="189" t="n">
        <v>0.02</v>
      </c>
      <c r="G4651" s="189" t="n">
        <v>0</v>
      </c>
    </row>
    <row r="4652" customFormat="false" ht="15" hidden="false" customHeight="false" outlineLevel="0" collapsed="false">
      <c r="A4652" s="189" t="n">
        <v>38403</v>
      </c>
      <c r="B4652" s="190" t="s">
        <v>888</v>
      </c>
      <c r="C4652" s="191" t="s">
        <v>67</v>
      </c>
      <c r="D4652" s="191" t="s">
        <v>28</v>
      </c>
      <c r="E4652" s="189" t="n">
        <v>0.025725037</v>
      </c>
      <c r="F4652" s="189" t="n">
        <v>24.94</v>
      </c>
      <c r="G4652" s="189" t="n">
        <v>0</v>
      </c>
    </row>
    <row r="4653" customFormat="false" ht="15" hidden="false" customHeight="false" outlineLevel="0" collapsed="false">
      <c r="A4653" s="189" t="n">
        <v>4750</v>
      </c>
      <c r="B4653" s="190" t="s">
        <v>933</v>
      </c>
      <c r="C4653" s="191" t="s">
        <v>867</v>
      </c>
      <c r="D4653" s="191" t="s">
        <v>876</v>
      </c>
      <c r="E4653" s="189" t="n">
        <v>4.6593351</v>
      </c>
      <c r="F4653" s="189" t="n">
        <v>0</v>
      </c>
      <c r="G4653" s="189" t="n">
        <v>12.75</v>
      </c>
    </row>
    <row r="4654" customFormat="false" ht="15" hidden="false" customHeight="false" outlineLevel="0" collapsed="false">
      <c r="A4654" s="189" t="n">
        <v>6111</v>
      </c>
      <c r="B4654" s="190" t="s">
        <v>891</v>
      </c>
      <c r="C4654" s="191" t="s">
        <v>867</v>
      </c>
      <c r="D4654" s="191" t="s">
        <v>876</v>
      </c>
      <c r="E4654" s="189" t="n">
        <v>2.511301268</v>
      </c>
      <c r="F4654" s="189" t="n">
        <v>0</v>
      </c>
      <c r="G4654" s="189" t="n">
        <v>8.04</v>
      </c>
    </row>
    <row r="4655" customFormat="false" ht="15" hidden="false" customHeight="false" outlineLevel="0" collapsed="false">
      <c r="A4655" s="178"/>
      <c r="B4655" s="179"/>
      <c r="C4655" s="180"/>
      <c r="D4655" s="180"/>
      <c r="E4655" s="180"/>
      <c r="F4655" s="180"/>
      <c r="G4655" s="180"/>
    </row>
    <row r="4656" customFormat="false" ht="15" hidden="false" customHeight="false" outlineLevel="0" collapsed="false">
      <c r="A4656" s="181" t="s">
        <v>1211</v>
      </c>
      <c r="B4656" s="182" t="s">
        <v>667</v>
      </c>
      <c r="C4656" s="183"/>
      <c r="D4656" s="183"/>
      <c r="E4656" s="183"/>
      <c r="F4656" s="183"/>
      <c r="G4656" s="183"/>
    </row>
    <row r="4657" customFormat="false" ht="15" hidden="false" customHeight="false" outlineLevel="0" collapsed="false">
      <c r="A4657" s="178"/>
      <c r="B4657" s="179"/>
      <c r="C4657" s="180"/>
      <c r="D4657" s="180"/>
      <c r="E4657" s="180"/>
      <c r="F4657" s="180"/>
      <c r="G4657" s="180"/>
    </row>
    <row r="4658" customFormat="false" ht="15" hidden="false" customHeight="false" outlineLevel="0" collapsed="false">
      <c r="A4658" s="184" t="s">
        <v>696</v>
      </c>
      <c r="B4658" s="184" t="s">
        <v>697</v>
      </c>
      <c r="C4658" s="186" t="s">
        <v>53</v>
      </c>
      <c r="D4658" s="186" t="s">
        <v>72</v>
      </c>
      <c r="E4658" s="187" t="n">
        <v>25</v>
      </c>
      <c r="F4658" s="187" t="n">
        <v>52.61</v>
      </c>
      <c r="G4658" s="187" t="n">
        <v>17.86</v>
      </c>
    </row>
    <row r="4659" customFormat="false" ht="15" hidden="false" customHeight="false" outlineLevel="0" collapsed="false">
      <c r="A4659" s="189" t="n">
        <v>10</v>
      </c>
      <c r="B4659" s="193" t="s">
        <v>882</v>
      </c>
      <c r="C4659" s="191" t="s">
        <v>67</v>
      </c>
      <c r="D4659" s="191" t="s">
        <v>28</v>
      </c>
      <c r="E4659" s="189" t="n">
        <v>0.00510846</v>
      </c>
      <c r="F4659" s="189" t="n">
        <v>6.64</v>
      </c>
      <c r="G4659" s="189" t="n">
        <v>0</v>
      </c>
    </row>
    <row r="4660" customFormat="false" ht="15" hidden="false" customHeight="false" outlineLevel="0" collapsed="false">
      <c r="A4660" s="189" t="n">
        <v>10966</v>
      </c>
      <c r="B4660" s="193" t="s">
        <v>1212</v>
      </c>
      <c r="C4660" s="191" t="s">
        <v>67</v>
      </c>
      <c r="D4660" s="191" t="s">
        <v>153</v>
      </c>
      <c r="E4660" s="189" t="n">
        <v>10</v>
      </c>
      <c r="F4660" s="189" t="n">
        <v>4.69</v>
      </c>
      <c r="G4660" s="189" t="n">
        <v>0</v>
      </c>
    </row>
    <row r="4661" customFormat="false" ht="15" hidden="false" customHeight="false" outlineLevel="0" collapsed="false">
      <c r="A4661" s="189" t="n">
        <v>12</v>
      </c>
      <c r="B4661" s="193" t="s">
        <v>883</v>
      </c>
      <c r="C4661" s="191" t="s">
        <v>67</v>
      </c>
      <c r="D4661" s="191" t="s">
        <v>28</v>
      </c>
      <c r="E4661" s="189" t="n">
        <v>0.00510846</v>
      </c>
      <c r="F4661" s="189" t="n">
        <v>6.5</v>
      </c>
      <c r="G4661" s="189" t="n">
        <v>0</v>
      </c>
    </row>
    <row r="4662" customFormat="false" ht="15" hidden="false" customHeight="false" outlineLevel="0" collapsed="false">
      <c r="A4662" s="189" t="n">
        <v>12892</v>
      </c>
      <c r="B4662" s="193" t="s">
        <v>859</v>
      </c>
      <c r="C4662" s="191" t="s">
        <v>67</v>
      </c>
      <c r="D4662" s="191" t="s">
        <v>333</v>
      </c>
      <c r="E4662" s="189" t="n">
        <v>0.0089257</v>
      </c>
      <c r="F4662" s="189" t="n">
        <v>9</v>
      </c>
      <c r="G4662" s="189" t="n">
        <v>0</v>
      </c>
    </row>
    <row r="4663" customFormat="false" ht="15" hidden="false" customHeight="false" outlineLevel="0" collapsed="false">
      <c r="A4663" s="189" t="n">
        <v>12893</v>
      </c>
      <c r="B4663" s="193" t="s">
        <v>860</v>
      </c>
      <c r="C4663" s="191" t="s">
        <v>67</v>
      </c>
      <c r="D4663" s="191" t="s">
        <v>333</v>
      </c>
      <c r="E4663" s="189" t="n">
        <v>0.0089257</v>
      </c>
      <c r="F4663" s="189" t="n">
        <v>48</v>
      </c>
      <c r="G4663" s="189" t="n">
        <v>0</v>
      </c>
    </row>
    <row r="4664" customFormat="false" ht="15" hidden="false" customHeight="false" outlineLevel="0" collapsed="false">
      <c r="A4664" s="189" t="n">
        <v>12894</v>
      </c>
      <c r="B4664" s="193" t="s">
        <v>861</v>
      </c>
      <c r="C4664" s="191" t="s">
        <v>67</v>
      </c>
      <c r="D4664" s="191" t="s">
        <v>28</v>
      </c>
      <c r="E4664" s="189" t="n">
        <v>0.0089257</v>
      </c>
      <c r="F4664" s="189" t="n">
        <v>13</v>
      </c>
      <c r="G4664" s="189" t="n">
        <v>0</v>
      </c>
    </row>
    <row r="4665" customFormat="false" ht="15" hidden="false" customHeight="false" outlineLevel="0" collapsed="false">
      <c r="A4665" s="189" t="n">
        <v>12895</v>
      </c>
      <c r="B4665" s="193" t="s">
        <v>862</v>
      </c>
      <c r="C4665" s="191" t="s">
        <v>67</v>
      </c>
      <c r="D4665" s="191" t="s">
        <v>28</v>
      </c>
      <c r="E4665" s="189" t="n">
        <v>0.0089257</v>
      </c>
      <c r="F4665" s="189" t="n">
        <v>10</v>
      </c>
      <c r="G4665" s="189" t="n">
        <v>0</v>
      </c>
    </row>
    <row r="4666" customFormat="false" ht="15" hidden="false" customHeight="false" outlineLevel="0" collapsed="false">
      <c r="A4666" s="189" t="n">
        <v>25957</v>
      </c>
      <c r="B4666" s="193" t="s">
        <v>1213</v>
      </c>
      <c r="C4666" s="191" t="s">
        <v>867</v>
      </c>
      <c r="D4666" s="191" t="s">
        <v>876</v>
      </c>
      <c r="E4666" s="189" t="n">
        <v>0.70651</v>
      </c>
      <c r="F4666" s="189" t="n">
        <v>0</v>
      </c>
      <c r="G4666" s="189" t="n">
        <v>17.18</v>
      </c>
    </row>
    <row r="4667" customFormat="false" ht="15" hidden="false" customHeight="false" outlineLevel="0" collapsed="false">
      <c r="A4667" s="189" t="n">
        <v>2711</v>
      </c>
      <c r="B4667" s="193" t="s">
        <v>885</v>
      </c>
      <c r="C4667" s="191" t="s">
        <v>67</v>
      </c>
      <c r="D4667" s="191" t="s">
        <v>28</v>
      </c>
      <c r="E4667" s="189" t="n">
        <v>0.00510846</v>
      </c>
      <c r="F4667" s="189" t="n">
        <v>100.68</v>
      </c>
      <c r="G4667" s="189" t="n">
        <v>0</v>
      </c>
    </row>
    <row r="4668" customFormat="false" ht="15" hidden="false" customHeight="false" outlineLevel="0" collapsed="false">
      <c r="A4668" s="189" t="n">
        <v>36148</v>
      </c>
      <c r="B4668" s="193" t="s">
        <v>864</v>
      </c>
      <c r="C4668" s="191" t="s">
        <v>67</v>
      </c>
      <c r="D4668" s="191" t="s">
        <v>28</v>
      </c>
      <c r="E4668" s="189" t="n">
        <v>0.0089257</v>
      </c>
      <c r="F4668" s="189" t="n">
        <v>48</v>
      </c>
      <c r="G4668" s="189" t="n">
        <v>0</v>
      </c>
    </row>
    <row r="4669" customFormat="false" ht="15" hidden="false" customHeight="false" outlineLevel="0" collapsed="false">
      <c r="A4669" s="189" t="n">
        <v>36152</v>
      </c>
      <c r="B4669" s="193" t="s">
        <v>865</v>
      </c>
      <c r="C4669" s="191" t="s">
        <v>67</v>
      </c>
      <c r="D4669" s="191" t="s">
        <v>28</v>
      </c>
      <c r="E4669" s="189" t="n">
        <v>0.0089257</v>
      </c>
      <c r="F4669" s="189" t="n">
        <v>3.9</v>
      </c>
      <c r="G4669" s="189" t="n">
        <v>0</v>
      </c>
    </row>
    <row r="4670" customFormat="false" ht="15" hidden="false" customHeight="false" outlineLevel="0" collapsed="false">
      <c r="A4670" s="189" t="n">
        <v>37370</v>
      </c>
      <c r="B4670" s="193" t="s">
        <v>886</v>
      </c>
      <c r="C4670" s="191" t="s">
        <v>67</v>
      </c>
      <c r="D4670" s="191" t="s">
        <v>876</v>
      </c>
      <c r="E4670" s="189" t="n">
        <v>1.4</v>
      </c>
      <c r="F4670" s="189" t="n">
        <v>1.7</v>
      </c>
      <c r="G4670" s="189" t="n">
        <v>0</v>
      </c>
    </row>
    <row r="4671" customFormat="false" ht="15" hidden="false" customHeight="false" outlineLevel="0" collapsed="false">
      <c r="A4671" s="189" t="n">
        <v>37371</v>
      </c>
      <c r="B4671" s="193" t="s">
        <v>887</v>
      </c>
      <c r="C4671" s="191" t="s">
        <v>67</v>
      </c>
      <c r="D4671" s="191" t="s">
        <v>876</v>
      </c>
      <c r="E4671" s="189" t="n">
        <v>1.4</v>
      </c>
      <c r="F4671" s="189" t="n">
        <v>0.64</v>
      </c>
      <c r="G4671" s="189" t="n">
        <v>0</v>
      </c>
    </row>
    <row r="4672" customFormat="false" ht="15" hidden="false" customHeight="false" outlineLevel="0" collapsed="false">
      <c r="A4672" s="189" t="n">
        <v>37372</v>
      </c>
      <c r="B4672" s="193" t="s">
        <v>877</v>
      </c>
      <c r="C4672" s="191" t="s">
        <v>67</v>
      </c>
      <c r="D4672" s="191" t="s">
        <v>876</v>
      </c>
      <c r="E4672" s="189" t="n">
        <v>1.4</v>
      </c>
      <c r="F4672" s="189" t="n">
        <v>0.37</v>
      </c>
      <c r="G4672" s="189" t="n">
        <v>0</v>
      </c>
    </row>
    <row r="4673" customFormat="false" ht="15" hidden="false" customHeight="false" outlineLevel="0" collapsed="false">
      <c r="A4673" s="189" t="n">
        <v>37373</v>
      </c>
      <c r="B4673" s="193" t="s">
        <v>878</v>
      </c>
      <c r="C4673" s="191" t="s">
        <v>67</v>
      </c>
      <c r="D4673" s="191" t="s">
        <v>876</v>
      </c>
      <c r="E4673" s="189" t="n">
        <v>1.4</v>
      </c>
      <c r="F4673" s="189" t="n">
        <v>0.02</v>
      </c>
      <c r="G4673" s="189" t="n">
        <v>0</v>
      </c>
    </row>
    <row r="4674" customFormat="false" ht="15" hidden="false" customHeight="false" outlineLevel="0" collapsed="false">
      <c r="A4674" s="189" t="n">
        <v>38403</v>
      </c>
      <c r="B4674" s="193" t="s">
        <v>888</v>
      </c>
      <c r="C4674" s="191" t="s">
        <v>67</v>
      </c>
      <c r="D4674" s="191" t="s">
        <v>28</v>
      </c>
      <c r="E4674" s="189" t="n">
        <v>0.00510846</v>
      </c>
      <c r="F4674" s="189" t="n">
        <v>24.94</v>
      </c>
      <c r="G4674" s="189" t="n">
        <v>0</v>
      </c>
    </row>
    <row r="4675" customFormat="false" ht="15" hidden="false" customHeight="false" outlineLevel="0" collapsed="false">
      <c r="A4675" s="189" t="n">
        <v>6111</v>
      </c>
      <c r="B4675" s="193" t="s">
        <v>891</v>
      </c>
      <c r="C4675" s="191" t="s">
        <v>867</v>
      </c>
      <c r="D4675" s="191" t="s">
        <v>876</v>
      </c>
      <c r="E4675" s="189" t="n">
        <v>0.71197</v>
      </c>
      <c r="F4675" s="189" t="n">
        <v>0</v>
      </c>
      <c r="G4675" s="189" t="n">
        <v>8.04</v>
      </c>
    </row>
    <row r="4676" customFormat="false" ht="15" hidden="false" customHeight="false" outlineLevel="0" collapsed="false">
      <c r="A4676" s="178"/>
      <c r="B4676" s="179"/>
      <c r="C4676" s="180"/>
      <c r="D4676" s="180"/>
      <c r="E4676" s="180"/>
      <c r="F4676" s="180"/>
      <c r="G4676" s="180"/>
    </row>
    <row r="4677" customFormat="false" ht="15" hidden="false" customHeight="false" outlineLevel="0" collapsed="false">
      <c r="A4677" s="178"/>
      <c r="B4677" s="179"/>
      <c r="C4677" s="180"/>
      <c r="D4677" s="180"/>
      <c r="E4677" s="180"/>
      <c r="F4677" s="180"/>
      <c r="G4677" s="180"/>
    </row>
    <row r="4678" customFormat="false" ht="21" hidden="false" customHeight="false" outlineLevel="0" collapsed="false">
      <c r="A4678" s="184" t="s">
        <v>669</v>
      </c>
      <c r="B4678" s="185" t="s">
        <v>670</v>
      </c>
      <c r="C4678" s="186" t="s">
        <v>53</v>
      </c>
      <c r="D4678" s="186" t="s">
        <v>131</v>
      </c>
      <c r="E4678" s="187"/>
      <c r="F4678" s="187" t="n">
        <v>14.92086517438</v>
      </c>
      <c r="G4678" s="187" t="n">
        <v>9.65238677248</v>
      </c>
    </row>
    <row r="4679" customFormat="false" ht="15" hidden="false" customHeight="false" outlineLevel="0" collapsed="false">
      <c r="A4679" s="189" t="n">
        <v>10</v>
      </c>
      <c r="B4679" s="190" t="s">
        <v>882</v>
      </c>
      <c r="C4679" s="191" t="s">
        <v>67</v>
      </c>
      <c r="D4679" s="191" t="s">
        <v>28</v>
      </c>
      <c r="E4679" s="189" t="n">
        <v>0.003314734</v>
      </c>
      <c r="F4679" s="189" t="n">
        <v>6.64</v>
      </c>
      <c r="G4679" s="189" t="n">
        <v>0</v>
      </c>
    </row>
    <row r="4680" customFormat="false" ht="15" hidden="false" customHeight="false" outlineLevel="0" collapsed="false">
      <c r="A4680" s="189" t="n">
        <v>10567</v>
      </c>
      <c r="B4680" s="190" t="s">
        <v>949</v>
      </c>
      <c r="C4680" s="191" t="s">
        <v>67</v>
      </c>
      <c r="D4680" s="191" t="s">
        <v>131</v>
      </c>
      <c r="E4680" s="189" t="n">
        <v>0.18</v>
      </c>
      <c r="F4680" s="189" t="n">
        <v>10.04</v>
      </c>
      <c r="G4680" s="189" t="n">
        <v>0</v>
      </c>
    </row>
    <row r="4681" customFormat="false" ht="15" hidden="false" customHeight="false" outlineLevel="0" collapsed="false">
      <c r="A4681" s="189" t="n">
        <v>12</v>
      </c>
      <c r="B4681" s="190" t="s">
        <v>883</v>
      </c>
      <c r="C4681" s="191" t="s">
        <v>67</v>
      </c>
      <c r="D4681" s="191" t="s">
        <v>28</v>
      </c>
      <c r="E4681" s="189" t="n">
        <v>0.003314734</v>
      </c>
      <c r="F4681" s="189" t="n">
        <v>6.5</v>
      </c>
      <c r="G4681" s="189" t="n">
        <v>0</v>
      </c>
    </row>
    <row r="4682" customFormat="false" ht="15" hidden="false" customHeight="false" outlineLevel="0" collapsed="false">
      <c r="A4682" s="189" t="n">
        <v>1213</v>
      </c>
      <c r="B4682" s="190" t="s">
        <v>884</v>
      </c>
      <c r="C4682" s="191" t="s">
        <v>867</v>
      </c>
      <c r="D4682" s="191" t="s">
        <v>876</v>
      </c>
      <c r="E4682" s="189" t="n">
        <v>0.131209</v>
      </c>
      <c r="F4682" s="189" t="n">
        <v>0</v>
      </c>
      <c r="G4682" s="189" t="n">
        <v>12.75</v>
      </c>
    </row>
    <row r="4683" customFormat="false" ht="15" hidden="false" customHeight="false" outlineLevel="0" collapsed="false">
      <c r="A4683" s="189" t="n">
        <v>12892</v>
      </c>
      <c r="B4683" s="190" t="s">
        <v>859</v>
      </c>
      <c r="C4683" s="191" t="s">
        <v>67</v>
      </c>
      <c r="D4683" s="191" t="s">
        <v>333</v>
      </c>
      <c r="E4683" s="189" t="n">
        <v>0.005905881</v>
      </c>
      <c r="F4683" s="189" t="n">
        <v>9</v>
      </c>
      <c r="G4683" s="189" t="n">
        <v>0</v>
      </c>
    </row>
    <row r="4684" customFormat="false" ht="15" hidden="false" customHeight="false" outlineLevel="0" collapsed="false">
      <c r="A4684" s="189" t="n">
        <v>12893</v>
      </c>
      <c r="B4684" s="190" t="s">
        <v>860</v>
      </c>
      <c r="C4684" s="191" t="s">
        <v>67</v>
      </c>
      <c r="D4684" s="191" t="s">
        <v>333</v>
      </c>
      <c r="E4684" s="189" t="n">
        <v>0.005905881</v>
      </c>
      <c r="F4684" s="189" t="n">
        <v>48</v>
      </c>
      <c r="G4684" s="189" t="n">
        <v>0</v>
      </c>
    </row>
    <row r="4685" customFormat="false" ht="15" hidden="false" customHeight="false" outlineLevel="0" collapsed="false">
      <c r="A4685" s="189" t="n">
        <v>12894</v>
      </c>
      <c r="B4685" s="190" t="s">
        <v>861</v>
      </c>
      <c r="C4685" s="191" t="s">
        <v>67</v>
      </c>
      <c r="D4685" s="191" t="s">
        <v>28</v>
      </c>
      <c r="E4685" s="189" t="n">
        <v>0.005905881</v>
      </c>
      <c r="F4685" s="189" t="n">
        <v>13</v>
      </c>
      <c r="G4685" s="189" t="n">
        <v>0</v>
      </c>
    </row>
    <row r="4686" customFormat="false" ht="21" hidden="false" customHeight="false" outlineLevel="0" collapsed="false">
      <c r="A4686" s="189" t="n">
        <v>12895</v>
      </c>
      <c r="B4686" s="190" t="s">
        <v>862</v>
      </c>
      <c r="C4686" s="191" t="s">
        <v>67</v>
      </c>
      <c r="D4686" s="191" t="s">
        <v>28</v>
      </c>
      <c r="E4686" s="189" t="n">
        <v>0.005905881</v>
      </c>
      <c r="F4686" s="189" t="n">
        <v>10</v>
      </c>
      <c r="G4686" s="189" t="n">
        <v>0</v>
      </c>
    </row>
    <row r="4687" customFormat="false" ht="21" hidden="false" customHeight="false" outlineLevel="0" collapsed="false">
      <c r="A4687" s="189" t="n">
        <v>1346</v>
      </c>
      <c r="B4687" s="190" t="s">
        <v>1214</v>
      </c>
      <c r="C4687" s="191" t="s">
        <v>67</v>
      </c>
      <c r="D4687" s="191" t="s">
        <v>72</v>
      </c>
      <c r="E4687" s="189" t="n">
        <v>0.2</v>
      </c>
      <c r="F4687" s="189" t="n">
        <v>21.1</v>
      </c>
      <c r="G4687" s="189" t="n">
        <v>0</v>
      </c>
    </row>
    <row r="4688" customFormat="false" ht="15" hidden="false" customHeight="false" outlineLevel="0" collapsed="false">
      <c r="A4688" s="189" t="n">
        <v>1379</v>
      </c>
      <c r="B4688" s="190" t="s">
        <v>893</v>
      </c>
      <c r="C4688" s="191" t="s">
        <v>67</v>
      </c>
      <c r="D4688" s="191" t="s">
        <v>153</v>
      </c>
      <c r="E4688" s="189" t="n">
        <v>3.83684</v>
      </c>
      <c r="F4688" s="189" t="n">
        <v>0.41</v>
      </c>
      <c r="G4688" s="189" t="n">
        <v>0</v>
      </c>
    </row>
    <row r="4689" customFormat="false" ht="15" hidden="false" customHeight="false" outlineLevel="0" collapsed="false">
      <c r="A4689" s="189" t="n">
        <v>2705</v>
      </c>
      <c r="B4689" s="190" t="s">
        <v>894</v>
      </c>
      <c r="C4689" s="191" t="s">
        <v>67</v>
      </c>
      <c r="D4689" s="191" t="s">
        <v>68</v>
      </c>
      <c r="E4689" s="189" t="n">
        <v>0.0231</v>
      </c>
      <c r="F4689" s="189" t="n">
        <v>0.63</v>
      </c>
      <c r="G4689" s="189" t="n">
        <v>0</v>
      </c>
    </row>
    <row r="4690" customFormat="false" ht="15" hidden="false" customHeight="false" outlineLevel="0" collapsed="false">
      <c r="A4690" s="189" t="n">
        <v>2711</v>
      </c>
      <c r="B4690" s="190" t="s">
        <v>885</v>
      </c>
      <c r="C4690" s="191" t="s">
        <v>67</v>
      </c>
      <c r="D4690" s="191" t="s">
        <v>28</v>
      </c>
      <c r="E4690" s="189" t="n">
        <v>0.003314734</v>
      </c>
      <c r="F4690" s="189" t="n">
        <v>100.68</v>
      </c>
      <c r="G4690" s="189" t="n">
        <v>0</v>
      </c>
    </row>
    <row r="4691" customFormat="false" ht="15" hidden="false" customHeight="false" outlineLevel="0" collapsed="false">
      <c r="A4691" s="189" t="n">
        <v>337</v>
      </c>
      <c r="B4691" s="190" t="s">
        <v>964</v>
      </c>
      <c r="C4691" s="191" t="s">
        <v>67</v>
      </c>
      <c r="D4691" s="191" t="s">
        <v>153</v>
      </c>
      <c r="E4691" s="189" t="n">
        <v>0.02</v>
      </c>
      <c r="F4691" s="189" t="n">
        <v>8.76</v>
      </c>
      <c r="G4691" s="189" t="n">
        <v>0</v>
      </c>
    </row>
    <row r="4692" customFormat="false" ht="21" hidden="false" customHeight="false" outlineLevel="0" collapsed="false">
      <c r="A4692" s="189" t="n">
        <v>36148</v>
      </c>
      <c r="B4692" s="190" t="s">
        <v>864</v>
      </c>
      <c r="C4692" s="191" t="s">
        <v>67</v>
      </c>
      <c r="D4692" s="191" t="s">
        <v>28</v>
      </c>
      <c r="E4692" s="189" t="n">
        <v>0.005905881</v>
      </c>
      <c r="F4692" s="189" t="n">
        <v>48</v>
      </c>
      <c r="G4692" s="189" t="n">
        <v>0</v>
      </c>
    </row>
    <row r="4693" customFormat="false" ht="21" hidden="false" customHeight="false" outlineLevel="0" collapsed="false">
      <c r="A4693" s="189" t="n">
        <v>36152</v>
      </c>
      <c r="B4693" s="190" t="s">
        <v>865</v>
      </c>
      <c r="C4693" s="191" t="s">
        <v>67</v>
      </c>
      <c r="D4693" s="191" t="s">
        <v>28</v>
      </c>
      <c r="E4693" s="189" t="n">
        <v>0.005905881</v>
      </c>
      <c r="F4693" s="189" t="n">
        <v>3.9</v>
      </c>
      <c r="G4693" s="189" t="n">
        <v>0</v>
      </c>
    </row>
    <row r="4694" customFormat="false" ht="21" hidden="false" customHeight="false" outlineLevel="0" collapsed="false">
      <c r="A4694" s="189" t="n">
        <v>36397</v>
      </c>
      <c r="B4694" s="190" t="s">
        <v>950</v>
      </c>
      <c r="C4694" s="191" t="s">
        <v>67</v>
      </c>
      <c r="D4694" s="191" t="s">
        <v>28</v>
      </c>
      <c r="E4694" s="189" t="n">
        <v>2.044E-006</v>
      </c>
      <c r="F4694" s="189" t="n">
        <v>12979.56</v>
      </c>
      <c r="G4694" s="189" t="n">
        <v>0</v>
      </c>
    </row>
    <row r="4695" customFormat="false" ht="15" hidden="false" customHeight="false" outlineLevel="0" collapsed="false">
      <c r="A4695" s="189" t="n">
        <v>370</v>
      </c>
      <c r="B4695" s="190" t="s">
        <v>895</v>
      </c>
      <c r="C4695" s="191" t="s">
        <v>67</v>
      </c>
      <c r="D4695" s="191" t="s">
        <v>124</v>
      </c>
      <c r="E4695" s="189" t="n">
        <v>0.011746</v>
      </c>
      <c r="F4695" s="189" t="n">
        <v>75</v>
      </c>
      <c r="G4695" s="189" t="n">
        <v>0</v>
      </c>
    </row>
    <row r="4696" customFormat="false" ht="15" hidden="false" customHeight="false" outlineLevel="0" collapsed="false">
      <c r="A4696" s="189" t="n">
        <v>37370</v>
      </c>
      <c r="B4696" s="190" t="s">
        <v>886</v>
      </c>
      <c r="C4696" s="191" t="s">
        <v>67</v>
      </c>
      <c r="D4696" s="191" t="s">
        <v>876</v>
      </c>
      <c r="E4696" s="189" t="n">
        <v>0.92634</v>
      </c>
      <c r="F4696" s="189" t="n">
        <v>1.7</v>
      </c>
      <c r="G4696" s="189" t="n">
        <v>0</v>
      </c>
    </row>
    <row r="4697" customFormat="false" ht="15" hidden="false" customHeight="false" outlineLevel="0" collapsed="false">
      <c r="A4697" s="189" t="n">
        <v>37371</v>
      </c>
      <c r="B4697" s="190" t="s">
        <v>887</v>
      </c>
      <c r="C4697" s="191" t="s">
        <v>67</v>
      </c>
      <c r="D4697" s="191" t="s">
        <v>876</v>
      </c>
      <c r="E4697" s="189" t="n">
        <v>0.92634</v>
      </c>
      <c r="F4697" s="189" t="n">
        <v>0.64</v>
      </c>
      <c r="G4697" s="189" t="n">
        <v>0</v>
      </c>
    </row>
    <row r="4698" customFormat="false" ht="15" hidden="false" customHeight="false" outlineLevel="0" collapsed="false">
      <c r="A4698" s="189" t="n">
        <v>37372</v>
      </c>
      <c r="B4698" s="190" t="s">
        <v>877</v>
      </c>
      <c r="C4698" s="191" t="s">
        <v>67</v>
      </c>
      <c r="D4698" s="191" t="s">
        <v>876</v>
      </c>
      <c r="E4698" s="189" t="n">
        <v>0.92634</v>
      </c>
      <c r="F4698" s="189" t="n">
        <v>0.37</v>
      </c>
      <c r="G4698" s="189" t="n">
        <v>0</v>
      </c>
    </row>
    <row r="4699" customFormat="false" ht="15" hidden="false" customHeight="false" outlineLevel="0" collapsed="false">
      <c r="A4699" s="189" t="n">
        <v>37373</v>
      </c>
      <c r="B4699" s="190" t="s">
        <v>878</v>
      </c>
      <c r="C4699" s="191" t="s">
        <v>67</v>
      </c>
      <c r="D4699" s="191" t="s">
        <v>876</v>
      </c>
      <c r="E4699" s="189" t="n">
        <v>0.92634</v>
      </c>
      <c r="F4699" s="189" t="n">
        <v>0.02</v>
      </c>
      <c r="G4699" s="189" t="n">
        <v>0</v>
      </c>
    </row>
    <row r="4700" customFormat="false" ht="15" hidden="false" customHeight="false" outlineLevel="0" collapsed="false">
      <c r="A4700" s="189" t="n">
        <v>37623</v>
      </c>
      <c r="B4700" s="190" t="s">
        <v>896</v>
      </c>
      <c r="C4700" s="191" t="s">
        <v>867</v>
      </c>
      <c r="D4700" s="191" t="s">
        <v>876</v>
      </c>
      <c r="E4700" s="189" t="n">
        <v>0.018040064</v>
      </c>
      <c r="F4700" s="189" t="n">
        <v>0</v>
      </c>
      <c r="G4700" s="189" t="n">
        <v>9.8</v>
      </c>
    </row>
    <row r="4701" customFormat="false" ht="15" hidden="false" customHeight="false" outlineLevel="0" collapsed="false">
      <c r="A4701" s="189" t="n">
        <v>38403</v>
      </c>
      <c r="B4701" s="190" t="s">
        <v>888</v>
      </c>
      <c r="C4701" s="191" t="s">
        <v>67</v>
      </c>
      <c r="D4701" s="191" t="s">
        <v>28</v>
      </c>
      <c r="E4701" s="189" t="n">
        <v>0.003314734</v>
      </c>
      <c r="F4701" s="189" t="n">
        <v>24.94</v>
      </c>
      <c r="G4701" s="189" t="n">
        <v>0</v>
      </c>
    </row>
    <row r="4702" customFormat="false" ht="15" hidden="false" customHeight="false" outlineLevel="0" collapsed="false">
      <c r="A4702" s="189" t="n">
        <v>4721</v>
      </c>
      <c r="B4702" s="190" t="s">
        <v>899</v>
      </c>
      <c r="C4702" s="191" t="s">
        <v>67</v>
      </c>
      <c r="D4702" s="191" t="s">
        <v>124</v>
      </c>
      <c r="E4702" s="189" t="n">
        <v>0.008134</v>
      </c>
      <c r="F4702" s="189" t="n">
        <v>43.74</v>
      </c>
      <c r="G4702" s="189" t="n">
        <v>0</v>
      </c>
    </row>
    <row r="4703" customFormat="false" ht="15" hidden="false" customHeight="false" outlineLevel="0" collapsed="false">
      <c r="A4703" s="189" t="n">
        <v>4750</v>
      </c>
      <c r="B4703" s="190" t="s">
        <v>933</v>
      </c>
      <c r="C4703" s="191" t="s">
        <v>867</v>
      </c>
      <c r="D4703" s="191" t="s">
        <v>876</v>
      </c>
      <c r="E4703" s="189" t="n">
        <v>0.30513</v>
      </c>
      <c r="F4703" s="189" t="n">
        <v>0</v>
      </c>
      <c r="G4703" s="189" t="n">
        <v>12.75</v>
      </c>
    </row>
    <row r="4704" customFormat="false" ht="15" hidden="false" customHeight="false" outlineLevel="0" collapsed="false">
      <c r="A4704" s="189" t="n">
        <v>5075</v>
      </c>
      <c r="B4704" s="190" t="s">
        <v>901</v>
      </c>
      <c r="C4704" s="191" t="s">
        <v>67</v>
      </c>
      <c r="D4704" s="191" t="s">
        <v>153</v>
      </c>
      <c r="E4704" s="189" t="n">
        <v>0.02</v>
      </c>
      <c r="F4704" s="189" t="n">
        <v>8.85</v>
      </c>
      <c r="G4704" s="189" t="n">
        <v>0</v>
      </c>
    </row>
    <row r="4705" customFormat="false" ht="15" hidden="false" customHeight="false" outlineLevel="0" collapsed="false">
      <c r="A4705" s="189" t="n">
        <v>6111</v>
      </c>
      <c r="B4705" s="190" t="s">
        <v>891</v>
      </c>
      <c r="C4705" s="191" t="s">
        <v>867</v>
      </c>
      <c r="D4705" s="191" t="s">
        <v>876</v>
      </c>
      <c r="E4705" s="189" t="n">
        <v>0.486600982</v>
      </c>
      <c r="F4705" s="189" t="n">
        <v>0</v>
      </c>
      <c r="G4705" s="189" t="n">
        <v>8.04</v>
      </c>
    </row>
    <row r="4706" customFormat="false" ht="15" hidden="false" customHeight="false" outlineLevel="0" collapsed="false">
      <c r="A4706" s="189" t="n">
        <v>6189</v>
      </c>
      <c r="B4706" s="190" t="s">
        <v>902</v>
      </c>
      <c r="C4706" s="191" t="s">
        <v>67</v>
      </c>
      <c r="D4706" s="191" t="s">
        <v>131</v>
      </c>
      <c r="E4706" s="189" t="n">
        <v>0.13</v>
      </c>
      <c r="F4706" s="189" t="n">
        <v>14.79</v>
      </c>
      <c r="G4706" s="189" t="n">
        <v>0</v>
      </c>
    </row>
    <row r="4707" customFormat="false" ht="15" hidden="false" customHeight="false" outlineLevel="0" collapsed="false">
      <c r="A4707" s="178"/>
      <c r="B4707" s="179"/>
      <c r="C4707" s="180"/>
      <c r="D4707" s="180"/>
      <c r="E4707" s="180"/>
      <c r="F4707" s="180"/>
      <c r="G4707" s="180"/>
    </row>
    <row r="4708" customFormat="false" ht="21" hidden="false" customHeight="false" outlineLevel="0" collapsed="false">
      <c r="A4708" s="184" t="s">
        <v>672</v>
      </c>
      <c r="B4708" s="185" t="s">
        <v>673</v>
      </c>
      <c r="C4708" s="186" t="s">
        <v>53</v>
      </c>
      <c r="D4708" s="186" t="s">
        <v>131</v>
      </c>
      <c r="E4708" s="187"/>
      <c r="F4708" s="187" t="n">
        <v>27.25513560512</v>
      </c>
      <c r="G4708" s="187" t="n">
        <v>10.0764198</v>
      </c>
    </row>
    <row r="4709" customFormat="false" ht="15" hidden="false" customHeight="false" outlineLevel="0" collapsed="false">
      <c r="A4709" s="189" t="n">
        <v>10</v>
      </c>
      <c r="B4709" s="190" t="s">
        <v>882</v>
      </c>
      <c r="C4709" s="191" t="s">
        <v>67</v>
      </c>
      <c r="D4709" s="191" t="s">
        <v>28</v>
      </c>
      <c r="E4709" s="189" t="n">
        <v>0.003247522</v>
      </c>
      <c r="F4709" s="189" t="n">
        <v>6.64</v>
      </c>
      <c r="G4709" s="189" t="n">
        <v>0</v>
      </c>
    </row>
    <row r="4710" customFormat="false" ht="15" hidden="false" customHeight="false" outlineLevel="0" collapsed="false">
      <c r="A4710" s="189" t="n">
        <v>12</v>
      </c>
      <c r="B4710" s="190" t="s">
        <v>883</v>
      </c>
      <c r="C4710" s="191" t="s">
        <v>67</v>
      </c>
      <c r="D4710" s="191" t="s">
        <v>28</v>
      </c>
      <c r="E4710" s="189" t="n">
        <v>0.003247522</v>
      </c>
      <c r="F4710" s="189" t="n">
        <v>6.5</v>
      </c>
      <c r="G4710" s="189" t="n">
        <v>0</v>
      </c>
    </row>
    <row r="4711" customFormat="false" ht="15" hidden="false" customHeight="false" outlineLevel="0" collapsed="false">
      <c r="A4711" s="189" t="n">
        <v>122</v>
      </c>
      <c r="B4711" s="190" t="s">
        <v>1002</v>
      </c>
      <c r="C4711" s="191" t="s">
        <v>67</v>
      </c>
      <c r="D4711" s="191" t="s">
        <v>28</v>
      </c>
      <c r="E4711" s="189" t="n">
        <v>0.0429</v>
      </c>
      <c r="F4711" s="189" t="n">
        <v>46.52</v>
      </c>
      <c r="G4711" s="189" t="n">
        <v>0</v>
      </c>
    </row>
    <row r="4712" customFormat="false" ht="15" hidden="false" customHeight="false" outlineLevel="0" collapsed="false">
      <c r="A4712" s="189" t="n">
        <v>12892</v>
      </c>
      <c r="B4712" s="190" t="s">
        <v>859</v>
      </c>
      <c r="C4712" s="191" t="s">
        <v>67</v>
      </c>
      <c r="D4712" s="191" t="s">
        <v>333</v>
      </c>
      <c r="E4712" s="189" t="n">
        <v>0.005674196</v>
      </c>
      <c r="F4712" s="189" t="n">
        <v>9</v>
      </c>
      <c r="G4712" s="189" t="n">
        <v>0</v>
      </c>
    </row>
    <row r="4713" customFormat="false" ht="15" hidden="false" customHeight="false" outlineLevel="0" collapsed="false">
      <c r="A4713" s="189" t="n">
        <v>12893</v>
      </c>
      <c r="B4713" s="190" t="s">
        <v>860</v>
      </c>
      <c r="C4713" s="191" t="s">
        <v>67</v>
      </c>
      <c r="D4713" s="191" t="s">
        <v>333</v>
      </c>
      <c r="E4713" s="189" t="n">
        <v>0.005674196</v>
      </c>
      <c r="F4713" s="189" t="n">
        <v>48</v>
      </c>
      <c r="G4713" s="189" t="n">
        <v>0</v>
      </c>
    </row>
    <row r="4714" customFormat="false" ht="15" hidden="false" customHeight="false" outlineLevel="0" collapsed="false">
      <c r="A4714" s="189" t="n">
        <v>12894</v>
      </c>
      <c r="B4714" s="190" t="s">
        <v>861</v>
      </c>
      <c r="C4714" s="191" t="s">
        <v>67</v>
      </c>
      <c r="D4714" s="191" t="s">
        <v>28</v>
      </c>
      <c r="E4714" s="189" t="n">
        <v>0.005674196</v>
      </c>
      <c r="F4714" s="189" t="n">
        <v>13</v>
      </c>
      <c r="G4714" s="189" t="n">
        <v>0</v>
      </c>
    </row>
    <row r="4715" customFormat="false" ht="21" hidden="false" customHeight="false" outlineLevel="0" collapsed="false">
      <c r="A4715" s="189" t="n">
        <v>12895</v>
      </c>
      <c r="B4715" s="190" t="s">
        <v>862</v>
      </c>
      <c r="C4715" s="191" t="s">
        <v>67</v>
      </c>
      <c r="D4715" s="191" t="s">
        <v>28</v>
      </c>
      <c r="E4715" s="189" t="n">
        <v>0.005674196</v>
      </c>
      <c r="F4715" s="189" t="n">
        <v>10</v>
      </c>
      <c r="G4715" s="189" t="n">
        <v>0</v>
      </c>
    </row>
    <row r="4716" customFormat="false" ht="21" hidden="false" customHeight="false" outlineLevel="0" collapsed="false">
      <c r="A4716" s="189" t="n">
        <v>20072</v>
      </c>
      <c r="B4716" s="190" t="s">
        <v>1215</v>
      </c>
      <c r="C4716" s="191" t="s">
        <v>67</v>
      </c>
      <c r="D4716" s="191" t="s">
        <v>131</v>
      </c>
      <c r="E4716" s="189" t="n">
        <v>1.04</v>
      </c>
      <c r="F4716" s="189" t="n">
        <v>17.86</v>
      </c>
      <c r="G4716" s="189" t="n">
        <v>0</v>
      </c>
    </row>
    <row r="4717" customFormat="false" ht="15" hidden="false" customHeight="false" outlineLevel="0" collapsed="false">
      <c r="A4717" s="189" t="n">
        <v>20083</v>
      </c>
      <c r="B4717" s="190" t="s">
        <v>1003</v>
      </c>
      <c r="C4717" s="191" t="s">
        <v>67</v>
      </c>
      <c r="D4717" s="191" t="s">
        <v>28</v>
      </c>
      <c r="E4717" s="189" t="n">
        <v>0.0701</v>
      </c>
      <c r="F4717" s="189" t="n">
        <v>40.4</v>
      </c>
      <c r="G4717" s="189" t="n">
        <v>0</v>
      </c>
    </row>
    <row r="4718" customFormat="false" ht="15" hidden="false" customHeight="false" outlineLevel="0" collapsed="false">
      <c r="A4718" s="189" t="n">
        <v>246</v>
      </c>
      <c r="B4718" s="190" t="s">
        <v>914</v>
      </c>
      <c r="C4718" s="191" t="s">
        <v>867</v>
      </c>
      <c r="D4718" s="191" t="s">
        <v>876</v>
      </c>
      <c r="E4718" s="189" t="n">
        <v>0.4514525</v>
      </c>
      <c r="F4718" s="189" t="n">
        <v>0</v>
      </c>
      <c r="G4718" s="189" t="n">
        <v>9.57</v>
      </c>
    </row>
    <row r="4719" customFormat="false" ht="15" hidden="false" customHeight="false" outlineLevel="0" collapsed="false">
      <c r="A4719" s="189" t="n">
        <v>2696</v>
      </c>
      <c r="B4719" s="190" t="s">
        <v>919</v>
      </c>
      <c r="C4719" s="191" t="s">
        <v>867</v>
      </c>
      <c r="D4719" s="191" t="s">
        <v>876</v>
      </c>
      <c r="E4719" s="189" t="n">
        <v>0.4514525</v>
      </c>
      <c r="F4719" s="189" t="n">
        <v>0</v>
      </c>
      <c r="G4719" s="189" t="n">
        <v>12.75</v>
      </c>
    </row>
    <row r="4720" customFormat="false" ht="15" hidden="false" customHeight="false" outlineLevel="0" collapsed="false">
      <c r="A4720" s="189" t="n">
        <v>2711</v>
      </c>
      <c r="B4720" s="190" t="s">
        <v>885</v>
      </c>
      <c r="C4720" s="191" t="s">
        <v>67</v>
      </c>
      <c r="D4720" s="191" t="s">
        <v>28</v>
      </c>
      <c r="E4720" s="189" t="n">
        <v>0.003247522</v>
      </c>
      <c r="F4720" s="189" t="n">
        <v>100.68</v>
      </c>
      <c r="G4720" s="189" t="n">
        <v>0</v>
      </c>
    </row>
    <row r="4721" customFormat="false" ht="21" hidden="false" customHeight="false" outlineLevel="0" collapsed="false">
      <c r="A4721" s="189" t="n">
        <v>36148</v>
      </c>
      <c r="B4721" s="190" t="s">
        <v>864</v>
      </c>
      <c r="C4721" s="191" t="s">
        <v>67</v>
      </c>
      <c r="D4721" s="191" t="s">
        <v>28</v>
      </c>
      <c r="E4721" s="189" t="n">
        <v>0.005674196</v>
      </c>
      <c r="F4721" s="189" t="n">
        <v>48</v>
      </c>
      <c r="G4721" s="189" t="n">
        <v>0</v>
      </c>
    </row>
    <row r="4722" customFormat="false" ht="21" hidden="false" customHeight="false" outlineLevel="0" collapsed="false">
      <c r="A4722" s="189" t="n">
        <v>36152</v>
      </c>
      <c r="B4722" s="190" t="s">
        <v>865</v>
      </c>
      <c r="C4722" s="191" t="s">
        <v>67</v>
      </c>
      <c r="D4722" s="191" t="s">
        <v>28</v>
      </c>
      <c r="E4722" s="189" t="n">
        <v>0.005674196</v>
      </c>
      <c r="F4722" s="189" t="n">
        <v>3.9</v>
      </c>
      <c r="G4722" s="189" t="n">
        <v>0</v>
      </c>
    </row>
    <row r="4723" customFormat="false" ht="15" hidden="false" customHeight="false" outlineLevel="0" collapsed="false">
      <c r="A4723" s="189" t="n">
        <v>37370</v>
      </c>
      <c r="B4723" s="190" t="s">
        <v>886</v>
      </c>
      <c r="C4723" s="191" t="s">
        <v>67</v>
      </c>
      <c r="D4723" s="191" t="s">
        <v>876</v>
      </c>
      <c r="E4723" s="189" t="n">
        <v>0.89</v>
      </c>
      <c r="F4723" s="189" t="n">
        <v>1.7</v>
      </c>
      <c r="G4723" s="189" t="n">
        <v>0</v>
      </c>
    </row>
    <row r="4724" customFormat="false" ht="15" hidden="false" customHeight="false" outlineLevel="0" collapsed="false">
      <c r="A4724" s="189" t="n">
        <v>37371</v>
      </c>
      <c r="B4724" s="190" t="s">
        <v>887</v>
      </c>
      <c r="C4724" s="191" t="s">
        <v>67</v>
      </c>
      <c r="D4724" s="191" t="s">
        <v>876</v>
      </c>
      <c r="E4724" s="189" t="n">
        <v>0.89</v>
      </c>
      <c r="F4724" s="189" t="n">
        <v>0.64</v>
      </c>
      <c r="G4724" s="189" t="n">
        <v>0</v>
      </c>
    </row>
    <row r="4725" customFormat="false" ht="15" hidden="false" customHeight="false" outlineLevel="0" collapsed="false">
      <c r="A4725" s="189" t="n">
        <v>37372</v>
      </c>
      <c r="B4725" s="190" t="s">
        <v>877</v>
      </c>
      <c r="C4725" s="191" t="s">
        <v>67</v>
      </c>
      <c r="D4725" s="191" t="s">
        <v>876</v>
      </c>
      <c r="E4725" s="189" t="n">
        <v>0.89</v>
      </c>
      <c r="F4725" s="189" t="n">
        <v>0.37</v>
      </c>
      <c r="G4725" s="189" t="n">
        <v>0</v>
      </c>
    </row>
    <row r="4726" customFormat="false" ht="15" hidden="false" customHeight="false" outlineLevel="0" collapsed="false">
      <c r="A4726" s="189" t="n">
        <v>37373</v>
      </c>
      <c r="B4726" s="190" t="s">
        <v>878</v>
      </c>
      <c r="C4726" s="191" t="s">
        <v>67</v>
      </c>
      <c r="D4726" s="191" t="s">
        <v>876</v>
      </c>
      <c r="E4726" s="189" t="n">
        <v>0.89</v>
      </c>
      <c r="F4726" s="189" t="n">
        <v>0.02</v>
      </c>
      <c r="G4726" s="189" t="n">
        <v>0</v>
      </c>
    </row>
    <row r="4727" customFormat="false" ht="15" hidden="false" customHeight="false" outlineLevel="0" collapsed="false">
      <c r="A4727" s="189" t="n">
        <v>38383</v>
      </c>
      <c r="B4727" s="190" t="s">
        <v>1000</v>
      </c>
      <c r="C4727" s="191" t="s">
        <v>67</v>
      </c>
      <c r="D4727" s="191" t="s">
        <v>28</v>
      </c>
      <c r="E4727" s="189" t="n">
        <v>0.1485</v>
      </c>
      <c r="F4727" s="189" t="n">
        <v>1.51</v>
      </c>
      <c r="G4727" s="189" t="n">
        <v>0</v>
      </c>
    </row>
    <row r="4728" customFormat="false" ht="15" hidden="false" customHeight="false" outlineLevel="0" collapsed="false">
      <c r="A4728" s="189" t="n">
        <v>38403</v>
      </c>
      <c r="B4728" s="190" t="s">
        <v>888</v>
      </c>
      <c r="C4728" s="191" t="s">
        <v>67</v>
      </c>
      <c r="D4728" s="191" t="s">
        <v>28</v>
      </c>
      <c r="E4728" s="189" t="n">
        <v>0.003247522</v>
      </c>
      <c r="F4728" s="189" t="n">
        <v>24.94</v>
      </c>
      <c r="G4728" s="189" t="n">
        <v>0</v>
      </c>
    </row>
    <row r="4729" customFormat="false" ht="15" hidden="false" customHeight="false" outlineLevel="0" collapsed="false">
      <c r="A4729" s="178"/>
      <c r="B4729" s="179"/>
      <c r="C4729" s="180"/>
      <c r="D4729" s="180"/>
      <c r="E4729" s="180"/>
      <c r="F4729" s="180"/>
      <c r="G4729" s="180"/>
    </row>
    <row r="4730" customFormat="false" ht="21" hidden="false" customHeight="false" outlineLevel="0" collapsed="false">
      <c r="A4730" s="184" t="s">
        <v>675</v>
      </c>
      <c r="B4730" s="185" t="s">
        <v>676</v>
      </c>
      <c r="C4730" s="186" t="s">
        <v>53</v>
      </c>
      <c r="D4730" s="186" t="s">
        <v>131</v>
      </c>
      <c r="E4730" s="187"/>
      <c r="F4730" s="187" t="n">
        <v>20.07000495908</v>
      </c>
      <c r="G4730" s="187" t="n">
        <v>2.4908004</v>
      </c>
    </row>
    <row r="4731" customFormat="false" ht="15" hidden="false" customHeight="false" outlineLevel="0" collapsed="false">
      <c r="A4731" s="189" t="n">
        <v>10</v>
      </c>
      <c r="B4731" s="190" t="s">
        <v>882</v>
      </c>
      <c r="C4731" s="191" t="s">
        <v>67</v>
      </c>
      <c r="D4731" s="191" t="s">
        <v>28</v>
      </c>
      <c r="E4731" s="189" t="n">
        <v>0.000802758</v>
      </c>
      <c r="F4731" s="189" t="n">
        <v>6.64</v>
      </c>
      <c r="G4731" s="189" t="n">
        <v>0</v>
      </c>
    </row>
    <row r="4732" customFormat="false" ht="15" hidden="false" customHeight="false" outlineLevel="0" collapsed="false">
      <c r="A4732" s="189" t="n">
        <v>12</v>
      </c>
      <c r="B4732" s="190" t="s">
        <v>883</v>
      </c>
      <c r="C4732" s="191" t="s">
        <v>67</v>
      </c>
      <c r="D4732" s="191" t="s">
        <v>28</v>
      </c>
      <c r="E4732" s="189" t="n">
        <v>0.000802758</v>
      </c>
      <c r="F4732" s="189" t="n">
        <v>6.5</v>
      </c>
      <c r="G4732" s="189" t="n">
        <v>0</v>
      </c>
    </row>
    <row r="4733" customFormat="false" ht="15" hidden="false" customHeight="false" outlineLevel="0" collapsed="false">
      <c r="A4733" s="189" t="n">
        <v>122</v>
      </c>
      <c r="B4733" s="190" t="s">
        <v>1002</v>
      </c>
      <c r="C4733" s="191" t="s">
        <v>67</v>
      </c>
      <c r="D4733" s="191" t="s">
        <v>28</v>
      </c>
      <c r="E4733" s="189" t="n">
        <v>0.005</v>
      </c>
      <c r="F4733" s="189" t="n">
        <v>46.52</v>
      </c>
      <c r="G4733" s="189" t="n">
        <v>0</v>
      </c>
    </row>
    <row r="4734" customFormat="false" ht="15" hidden="false" customHeight="false" outlineLevel="0" collapsed="false">
      <c r="A4734" s="189" t="n">
        <v>12892</v>
      </c>
      <c r="B4734" s="190" t="s">
        <v>859</v>
      </c>
      <c r="C4734" s="191" t="s">
        <v>67</v>
      </c>
      <c r="D4734" s="191" t="s">
        <v>333</v>
      </c>
      <c r="E4734" s="189" t="n">
        <v>0.00140261</v>
      </c>
      <c r="F4734" s="189" t="n">
        <v>9</v>
      </c>
      <c r="G4734" s="189" t="n">
        <v>0</v>
      </c>
    </row>
    <row r="4735" customFormat="false" ht="15" hidden="false" customHeight="false" outlineLevel="0" collapsed="false">
      <c r="A4735" s="189" t="n">
        <v>12893</v>
      </c>
      <c r="B4735" s="190" t="s">
        <v>860</v>
      </c>
      <c r="C4735" s="191" t="s">
        <v>67</v>
      </c>
      <c r="D4735" s="191" t="s">
        <v>333</v>
      </c>
      <c r="E4735" s="189" t="n">
        <v>0.00140261</v>
      </c>
      <c r="F4735" s="189" t="n">
        <v>48</v>
      </c>
      <c r="G4735" s="189" t="n">
        <v>0</v>
      </c>
    </row>
    <row r="4736" customFormat="false" ht="15" hidden="false" customHeight="false" outlineLevel="0" collapsed="false">
      <c r="A4736" s="189" t="n">
        <v>12894</v>
      </c>
      <c r="B4736" s="190" t="s">
        <v>861</v>
      </c>
      <c r="C4736" s="191" t="s">
        <v>67</v>
      </c>
      <c r="D4736" s="191" t="s">
        <v>28</v>
      </c>
      <c r="E4736" s="189" t="n">
        <v>0.00140261</v>
      </c>
      <c r="F4736" s="189" t="n">
        <v>13</v>
      </c>
      <c r="G4736" s="189" t="n">
        <v>0</v>
      </c>
    </row>
    <row r="4737" customFormat="false" ht="21" hidden="false" customHeight="false" outlineLevel="0" collapsed="false">
      <c r="A4737" s="189" t="n">
        <v>12895</v>
      </c>
      <c r="B4737" s="190" t="s">
        <v>862</v>
      </c>
      <c r="C4737" s="191" t="s">
        <v>67</v>
      </c>
      <c r="D4737" s="191" t="s">
        <v>28</v>
      </c>
      <c r="E4737" s="189" t="n">
        <v>0.00140261</v>
      </c>
      <c r="F4737" s="189" t="n">
        <v>10</v>
      </c>
      <c r="G4737" s="189" t="n">
        <v>0</v>
      </c>
    </row>
    <row r="4738" customFormat="false" ht="21" hidden="false" customHeight="false" outlineLevel="0" collapsed="false">
      <c r="A4738" s="189" t="n">
        <v>20072</v>
      </c>
      <c r="B4738" s="190" t="s">
        <v>1215</v>
      </c>
      <c r="C4738" s="191" t="s">
        <v>67</v>
      </c>
      <c r="D4738" s="191" t="s">
        <v>131</v>
      </c>
      <c r="E4738" s="189" t="n">
        <v>1.04</v>
      </c>
      <c r="F4738" s="189" t="n">
        <v>17.86</v>
      </c>
      <c r="G4738" s="189" t="n">
        <v>0</v>
      </c>
    </row>
    <row r="4739" customFormat="false" ht="15" hidden="false" customHeight="false" outlineLevel="0" collapsed="false">
      <c r="A4739" s="189" t="n">
        <v>20083</v>
      </c>
      <c r="B4739" s="190" t="s">
        <v>1003</v>
      </c>
      <c r="C4739" s="191" t="s">
        <v>67</v>
      </c>
      <c r="D4739" s="191" t="s">
        <v>28</v>
      </c>
      <c r="E4739" s="189" t="n">
        <v>0.0082</v>
      </c>
      <c r="F4739" s="189" t="n">
        <v>40.4</v>
      </c>
      <c r="G4739" s="189" t="n">
        <v>0</v>
      </c>
    </row>
    <row r="4740" customFormat="false" ht="15" hidden="false" customHeight="false" outlineLevel="0" collapsed="false">
      <c r="A4740" s="189" t="n">
        <v>246</v>
      </c>
      <c r="B4740" s="190" t="s">
        <v>914</v>
      </c>
      <c r="C4740" s="191" t="s">
        <v>867</v>
      </c>
      <c r="D4740" s="191" t="s">
        <v>876</v>
      </c>
      <c r="E4740" s="189" t="n">
        <v>0.111595</v>
      </c>
      <c r="F4740" s="189" t="n">
        <v>0</v>
      </c>
      <c r="G4740" s="189" t="n">
        <v>9.57</v>
      </c>
    </row>
    <row r="4741" customFormat="false" ht="15" hidden="false" customHeight="false" outlineLevel="0" collapsed="false">
      <c r="A4741" s="189" t="n">
        <v>2696</v>
      </c>
      <c r="B4741" s="190" t="s">
        <v>919</v>
      </c>
      <c r="C4741" s="191" t="s">
        <v>867</v>
      </c>
      <c r="D4741" s="191" t="s">
        <v>876</v>
      </c>
      <c r="E4741" s="189" t="n">
        <v>0.111595</v>
      </c>
      <c r="F4741" s="189" t="n">
        <v>0</v>
      </c>
      <c r="G4741" s="189" t="n">
        <v>12.75</v>
      </c>
    </row>
    <row r="4742" customFormat="false" ht="15" hidden="false" customHeight="false" outlineLevel="0" collapsed="false">
      <c r="A4742" s="189" t="n">
        <v>2711</v>
      </c>
      <c r="B4742" s="190" t="s">
        <v>885</v>
      </c>
      <c r="C4742" s="191" t="s">
        <v>67</v>
      </c>
      <c r="D4742" s="191" t="s">
        <v>28</v>
      </c>
      <c r="E4742" s="189" t="n">
        <v>0.000802758</v>
      </c>
      <c r="F4742" s="189" t="n">
        <v>100.68</v>
      </c>
      <c r="G4742" s="189" t="n">
        <v>0</v>
      </c>
    </row>
    <row r="4743" customFormat="false" ht="21" hidden="false" customHeight="false" outlineLevel="0" collapsed="false">
      <c r="A4743" s="189" t="n">
        <v>36148</v>
      </c>
      <c r="B4743" s="190" t="s">
        <v>864</v>
      </c>
      <c r="C4743" s="191" t="s">
        <v>67</v>
      </c>
      <c r="D4743" s="191" t="s">
        <v>28</v>
      </c>
      <c r="E4743" s="189" t="n">
        <v>0.00140261</v>
      </c>
      <c r="F4743" s="189" t="n">
        <v>48</v>
      </c>
      <c r="G4743" s="189" t="n">
        <v>0</v>
      </c>
    </row>
    <row r="4744" customFormat="false" ht="21" hidden="false" customHeight="false" outlineLevel="0" collapsed="false">
      <c r="A4744" s="189" t="n">
        <v>36152</v>
      </c>
      <c r="B4744" s="190" t="s">
        <v>865</v>
      </c>
      <c r="C4744" s="191" t="s">
        <v>67</v>
      </c>
      <c r="D4744" s="191" t="s">
        <v>28</v>
      </c>
      <c r="E4744" s="189" t="n">
        <v>0.00140261</v>
      </c>
      <c r="F4744" s="189" t="n">
        <v>3.9</v>
      </c>
      <c r="G4744" s="189" t="n">
        <v>0</v>
      </c>
    </row>
    <row r="4745" customFormat="false" ht="15" hidden="false" customHeight="false" outlineLevel="0" collapsed="false">
      <c r="A4745" s="189" t="n">
        <v>37370</v>
      </c>
      <c r="B4745" s="190" t="s">
        <v>886</v>
      </c>
      <c r="C4745" s="191" t="s">
        <v>67</v>
      </c>
      <c r="D4745" s="191" t="s">
        <v>876</v>
      </c>
      <c r="E4745" s="189" t="n">
        <v>0.22</v>
      </c>
      <c r="F4745" s="189" t="n">
        <v>1.7</v>
      </c>
      <c r="G4745" s="189" t="n">
        <v>0</v>
      </c>
    </row>
    <row r="4746" customFormat="false" ht="15" hidden="false" customHeight="false" outlineLevel="0" collapsed="false">
      <c r="A4746" s="189" t="n">
        <v>37371</v>
      </c>
      <c r="B4746" s="190" t="s">
        <v>887</v>
      </c>
      <c r="C4746" s="191" t="s">
        <v>67</v>
      </c>
      <c r="D4746" s="191" t="s">
        <v>876</v>
      </c>
      <c r="E4746" s="189" t="n">
        <v>0.22</v>
      </c>
      <c r="F4746" s="189" t="n">
        <v>0.64</v>
      </c>
      <c r="G4746" s="189" t="n">
        <v>0</v>
      </c>
    </row>
    <row r="4747" customFormat="false" ht="15" hidden="false" customHeight="false" outlineLevel="0" collapsed="false">
      <c r="A4747" s="189" t="n">
        <v>37372</v>
      </c>
      <c r="B4747" s="190" t="s">
        <v>877</v>
      </c>
      <c r="C4747" s="191" t="s">
        <v>67</v>
      </c>
      <c r="D4747" s="191" t="s">
        <v>876</v>
      </c>
      <c r="E4747" s="189" t="n">
        <v>0.22</v>
      </c>
      <c r="F4747" s="189" t="n">
        <v>0.37</v>
      </c>
      <c r="G4747" s="189" t="n">
        <v>0</v>
      </c>
    </row>
    <row r="4748" customFormat="false" ht="15" hidden="false" customHeight="false" outlineLevel="0" collapsed="false">
      <c r="A4748" s="189" t="n">
        <v>37373</v>
      </c>
      <c r="B4748" s="190" t="s">
        <v>878</v>
      </c>
      <c r="C4748" s="191" t="s">
        <v>67</v>
      </c>
      <c r="D4748" s="191" t="s">
        <v>876</v>
      </c>
      <c r="E4748" s="189" t="n">
        <v>0.22</v>
      </c>
      <c r="F4748" s="189" t="n">
        <v>0.02</v>
      </c>
      <c r="G4748" s="189" t="n">
        <v>0</v>
      </c>
    </row>
    <row r="4749" customFormat="false" ht="15" hidden="false" customHeight="false" outlineLevel="0" collapsed="false">
      <c r="A4749" s="189" t="n">
        <v>38383</v>
      </c>
      <c r="B4749" s="190" t="s">
        <v>1000</v>
      </c>
      <c r="C4749" s="191" t="s">
        <v>67</v>
      </c>
      <c r="D4749" s="191" t="s">
        <v>28</v>
      </c>
      <c r="E4749" s="189" t="n">
        <v>0.023</v>
      </c>
      <c r="F4749" s="189" t="n">
        <v>1.51</v>
      </c>
      <c r="G4749" s="189" t="n">
        <v>0</v>
      </c>
    </row>
    <row r="4750" customFormat="false" ht="15" hidden="false" customHeight="false" outlineLevel="0" collapsed="false">
      <c r="A4750" s="189" t="n">
        <v>38403</v>
      </c>
      <c r="B4750" s="190" t="s">
        <v>888</v>
      </c>
      <c r="C4750" s="191" t="s">
        <v>67</v>
      </c>
      <c r="D4750" s="191" t="s">
        <v>28</v>
      </c>
      <c r="E4750" s="189" t="n">
        <v>0.000802758</v>
      </c>
      <c r="F4750" s="189" t="n">
        <v>24.94</v>
      </c>
      <c r="G4750" s="189" t="n">
        <v>0</v>
      </c>
    </row>
    <row r="4751" customFormat="false" ht="15" hidden="false" customHeight="false" outlineLevel="0" collapsed="false">
      <c r="A4751" s="178"/>
      <c r="B4751" s="179"/>
      <c r="C4751" s="180"/>
      <c r="D4751" s="180"/>
      <c r="E4751" s="180"/>
      <c r="F4751" s="180"/>
      <c r="G4751" s="180"/>
    </row>
    <row r="4752" customFormat="false" ht="15" hidden="false" customHeight="false" outlineLevel="0" collapsed="false">
      <c r="A4752" s="184" t="s">
        <v>678</v>
      </c>
      <c r="B4752" s="185" t="s">
        <v>679</v>
      </c>
      <c r="C4752" s="186" t="s">
        <v>53</v>
      </c>
      <c r="D4752" s="186" t="s">
        <v>28</v>
      </c>
      <c r="E4752" s="187"/>
      <c r="F4752" s="187" t="n">
        <v>24.30821465378</v>
      </c>
      <c r="G4752" s="187" t="n">
        <v>73.785513828</v>
      </c>
    </row>
    <row r="4753" customFormat="false" ht="15" hidden="false" customHeight="false" outlineLevel="0" collapsed="false">
      <c r="A4753" s="189" t="n">
        <v>10</v>
      </c>
      <c r="B4753" s="190" t="s">
        <v>882</v>
      </c>
      <c r="C4753" s="191" t="s">
        <v>67</v>
      </c>
      <c r="D4753" s="191" t="s">
        <v>28</v>
      </c>
      <c r="E4753" s="189" t="n">
        <v>0.010114751</v>
      </c>
      <c r="F4753" s="189" t="n">
        <v>6.64</v>
      </c>
      <c r="G4753" s="189" t="n">
        <v>0</v>
      </c>
    </row>
    <row r="4754" customFormat="false" ht="15" hidden="false" customHeight="false" outlineLevel="0" collapsed="false">
      <c r="A4754" s="189" t="n">
        <v>12</v>
      </c>
      <c r="B4754" s="190" t="s">
        <v>883</v>
      </c>
      <c r="C4754" s="191" t="s">
        <v>67</v>
      </c>
      <c r="D4754" s="191" t="s">
        <v>28</v>
      </c>
      <c r="E4754" s="189" t="n">
        <v>0.010114751</v>
      </c>
      <c r="F4754" s="189" t="n">
        <v>6.5</v>
      </c>
      <c r="G4754" s="189" t="n">
        <v>0</v>
      </c>
    </row>
    <row r="4755" customFormat="false" ht="15" hidden="false" customHeight="false" outlineLevel="0" collapsed="false">
      <c r="A4755" s="189" t="n">
        <v>12892</v>
      </c>
      <c r="B4755" s="190" t="s">
        <v>859</v>
      </c>
      <c r="C4755" s="191" t="s">
        <v>67</v>
      </c>
      <c r="D4755" s="191" t="s">
        <v>333</v>
      </c>
      <c r="E4755" s="189" t="n">
        <v>0.032954961</v>
      </c>
      <c r="F4755" s="189" t="n">
        <v>9</v>
      </c>
      <c r="G4755" s="189" t="n">
        <v>0</v>
      </c>
    </row>
    <row r="4756" customFormat="false" ht="15" hidden="false" customHeight="false" outlineLevel="0" collapsed="false">
      <c r="A4756" s="189" t="n">
        <v>12893</v>
      </c>
      <c r="B4756" s="190" t="s">
        <v>860</v>
      </c>
      <c r="C4756" s="191" t="s">
        <v>67</v>
      </c>
      <c r="D4756" s="191" t="s">
        <v>333</v>
      </c>
      <c r="E4756" s="189" t="n">
        <v>0.032954961</v>
      </c>
      <c r="F4756" s="189" t="n">
        <v>48</v>
      </c>
      <c r="G4756" s="189" t="n">
        <v>0</v>
      </c>
    </row>
    <row r="4757" customFormat="false" ht="15" hidden="false" customHeight="false" outlineLevel="0" collapsed="false">
      <c r="A4757" s="189" t="n">
        <v>12894</v>
      </c>
      <c r="B4757" s="190" t="s">
        <v>861</v>
      </c>
      <c r="C4757" s="191" t="s">
        <v>67</v>
      </c>
      <c r="D4757" s="191" t="s">
        <v>28</v>
      </c>
      <c r="E4757" s="189" t="n">
        <v>0.032954961</v>
      </c>
      <c r="F4757" s="189" t="n">
        <v>13</v>
      </c>
      <c r="G4757" s="189" t="n">
        <v>0</v>
      </c>
    </row>
    <row r="4758" customFormat="false" ht="21" hidden="false" customHeight="false" outlineLevel="0" collapsed="false">
      <c r="A4758" s="189" t="n">
        <v>12895</v>
      </c>
      <c r="B4758" s="190" t="s">
        <v>862</v>
      </c>
      <c r="C4758" s="191" t="s">
        <v>67</v>
      </c>
      <c r="D4758" s="191" t="s">
        <v>28</v>
      </c>
      <c r="E4758" s="189" t="n">
        <v>0.032954961</v>
      </c>
      <c r="F4758" s="189" t="n">
        <v>10</v>
      </c>
      <c r="G4758" s="189" t="n">
        <v>0</v>
      </c>
    </row>
    <row r="4759" customFormat="false" ht="15" hidden="false" customHeight="false" outlineLevel="0" collapsed="false">
      <c r="A4759" s="189" t="n">
        <v>246</v>
      </c>
      <c r="B4759" s="190" t="s">
        <v>914</v>
      </c>
      <c r="C4759" s="191" t="s">
        <v>867</v>
      </c>
      <c r="D4759" s="191" t="s">
        <v>876</v>
      </c>
      <c r="E4759" s="189" t="n">
        <v>0.3804375</v>
      </c>
      <c r="F4759" s="189" t="n">
        <v>0</v>
      </c>
      <c r="G4759" s="189" t="n">
        <v>9.57</v>
      </c>
    </row>
    <row r="4760" customFormat="false" ht="15" hidden="false" customHeight="false" outlineLevel="0" collapsed="false">
      <c r="A4760" s="189" t="n">
        <v>2696</v>
      </c>
      <c r="B4760" s="190" t="s">
        <v>919</v>
      </c>
      <c r="C4760" s="191" t="s">
        <v>867</v>
      </c>
      <c r="D4760" s="191" t="s">
        <v>876</v>
      </c>
      <c r="E4760" s="189" t="n">
        <v>2.4317565</v>
      </c>
      <c r="F4760" s="189" t="n">
        <v>0</v>
      </c>
      <c r="G4760" s="189" t="n">
        <v>12.75</v>
      </c>
    </row>
    <row r="4761" customFormat="false" ht="15" hidden="false" customHeight="false" outlineLevel="0" collapsed="false">
      <c r="A4761" s="189" t="n">
        <v>2711</v>
      </c>
      <c r="B4761" s="190" t="s">
        <v>885</v>
      </c>
      <c r="C4761" s="191" t="s">
        <v>67</v>
      </c>
      <c r="D4761" s="191" t="s">
        <v>28</v>
      </c>
      <c r="E4761" s="189" t="n">
        <v>0.010114751</v>
      </c>
      <c r="F4761" s="189" t="n">
        <v>100.68</v>
      </c>
      <c r="G4761" s="189" t="n">
        <v>0</v>
      </c>
    </row>
    <row r="4762" customFormat="false" ht="21" hidden="false" customHeight="false" outlineLevel="0" collapsed="false">
      <c r="A4762" s="189" t="n">
        <v>36148</v>
      </c>
      <c r="B4762" s="190" t="s">
        <v>864</v>
      </c>
      <c r="C4762" s="191" t="s">
        <v>67</v>
      </c>
      <c r="D4762" s="191" t="s">
        <v>28</v>
      </c>
      <c r="E4762" s="189" t="n">
        <v>0.032954961</v>
      </c>
      <c r="F4762" s="189" t="n">
        <v>48</v>
      </c>
      <c r="G4762" s="189" t="n">
        <v>0</v>
      </c>
    </row>
    <row r="4763" customFormat="false" ht="21" hidden="false" customHeight="false" outlineLevel="0" collapsed="false">
      <c r="A4763" s="189" t="n">
        <v>36152</v>
      </c>
      <c r="B4763" s="190" t="s">
        <v>865</v>
      </c>
      <c r="C4763" s="191" t="s">
        <v>67</v>
      </c>
      <c r="D4763" s="191" t="s">
        <v>28</v>
      </c>
      <c r="E4763" s="189" t="n">
        <v>0.032954961</v>
      </c>
      <c r="F4763" s="189" t="n">
        <v>3.9</v>
      </c>
      <c r="G4763" s="189" t="n">
        <v>0</v>
      </c>
    </row>
    <row r="4764" customFormat="false" ht="15" hidden="false" customHeight="false" outlineLevel="0" collapsed="false">
      <c r="A4764" s="189" t="n">
        <v>37370</v>
      </c>
      <c r="B4764" s="190" t="s">
        <v>886</v>
      </c>
      <c r="C4764" s="191" t="s">
        <v>67</v>
      </c>
      <c r="D4764" s="191" t="s">
        <v>876</v>
      </c>
      <c r="E4764" s="189" t="n">
        <v>5.169</v>
      </c>
      <c r="F4764" s="189" t="n">
        <v>1.7</v>
      </c>
      <c r="G4764" s="189" t="n">
        <v>0</v>
      </c>
    </row>
    <row r="4765" customFormat="false" ht="15" hidden="false" customHeight="false" outlineLevel="0" collapsed="false">
      <c r="A4765" s="189" t="n">
        <v>37371</v>
      </c>
      <c r="B4765" s="190" t="s">
        <v>887</v>
      </c>
      <c r="C4765" s="191" t="s">
        <v>67</v>
      </c>
      <c r="D4765" s="191" t="s">
        <v>876</v>
      </c>
      <c r="E4765" s="189" t="n">
        <v>5.169</v>
      </c>
      <c r="F4765" s="189" t="n">
        <v>0.64</v>
      </c>
      <c r="G4765" s="189" t="n">
        <v>0</v>
      </c>
    </row>
    <row r="4766" customFormat="false" ht="15" hidden="false" customHeight="false" outlineLevel="0" collapsed="false">
      <c r="A4766" s="189" t="n">
        <v>37372</v>
      </c>
      <c r="B4766" s="190" t="s">
        <v>877</v>
      </c>
      <c r="C4766" s="191" t="s">
        <v>67</v>
      </c>
      <c r="D4766" s="191" t="s">
        <v>876</v>
      </c>
      <c r="E4766" s="189" t="n">
        <v>5.169</v>
      </c>
      <c r="F4766" s="189" t="n">
        <v>0.37</v>
      </c>
      <c r="G4766" s="189" t="n">
        <v>0</v>
      </c>
    </row>
    <row r="4767" customFormat="false" ht="15" hidden="false" customHeight="false" outlineLevel="0" collapsed="false">
      <c r="A4767" s="189" t="n">
        <v>37373</v>
      </c>
      <c r="B4767" s="190" t="s">
        <v>878</v>
      </c>
      <c r="C4767" s="191" t="s">
        <v>67</v>
      </c>
      <c r="D4767" s="191" t="s">
        <v>876</v>
      </c>
      <c r="E4767" s="189" t="n">
        <v>5.169</v>
      </c>
      <c r="F4767" s="189" t="n">
        <v>0.02</v>
      </c>
      <c r="G4767" s="189" t="n">
        <v>0</v>
      </c>
    </row>
    <row r="4768" customFormat="false" ht="15" hidden="false" customHeight="false" outlineLevel="0" collapsed="false">
      <c r="A4768" s="189" t="n">
        <v>38403</v>
      </c>
      <c r="B4768" s="190" t="s">
        <v>888</v>
      </c>
      <c r="C4768" s="191" t="s">
        <v>67</v>
      </c>
      <c r="D4768" s="191" t="s">
        <v>28</v>
      </c>
      <c r="E4768" s="189" t="n">
        <v>0.010114751</v>
      </c>
      <c r="F4768" s="189" t="n">
        <v>24.94</v>
      </c>
      <c r="G4768" s="189" t="n">
        <v>0</v>
      </c>
    </row>
    <row r="4769" customFormat="false" ht="15" hidden="false" customHeight="false" outlineLevel="0" collapsed="false">
      <c r="A4769" s="189" t="n">
        <v>41898</v>
      </c>
      <c r="B4769" s="190" t="s">
        <v>1216</v>
      </c>
      <c r="C4769" s="191" t="s">
        <v>67</v>
      </c>
      <c r="D4769" s="191" t="s">
        <v>28</v>
      </c>
      <c r="E4769" s="189" t="n">
        <v>0.000271447</v>
      </c>
      <c r="F4769" s="189" t="n">
        <v>16380.96</v>
      </c>
      <c r="G4769" s="189" t="n">
        <v>0</v>
      </c>
    </row>
    <row r="4770" customFormat="false" ht="15" hidden="false" customHeight="false" outlineLevel="0" collapsed="false">
      <c r="A4770" s="189" t="n">
        <v>4257</v>
      </c>
      <c r="B4770" s="190" t="s">
        <v>1217</v>
      </c>
      <c r="C4770" s="191" t="s">
        <v>867</v>
      </c>
      <c r="D4770" s="191" t="s">
        <v>876</v>
      </c>
      <c r="E4770" s="189" t="n">
        <v>2.4130599</v>
      </c>
      <c r="F4770" s="189" t="n">
        <v>0</v>
      </c>
      <c r="G4770" s="189" t="n">
        <v>16.22</v>
      </c>
    </row>
    <row r="4771" customFormat="false" ht="15" hidden="false" customHeight="false" outlineLevel="0" collapsed="false">
      <c r="A4771" s="178"/>
      <c r="B4771" s="179"/>
      <c r="C4771" s="180"/>
      <c r="D4771" s="180"/>
      <c r="E4771" s="180"/>
      <c r="F4771" s="180"/>
      <c r="G4771" s="180"/>
    </row>
    <row r="4772" customFormat="false" ht="31.5" hidden="false" customHeight="false" outlineLevel="0" collapsed="false">
      <c r="A4772" s="184" t="s">
        <v>681</v>
      </c>
      <c r="B4772" s="185" t="s">
        <v>682</v>
      </c>
      <c r="C4772" s="186" t="s">
        <v>53</v>
      </c>
      <c r="D4772" s="186" t="s">
        <v>72</v>
      </c>
      <c r="E4772" s="187"/>
      <c r="F4772" s="187" t="n">
        <v>24.00454134112</v>
      </c>
      <c r="G4772" s="187" t="n">
        <v>4.813494338</v>
      </c>
    </row>
    <row r="4773" customFormat="false" ht="15" hidden="false" customHeight="false" outlineLevel="0" collapsed="false">
      <c r="A4773" s="189" t="n">
        <v>10</v>
      </c>
      <c r="B4773" s="190" t="s">
        <v>882</v>
      </c>
      <c r="C4773" s="191" t="s">
        <v>67</v>
      </c>
      <c r="D4773" s="191" t="s">
        <v>28</v>
      </c>
      <c r="E4773" s="189" t="n">
        <v>0.001160351</v>
      </c>
      <c r="F4773" s="189" t="n">
        <v>6.64</v>
      </c>
      <c r="G4773" s="189" t="n">
        <v>0</v>
      </c>
    </row>
    <row r="4774" customFormat="false" ht="15" hidden="false" customHeight="false" outlineLevel="0" collapsed="false">
      <c r="A4774" s="189" t="n">
        <v>12</v>
      </c>
      <c r="B4774" s="190" t="s">
        <v>883</v>
      </c>
      <c r="C4774" s="191" t="s">
        <v>67</v>
      </c>
      <c r="D4774" s="191" t="s">
        <v>28</v>
      </c>
      <c r="E4774" s="189" t="n">
        <v>0.001160351</v>
      </c>
      <c r="F4774" s="189" t="n">
        <v>6.5</v>
      </c>
      <c r="G4774" s="189" t="n">
        <v>0</v>
      </c>
    </row>
    <row r="4775" customFormat="false" ht="15" hidden="false" customHeight="false" outlineLevel="0" collapsed="false">
      <c r="A4775" s="189" t="n">
        <v>12892</v>
      </c>
      <c r="B4775" s="190" t="s">
        <v>859</v>
      </c>
      <c r="C4775" s="191" t="s">
        <v>67</v>
      </c>
      <c r="D4775" s="191" t="s">
        <v>333</v>
      </c>
      <c r="E4775" s="189" t="n">
        <v>0.002129418</v>
      </c>
      <c r="F4775" s="189" t="n">
        <v>9</v>
      </c>
      <c r="G4775" s="189" t="n">
        <v>0</v>
      </c>
    </row>
    <row r="4776" customFormat="false" ht="15" hidden="false" customHeight="false" outlineLevel="0" collapsed="false">
      <c r="A4776" s="189" t="n">
        <v>12893</v>
      </c>
      <c r="B4776" s="190" t="s">
        <v>860</v>
      </c>
      <c r="C4776" s="191" t="s">
        <v>67</v>
      </c>
      <c r="D4776" s="191" t="s">
        <v>333</v>
      </c>
      <c r="E4776" s="189" t="n">
        <v>0.002129418</v>
      </c>
      <c r="F4776" s="189" t="n">
        <v>48</v>
      </c>
      <c r="G4776" s="189" t="n">
        <v>0</v>
      </c>
    </row>
    <row r="4777" customFormat="false" ht="15" hidden="false" customHeight="false" outlineLevel="0" collapsed="false">
      <c r="A4777" s="189" t="n">
        <v>12894</v>
      </c>
      <c r="B4777" s="190" t="s">
        <v>861</v>
      </c>
      <c r="C4777" s="191" t="s">
        <v>67</v>
      </c>
      <c r="D4777" s="191" t="s">
        <v>28</v>
      </c>
      <c r="E4777" s="189" t="n">
        <v>0.002129418</v>
      </c>
      <c r="F4777" s="189" t="n">
        <v>13</v>
      </c>
      <c r="G4777" s="189" t="n">
        <v>0</v>
      </c>
    </row>
    <row r="4778" customFormat="false" ht="21" hidden="false" customHeight="false" outlineLevel="0" collapsed="false">
      <c r="A4778" s="189" t="n">
        <v>12895</v>
      </c>
      <c r="B4778" s="190" t="s">
        <v>862</v>
      </c>
      <c r="C4778" s="191" t="s">
        <v>67</v>
      </c>
      <c r="D4778" s="191" t="s">
        <v>28</v>
      </c>
      <c r="E4778" s="189" t="n">
        <v>0.002129418</v>
      </c>
      <c r="F4778" s="189" t="n">
        <v>10</v>
      </c>
      <c r="G4778" s="189" t="n">
        <v>0</v>
      </c>
    </row>
    <row r="4779" customFormat="false" ht="15" hidden="false" customHeight="false" outlineLevel="0" collapsed="false">
      <c r="A4779" s="189" t="n">
        <v>25957</v>
      </c>
      <c r="B4779" s="190" t="s">
        <v>1213</v>
      </c>
      <c r="C4779" s="191" t="s">
        <v>867</v>
      </c>
      <c r="D4779" s="191" t="s">
        <v>876</v>
      </c>
      <c r="E4779" s="189" t="n">
        <v>0.2149809</v>
      </c>
      <c r="F4779" s="189" t="n">
        <v>0</v>
      </c>
      <c r="G4779" s="189" t="n">
        <v>17.18</v>
      </c>
    </row>
    <row r="4780" customFormat="false" ht="15" hidden="false" customHeight="false" outlineLevel="0" collapsed="false">
      <c r="A4780" s="189" t="n">
        <v>2705</v>
      </c>
      <c r="B4780" s="190" t="s">
        <v>894</v>
      </c>
      <c r="C4780" s="191" t="s">
        <v>67</v>
      </c>
      <c r="D4780" s="191" t="s">
        <v>68</v>
      </c>
      <c r="E4780" s="189" t="n">
        <v>0.005226</v>
      </c>
      <c r="F4780" s="189" t="n">
        <v>0.63</v>
      </c>
      <c r="G4780" s="189" t="n">
        <v>0</v>
      </c>
    </row>
    <row r="4781" customFormat="false" ht="15" hidden="false" customHeight="false" outlineLevel="0" collapsed="false">
      <c r="A4781" s="189" t="n">
        <v>2711</v>
      </c>
      <c r="B4781" s="190" t="s">
        <v>885</v>
      </c>
      <c r="C4781" s="191" t="s">
        <v>67</v>
      </c>
      <c r="D4781" s="191" t="s">
        <v>28</v>
      </c>
      <c r="E4781" s="189" t="n">
        <v>0.001160351</v>
      </c>
      <c r="F4781" s="189" t="n">
        <v>100.68</v>
      </c>
      <c r="G4781" s="189" t="n">
        <v>0</v>
      </c>
    </row>
    <row r="4782" customFormat="false" ht="21" hidden="false" customHeight="false" outlineLevel="0" collapsed="false">
      <c r="A4782" s="189" t="n">
        <v>36148</v>
      </c>
      <c r="B4782" s="190" t="s">
        <v>864</v>
      </c>
      <c r="C4782" s="191" t="s">
        <v>67</v>
      </c>
      <c r="D4782" s="191" t="s">
        <v>28</v>
      </c>
      <c r="E4782" s="189" t="n">
        <v>0.002129418</v>
      </c>
      <c r="F4782" s="189" t="n">
        <v>48</v>
      </c>
      <c r="G4782" s="189" t="n">
        <v>0</v>
      </c>
    </row>
    <row r="4783" customFormat="false" ht="21" hidden="false" customHeight="false" outlineLevel="0" collapsed="false">
      <c r="A4783" s="189" t="n">
        <v>36152</v>
      </c>
      <c r="B4783" s="190" t="s">
        <v>865</v>
      </c>
      <c r="C4783" s="191" t="s">
        <v>67</v>
      </c>
      <c r="D4783" s="191" t="s">
        <v>28</v>
      </c>
      <c r="E4783" s="189" t="n">
        <v>0.002129418</v>
      </c>
      <c r="F4783" s="189" t="n">
        <v>3.9</v>
      </c>
      <c r="G4783" s="189" t="n">
        <v>0</v>
      </c>
    </row>
    <row r="4784" customFormat="false" ht="21" hidden="false" customHeight="false" outlineLevel="0" collapsed="false">
      <c r="A4784" s="189" t="n">
        <v>36487</v>
      </c>
      <c r="B4784" s="190" t="s">
        <v>920</v>
      </c>
      <c r="C4784" s="191" t="s">
        <v>67</v>
      </c>
      <c r="D4784" s="191" t="s">
        <v>28</v>
      </c>
      <c r="E4784" s="189" t="n">
        <v>1.463E-006</v>
      </c>
      <c r="F4784" s="189" t="n">
        <v>3758.32</v>
      </c>
      <c r="G4784" s="189" t="n">
        <v>0</v>
      </c>
    </row>
    <row r="4785" customFormat="false" ht="15" hidden="false" customHeight="false" outlineLevel="0" collapsed="false">
      <c r="A4785" s="189" t="n">
        <v>37370</v>
      </c>
      <c r="B4785" s="190" t="s">
        <v>886</v>
      </c>
      <c r="C4785" s="191" t="s">
        <v>67</v>
      </c>
      <c r="D4785" s="191" t="s">
        <v>876</v>
      </c>
      <c r="E4785" s="189" t="n">
        <v>0.334</v>
      </c>
      <c r="F4785" s="189" t="n">
        <v>1.7</v>
      </c>
      <c r="G4785" s="189" t="n">
        <v>0</v>
      </c>
    </row>
    <row r="4786" customFormat="false" ht="15" hidden="false" customHeight="false" outlineLevel="0" collapsed="false">
      <c r="A4786" s="189" t="n">
        <v>37371</v>
      </c>
      <c r="B4786" s="190" t="s">
        <v>887</v>
      </c>
      <c r="C4786" s="191" t="s">
        <v>67</v>
      </c>
      <c r="D4786" s="191" t="s">
        <v>876</v>
      </c>
      <c r="E4786" s="189" t="n">
        <v>0.334</v>
      </c>
      <c r="F4786" s="189" t="n">
        <v>0.64</v>
      </c>
      <c r="G4786" s="189" t="n">
        <v>0</v>
      </c>
    </row>
    <row r="4787" customFormat="false" ht="15" hidden="false" customHeight="false" outlineLevel="0" collapsed="false">
      <c r="A4787" s="189" t="n">
        <v>37372</v>
      </c>
      <c r="B4787" s="190" t="s">
        <v>877</v>
      </c>
      <c r="C4787" s="191" t="s">
        <v>67</v>
      </c>
      <c r="D4787" s="191" t="s">
        <v>876</v>
      </c>
      <c r="E4787" s="189" t="n">
        <v>0.334</v>
      </c>
      <c r="F4787" s="189" t="n">
        <v>0.37</v>
      </c>
      <c r="G4787" s="189" t="n">
        <v>0</v>
      </c>
    </row>
    <row r="4788" customFormat="false" ht="15" hidden="false" customHeight="false" outlineLevel="0" collapsed="false">
      <c r="A4788" s="189" t="n">
        <v>37373</v>
      </c>
      <c r="B4788" s="190" t="s">
        <v>878</v>
      </c>
      <c r="C4788" s="191" t="s">
        <v>67</v>
      </c>
      <c r="D4788" s="191" t="s">
        <v>876</v>
      </c>
      <c r="E4788" s="189" t="n">
        <v>0.334</v>
      </c>
      <c r="F4788" s="189" t="n">
        <v>0.02</v>
      </c>
      <c r="G4788" s="189" t="n">
        <v>0</v>
      </c>
    </row>
    <row r="4789" customFormat="false" ht="15" hidden="false" customHeight="false" outlineLevel="0" collapsed="false">
      <c r="A4789" s="189" t="n">
        <v>38403</v>
      </c>
      <c r="B4789" s="190" t="s">
        <v>888</v>
      </c>
      <c r="C4789" s="191" t="s">
        <v>67</v>
      </c>
      <c r="D4789" s="191" t="s">
        <v>28</v>
      </c>
      <c r="E4789" s="189" t="n">
        <v>0.001160351</v>
      </c>
      <c r="F4789" s="189" t="n">
        <v>24.94</v>
      </c>
      <c r="G4789" s="189" t="n">
        <v>0</v>
      </c>
    </row>
    <row r="4790" customFormat="false" ht="15" hidden="false" customHeight="false" outlineLevel="0" collapsed="false">
      <c r="A4790" s="189" t="n">
        <v>40536</v>
      </c>
      <c r="B4790" s="190" t="s">
        <v>1218</v>
      </c>
      <c r="C4790" s="191" t="s">
        <v>67</v>
      </c>
      <c r="D4790" s="191" t="s">
        <v>153</v>
      </c>
      <c r="E4790" s="189" t="n">
        <v>4.311</v>
      </c>
      <c r="F4790" s="189" t="n">
        <v>5.12</v>
      </c>
      <c r="G4790" s="189" t="n">
        <v>0</v>
      </c>
    </row>
    <row r="4791" customFormat="false" ht="15" hidden="false" customHeight="false" outlineLevel="0" collapsed="false">
      <c r="A4791" s="189" t="n">
        <v>40549</v>
      </c>
      <c r="B4791" s="190" t="s">
        <v>1219</v>
      </c>
      <c r="C4791" s="191" t="s">
        <v>67</v>
      </c>
      <c r="D4791" s="191" t="s">
        <v>955</v>
      </c>
      <c r="E4791" s="189" t="n">
        <v>0.007</v>
      </c>
      <c r="F4791" s="189" t="n">
        <v>81.39</v>
      </c>
      <c r="G4791" s="189" t="n">
        <v>0</v>
      </c>
    </row>
    <row r="4792" customFormat="false" ht="15" hidden="false" customHeight="false" outlineLevel="0" collapsed="false">
      <c r="A4792" s="189" t="n">
        <v>4253</v>
      </c>
      <c r="B4792" s="190" t="s">
        <v>929</v>
      </c>
      <c r="C4792" s="191" t="s">
        <v>867</v>
      </c>
      <c r="D4792" s="191" t="s">
        <v>876</v>
      </c>
      <c r="E4792" s="189" t="n">
        <v>0.0162112</v>
      </c>
      <c r="F4792" s="189" t="n">
        <v>0</v>
      </c>
      <c r="G4792" s="189" t="n">
        <v>16.13</v>
      </c>
    </row>
    <row r="4793" customFormat="false" ht="15" hidden="false" customHeight="false" outlineLevel="0" collapsed="false">
      <c r="A4793" s="189" t="n">
        <v>6111</v>
      </c>
      <c r="B4793" s="190" t="s">
        <v>891</v>
      </c>
      <c r="C4793" s="191" t="s">
        <v>867</v>
      </c>
      <c r="D4793" s="191" t="s">
        <v>876</v>
      </c>
      <c r="E4793" s="189" t="n">
        <v>0.1067955</v>
      </c>
      <c r="F4793" s="189" t="n">
        <v>0</v>
      </c>
      <c r="G4793" s="189" t="n">
        <v>8.04</v>
      </c>
    </row>
    <row r="4794" customFormat="false" ht="15" hidden="false" customHeight="false" outlineLevel="0" collapsed="false">
      <c r="A4794" s="178"/>
      <c r="B4794" s="179"/>
      <c r="C4794" s="180"/>
      <c r="D4794" s="180"/>
      <c r="E4794" s="180"/>
      <c r="F4794" s="180"/>
      <c r="G4794" s="180"/>
    </row>
    <row r="4795" customFormat="false" ht="31.5" hidden="false" customHeight="false" outlineLevel="0" collapsed="false">
      <c r="A4795" s="184" t="s">
        <v>684</v>
      </c>
      <c r="B4795" s="185" t="s">
        <v>685</v>
      </c>
      <c r="C4795" s="186" t="s">
        <v>53</v>
      </c>
      <c r="D4795" s="186" t="s">
        <v>72</v>
      </c>
      <c r="E4795" s="187"/>
      <c r="F4795" s="187" t="n">
        <v>27.23991191844</v>
      </c>
      <c r="G4795" s="187" t="n">
        <v>2.422656991</v>
      </c>
    </row>
    <row r="4796" customFormat="false" ht="15" hidden="false" customHeight="false" outlineLevel="0" collapsed="false">
      <c r="A4796" s="189" t="n">
        <v>10</v>
      </c>
      <c r="B4796" s="190" t="s">
        <v>882</v>
      </c>
      <c r="C4796" s="191" t="s">
        <v>67</v>
      </c>
      <c r="D4796" s="191" t="s">
        <v>28</v>
      </c>
      <c r="E4796" s="189" t="n">
        <v>0.000868439</v>
      </c>
      <c r="F4796" s="189" t="n">
        <v>6.64</v>
      </c>
      <c r="G4796" s="189" t="n">
        <v>0</v>
      </c>
    </row>
    <row r="4797" customFormat="false" ht="15" hidden="false" customHeight="false" outlineLevel="0" collapsed="false">
      <c r="A4797" s="189" t="n">
        <v>12</v>
      </c>
      <c r="B4797" s="190" t="s">
        <v>883</v>
      </c>
      <c r="C4797" s="191" t="s">
        <v>67</v>
      </c>
      <c r="D4797" s="191" t="s">
        <v>28</v>
      </c>
      <c r="E4797" s="189" t="n">
        <v>0.000868439</v>
      </c>
      <c r="F4797" s="189" t="n">
        <v>6.5</v>
      </c>
      <c r="G4797" s="189" t="n">
        <v>0</v>
      </c>
    </row>
    <row r="4798" customFormat="false" ht="15" hidden="false" customHeight="false" outlineLevel="0" collapsed="false">
      <c r="A4798" s="189" t="n">
        <v>12869</v>
      </c>
      <c r="B4798" s="190" t="s">
        <v>908</v>
      </c>
      <c r="C4798" s="191" t="s">
        <v>867</v>
      </c>
      <c r="D4798" s="191" t="s">
        <v>876</v>
      </c>
      <c r="E4798" s="189" t="n">
        <v>0.1140509</v>
      </c>
      <c r="F4798" s="189" t="n">
        <v>0</v>
      </c>
      <c r="G4798" s="189" t="n">
        <v>11.01</v>
      </c>
    </row>
    <row r="4799" customFormat="false" ht="15" hidden="false" customHeight="false" outlineLevel="0" collapsed="false">
      <c r="A4799" s="189" t="n">
        <v>12892</v>
      </c>
      <c r="B4799" s="190" t="s">
        <v>859</v>
      </c>
      <c r="C4799" s="191" t="s">
        <v>67</v>
      </c>
      <c r="D4799" s="191" t="s">
        <v>333</v>
      </c>
      <c r="E4799" s="189" t="n">
        <v>0.001543509</v>
      </c>
      <c r="F4799" s="189" t="n">
        <v>9</v>
      </c>
      <c r="G4799" s="189" t="n">
        <v>0</v>
      </c>
    </row>
    <row r="4800" customFormat="false" ht="15" hidden="false" customHeight="false" outlineLevel="0" collapsed="false">
      <c r="A4800" s="189" t="n">
        <v>12893</v>
      </c>
      <c r="B4800" s="190" t="s">
        <v>860</v>
      </c>
      <c r="C4800" s="191" t="s">
        <v>67</v>
      </c>
      <c r="D4800" s="191" t="s">
        <v>333</v>
      </c>
      <c r="E4800" s="189" t="n">
        <v>0.001543509</v>
      </c>
      <c r="F4800" s="189" t="n">
        <v>48</v>
      </c>
      <c r="G4800" s="189" t="n">
        <v>0</v>
      </c>
    </row>
    <row r="4801" customFormat="false" ht="15" hidden="false" customHeight="false" outlineLevel="0" collapsed="false">
      <c r="A4801" s="189" t="n">
        <v>12894</v>
      </c>
      <c r="B4801" s="190" t="s">
        <v>861</v>
      </c>
      <c r="C4801" s="191" t="s">
        <v>67</v>
      </c>
      <c r="D4801" s="191" t="s">
        <v>28</v>
      </c>
      <c r="E4801" s="189" t="n">
        <v>0.001543509</v>
      </c>
      <c r="F4801" s="189" t="n">
        <v>13</v>
      </c>
      <c r="G4801" s="189" t="n">
        <v>0</v>
      </c>
    </row>
    <row r="4802" customFormat="false" ht="21" hidden="false" customHeight="false" outlineLevel="0" collapsed="false">
      <c r="A4802" s="189" t="n">
        <v>12895</v>
      </c>
      <c r="B4802" s="190" t="s">
        <v>862</v>
      </c>
      <c r="C4802" s="191" t="s">
        <v>67</v>
      </c>
      <c r="D4802" s="191" t="s">
        <v>28</v>
      </c>
      <c r="E4802" s="189" t="n">
        <v>0.001543509</v>
      </c>
      <c r="F4802" s="189" t="n">
        <v>10</v>
      </c>
      <c r="G4802" s="189" t="n">
        <v>0</v>
      </c>
    </row>
    <row r="4803" customFormat="false" ht="21" hidden="false" customHeight="false" outlineLevel="0" collapsed="false">
      <c r="A4803" s="189" t="n">
        <v>1607</v>
      </c>
      <c r="B4803" s="190" t="s">
        <v>911</v>
      </c>
      <c r="C4803" s="191" t="s">
        <v>67</v>
      </c>
      <c r="D4803" s="191" t="s">
        <v>812</v>
      </c>
      <c r="E4803" s="189" t="n">
        <v>1.27</v>
      </c>
      <c r="F4803" s="189" t="n">
        <v>0.13</v>
      </c>
      <c r="G4803" s="189" t="n">
        <v>0</v>
      </c>
    </row>
    <row r="4804" customFormat="false" ht="21" hidden="false" customHeight="false" outlineLevel="0" collapsed="false">
      <c r="A4804" s="189" t="n">
        <v>25954</v>
      </c>
      <c r="B4804" s="190" t="s">
        <v>916</v>
      </c>
      <c r="C4804" s="191" t="s">
        <v>67</v>
      </c>
      <c r="D4804" s="191" t="s">
        <v>28</v>
      </c>
      <c r="E4804" s="189" t="n">
        <v>4.13E-007</v>
      </c>
      <c r="F4804" s="189" t="n">
        <v>1126378.9</v>
      </c>
      <c r="G4804" s="189" t="n">
        <v>0</v>
      </c>
    </row>
    <row r="4805" customFormat="false" ht="15" hidden="false" customHeight="false" outlineLevel="0" collapsed="false">
      <c r="A4805" s="189" t="n">
        <v>2705</v>
      </c>
      <c r="B4805" s="190" t="s">
        <v>894</v>
      </c>
      <c r="C4805" s="191" t="s">
        <v>67</v>
      </c>
      <c r="D4805" s="191" t="s">
        <v>68</v>
      </c>
      <c r="E4805" s="189" t="n">
        <v>0.3757</v>
      </c>
      <c r="F4805" s="189" t="n">
        <v>0.63</v>
      </c>
      <c r="G4805" s="189" t="n">
        <v>0</v>
      </c>
    </row>
    <row r="4806" customFormat="false" ht="15" hidden="false" customHeight="false" outlineLevel="0" collapsed="false">
      <c r="A4806" s="189" t="n">
        <v>2711</v>
      </c>
      <c r="B4806" s="190" t="s">
        <v>885</v>
      </c>
      <c r="C4806" s="191" t="s">
        <v>67</v>
      </c>
      <c r="D4806" s="191" t="s">
        <v>28</v>
      </c>
      <c r="E4806" s="189" t="n">
        <v>0.000868439</v>
      </c>
      <c r="F4806" s="189" t="n">
        <v>100.68</v>
      </c>
      <c r="G4806" s="189" t="n">
        <v>0</v>
      </c>
    </row>
    <row r="4807" customFormat="false" ht="21" hidden="false" customHeight="false" outlineLevel="0" collapsed="false">
      <c r="A4807" s="189" t="n">
        <v>36148</v>
      </c>
      <c r="B4807" s="190" t="s">
        <v>864</v>
      </c>
      <c r="C4807" s="191" t="s">
        <v>67</v>
      </c>
      <c r="D4807" s="191" t="s">
        <v>28</v>
      </c>
      <c r="E4807" s="189" t="n">
        <v>0.001543509</v>
      </c>
      <c r="F4807" s="189" t="n">
        <v>48</v>
      </c>
      <c r="G4807" s="189" t="n">
        <v>0</v>
      </c>
    </row>
    <row r="4808" customFormat="false" ht="21" hidden="false" customHeight="false" outlineLevel="0" collapsed="false">
      <c r="A4808" s="189" t="n">
        <v>36152</v>
      </c>
      <c r="B4808" s="190" t="s">
        <v>865</v>
      </c>
      <c r="C4808" s="191" t="s">
        <v>67</v>
      </c>
      <c r="D4808" s="191" t="s">
        <v>28</v>
      </c>
      <c r="E4808" s="189" t="n">
        <v>0.001543509</v>
      </c>
      <c r="F4808" s="189" t="n">
        <v>3.9</v>
      </c>
      <c r="G4808" s="189" t="n">
        <v>0</v>
      </c>
    </row>
    <row r="4809" customFormat="false" ht="15" hidden="false" customHeight="false" outlineLevel="0" collapsed="false">
      <c r="A4809" s="189" t="n">
        <v>37370</v>
      </c>
      <c r="B4809" s="190" t="s">
        <v>886</v>
      </c>
      <c r="C4809" s="191" t="s">
        <v>67</v>
      </c>
      <c r="D4809" s="191" t="s">
        <v>876</v>
      </c>
      <c r="E4809" s="189" t="n">
        <v>0.2421</v>
      </c>
      <c r="F4809" s="189" t="n">
        <v>1.7</v>
      </c>
      <c r="G4809" s="189" t="n">
        <v>0</v>
      </c>
    </row>
    <row r="4810" customFormat="false" ht="15" hidden="false" customHeight="false" outlineLevel="0" collapsed="false">
      <c r="A4810" s="189" t="n">
        <v>37371</v>
      </c>
      <c r="B4810" s="190" t="s">
        <v>887</v>
      </c>
      <c r="C4810" s="191" t="s">
        <v>67</v>
      </c>
      <c r="D4810" s="191" t="s">
        <v>876</v>
      </c>
      <c r="E4810" s="189" t="n">
        <v>0.2421</v>
      </c>
      <c r="F4810" s="189" t="n">
        <v>0.64</v>
      </c>
      <c r="G4810" s="189" t="n">
        <v>0</v>
      </c>
    </row>
    <row r="4811" customFormat="false" ht="15" hidden="false" customHeight="false" outlineLevel="0" collapsed="false">
      <c r="A4811" s="189" t="n">
        <v>37372</v>
      </c>
      <c r="B4811" s="190" t="s">
        <v>877</v>
      </c>
      <c r="C4811" s="191" t="s">
        <v>67</v>
      </c>
      <c r="D4811" s="191" t="s">
        <v>876</v>
      </c>
      <c r="E4811" s="189" t="n">
        <v>0.2421</v>
      </c>
      <c r="F4811" s="189" t="n">
        <v>0.37</v>
      </c>
      <c r="G4811" s="189" t="n">
        <v>0</v>
      </c>
    </row>
    <row r="4812" customFormat="false" ht="15" hidden="false" customHeight="false" outlineLevel="0" collapsed="false">
      <c r="A4812" s="189" t="n">
        <v>37373</v>
      </c>
      <c r="B4812" s="190" t="s">
        <v>878</v>
      </c>
      <c r="C4812" s="191" t="s">
        <v>67</v>
      </c>
      <c r="D4812" s="191" t="s">
        <v>876</v>
      </c>
      <c r="E4812" s="189" t="n">
        <v>0.2421</v>
      </c>
      <c r="F4812" s="189" t="n">
        <v>0.02</v>
      </c>
      <c r="G4812" s="189" t="n">
        <v>0</v>
      </c>
    </row>
    <row r="4813" customFormat="false" ht="15" hidden="false" customHeight="false" outlineLevel="0" collapsed="false">
      <c r="A4813" s="189" t="n">
        <v>38403</v>
      </c>
      <c r="B4813" s="190" t="s">
        <v>888</v>
      </c>
      <c r="C4813" s="191" t="s">
        <v>67</v>
      </c>
      <c r="D4813" s="191" t="s">
        <v>28</v>
      </c>
      <c r="E4813" s="189" t="n">
        <v>0.000868439</v>
      </c>
      <c r="F4813" s="189" t="n">
        <v>24.94</v>
      </c>
      <c r="G4813" s="189" t="n">
        <v>0</v>
      </c>
    </row>
    <row r="4814" customFormat="false" ht="15" hidden="false" customHeight="false" outlineLevel="0" collapsed="false">
      <c r="A4814" s="189" t="n">
        <v>4254</v>
      </c>
      <c r="B4814" s="190" t="s">
        <v>930</v>
      </c>
      <c r="C4814" s="191" t="s">
        <v>867</v>
      </c>
      <c r="D4814" s="191" t="s">
        <v>876</v>
      </c>
      <c r="E4814" s="189" t="n">
        <v>0.00415412</v>
      </c>
      <c r="F4814" s="189" t="n">
        <v>0</v>
      </c>
      <c r="G4814" s="189" t="n">
        <v>34.85</v>
      </c>
    </row>
    <row r="4815" customFormat="false" ht="21" hidden="false" customHeight="false" outlineLevel="0" collapsed="false">
      <c r="A4815" s="189" t="n">
        <v>4302</v>
      </c>
      <c r="B4815" s="190" t="s">
        <v>931</v>
      </c>
      <c r="C4815" s="191" t="s">
        <v>67</v>
      </c>
      <c r="D4815" s="191" t="s">
        <v>28</v>
      </c>
      <c r="E4815" s="189" t="n">
        <v>1.27</v>
      </c>
      <c r="F4815" s="189" t="n">
        <v>2.02</v>
      </c>
      <c r="G4815" s="189" t="n">
        <v>0</v>
      </c>
    </row>
    <row r="4816" customFormat="false" ht="15" hidden="false" customHeight="false" outlineLevel="0" collapsed="false">
      <c r="A4816" s="189" t="n">
        <v>6111</v>
      </c>
      <c r="B4816" s="190" t="s">
        <v>891</v>
      </c>
      <c r="C4816" s="191" t="s">
        <v>867</v>
      </c>
      <c r="D4816" s="191" t="s">
        <v>876</v>
      </c>
      <c r="E4816" s="189" t="n">
        <v>0.1271375</v>
      </c>
      <c r="F4816" s="189" t="n">
        <v>0</v>
      </c>
      <c r="G4816" s="189" t="n">
        <v>8.04</v>
      </c>
    </row>
    <row r="4817" customFormat="false" ht="15" hidden="false" customHeight="false" outlineLevel="0" collapsed="false">
      <c r="A4817" s="189" t="n">
        <v>7194</v>
      </c>
      <c r="B4817" s="190" t="s">
        <v>938</v>
      </c>
      <c r="C4817" s="191" t="s">
        <v>67</v>
      </c>
      <c r="D4817" s="191" t="s">
        <v>72</v>
      </c>
      <c r="E4817" s="189" t="n">
        <v>1.275</v>
      </c>
      <c r="F4817" s="189" t="n">
        <v>17.9</v>
      </c>
      <c r="G4817" s="189" t="n">
        <v>0</v>
      </c>
    </row>
    <row r="4818" customFormat="false" ht="15" hidden="false" customHeight="false" outlineLevel="0" collapsed="false">
      <c r="A4818" s="178"/>
      <c r="B4818" s="179"/>
      <c r="C4818" s="180"/>
      <c r="D4818" s="180"/>
      <c r="E4818" s="180"/>
      <c r="F4818" s="180"/>
      <c r="G4818" s="180"/>
    </row>
    <row r="4819" customFormat="false" ht="21" hidden="false" customHeight="false" outlineLevel="0" collapsed="false">
      <c r="A4819" s="184" t="s">
        <v>687</v>
      </c>
      <c r="B4819" s="185" t="s">
        <v>688</v>
      </c>
      <c r="C4819" s="186" t="s">
        <v>53</v>
      </c>
      <c r="D4819" s="186" t="s">
        <v>72</v>
      </c>
      <c r="E4819" s="187"/>
      <c r="F4819" s="187" t="n">
        <v>31.79338819554</v>
      </c>
      <c r="G4819" s="187" t="n">
        <v>1.856293261</v>
      </c>
    </row>
    <row r="4820" customFormat="false" ht="15" hidden="false" customHeight="false" outlineLevel="0" collapsed="false">
      <c r="A4820" s="189" t="n">
        <v>10</v>
      </c>
      <c r="B4820" s="190" t="s">
        <v>882</v>
      </c>
      <c r="C4820" s="191" t="s">
        <v>67</v>
      </c>
      <c r="D4820" s="191" t="s">
        <v>28</v>
      </c>
      <c r="E4820" s="189" t="n">
        <v>0.000682344</v>
      </c>
      <c r="F4820" s="189" t="n">
        <v>6.64</v>
      </c>
      <c r="G4820" s="189" t="n">
        <v>0</v>
      </c>
    </row>
    <row r="4821" customFormat="false" ht="21" hidden="false" customHeight="false" outlineLevel="0" collapsed="false">
      <c r="A4821" s="189" t="n">
        <v>11029</v>
      </c>
      <c r="B4821" s="190" t="s">
        <v>1220</v>
      </c>
      <c r="C4821" s="191" t="s">
        <v>67</v>
      </c>
      <c r="D4821" s="191" t="s">
        <v>812</v>
      </c>
      <c r="E4821" s="189" t="n">
        <v>4.15</v>
      </c>
      <c r="F4821" s="189" t="n">
        <v>1</v>
      </c>
      <c r="G4821" s="189" t="n">
        <v>0</v>
      </c>
    </row>
    <row r="4822" customFormat="false" ht="15" hidden="false" customHeight="false" outlineLevel="0" collapsed="false">
      <c r="A4822" s="189" t="n">
        <v>12</v>
      </c>
      <c r="B4822" s="190" t="s">
        <v>883</v>
      </c>
      <c r="C4822" s="191" t="s">
        <v>67</v>
      </c>
      <c r="D4822" s="191" t="s">
        <v>28</v>
      </c>
      <c r="E4822" s="189" t="n">
        <v>0.000682344</v>
      </c>
      <c r="F4822" s="189" t="n">
        <v>6.5</v>
      </c>
      <c r="G4822" s="189" t="n">
        <v>0</v>
      </c>
    </row>
    <row r="4823" customFormat="false" ht="15" hidden="false" customHeight="false" outlineLevel="0" collapsed="false">
      <c r="A4823" s="189" t="n">
        <v>12869</v>
      </c>
      <c r="B4823" s="190" t="s">
        <v>908</v>
      </c>
      <c r="C4823" s="191" t="s">
        <v>867</v>
      </c>
      <c r="D4823" s="191" t="s">
        <v>876</v>
      </c>
      <c r="E4823" s="189" t="n">
        <v>0.0918463</v>
      </c>
      <c r="F4823" s="189" t="n">
        <v>0</v>
      </c>
      <c r="G4823" s="189" t="n">
        <v>11.01</v>
      </c>
    </row>
    <row r="4824" customFormat="false" ht="15" hidden="false" customHeight="false" outlineLevel="0" collapsed="false">
      <c r="A4824" s="189" t="n">
        <v>12892</v>
      </c>
      <c r="B4824" s="190" t="s">
        <v>859</v>
      </c>
      <c r="C4824" s="191" t="s">
        <v>67</v>
      </c>
      <c r="D4824" s="191" t="s">
        <v>333</v>
      </c>
      <c r="E4824" s="189" t="n">
        <v>0.001203058</v>
      </c>
      <c r="F4824" s="189" t="n">
        <v>9</v>
      </c>
      <c r="G4824" s="189" t="n">
        <v>0</v>
      </c>
    </row>
    <row r="4825" customFormat="false" ht="15" hidden="false" customHeight="false" outlineLevel="0" collapsed="false">
      <c r="A4825" s="189" t="n">
        <v>12893</v>
      </c>
      <c r="B4825" s="190" t="s">
        <v>860</v>
      </c>
      <c r="C4825" s="191" t="s">
        <v>67</v>
      </c>
      <c r="D4825" s="191" t="s">
        <v>333</v>
      </c>
      <c r="E4825" s="189" t="n">
        <v>0.001203058</v>
      </c>
      <c r="F4825" s="189" t="n">
        <v>48</v>
      </c>
      <c r="G4825" s="189" t="n">
        <v>0</v>
      </c>
    </row>
    <row r="4826" customFormat="false" ht="15" hidden="false" customHeight="false" outlineLevel="0" collapsed="false">
      <c r="A4826" s="189" t="n">
        <v>12894</v>
      </c>
      <c r="B4826" s="190" t="s">
        <v>861</v>
      </c>
      <c r="C4826" s="191" t="s">
        <v>67</v>
      </c>
      <c r="D4826" s="191" t="s">
        <v>28</v>
      </c>
      <c r="E4826" s="189" t="n">
        <v>0.001203058</v>
      </c>
      <c r="F4826" s="189" t="n">
        <v>13</v>
      </c>
      <c r="G4826" s="189" t="n">
        <v>0</v>
      </c>
    </row>
    <row r="4827" customFormat="false" ht="21" hidden="false" customHeight="false" outlineLevel="0" collapsed="false">
      <c r="A4827" s="189" t="n">
        <v>12895</v>
      </c>
      <c r="B4827" s="190" t="s">
        <v>862</v>
      </c>
      <c r="C4827" s="191" t="s">
        <v>67</v>
      </c>
      <c r="D4827" s="191" t="s">
        <v>28</v>
      </c>
      <c r="E4827" s="189" t="n">
        <v>0.001203058</v>
      </c>
      <c r="F4827" s="189" t="n">
        <v>10</v>
      </c>
      <c r="G4827" s="189" t="n">
        <v>0</v>
      </c>
    </row>
    <row r="4828" customFormat="false" ht="21" hidden="false" customHeight="false" outlineLevel="0" collapsed="false">
      <c r="A4828" s="189" t="n">
        <v>25954</v>
      </c>
      <c r="B4828" s="190" t="s">
        <v>916</v>
      </c>
      <c r="C4828" s="191" t="s">
        <v>67</v>
      </c>
      <c r="D4828" s="191" t="s">
        <v>28</v>
      </c>
      <c r="E4828" s="189" t="n">
        <v>1.71E-007</v>
      </c>
      <c r="F4828" s="189" t="n">
        <v>1126378.9</v>
      </c>
      <c r="G4828" s="189" t="n">
        <v>0</v>
      </c>
    </row>
    <row r="4829" customFormat="false" ht="15" hidden="false" customHeight="false" outlineLevel="0" collapsed="false">
      <c r="A4829" s="189" t="n">
        <v>2705</v>
      </c>
      <c r="B4829" s="190" t="s">
        <v>894</v>
      </c>
      <c r="C4829" s="191" t="s">
        <v>67</v>
      </c>
      <c r="D4829" s="191" t="s">
        <v>68</v>
      </c>
      <c r="E4829" s="189" t="n">
        <v>0.1547</v>
      </c>
      <c r="F4829" s="189" t="n">
        <v>0.63</v>
      </c>
      <c r="G4829" s="189" t="n">
        <v>0</v>
      </c>
    </row>
    <row r="4830" customFormat="false" ht="15" hidden="false" customHeight="false" outlineLevel="0" collapsed="false">
      <c r="A4830" s="189" t="n">
        <v>2711</v>
      </c>
      <c r="B4830" s="190" t="s">
        <v>885</v>
      </c>
      <c r="C4830" s="191" t="s">
        <v>67</v>
      </c>
      <c r="D4830" s="191" t="s">
        <v>28</v>
      </c>
      <c r="E4830" s="189" t="n">
        <v>0.000682344</v>
      </c>
      <c r="F4830" s="189" t="n">
        <v>100.68</v>
      </c>
      <c r="G4830" s="189" t="n">
        <v>0</v>
      </c>
    </row>
    <row r="4831" customFormat="false" ht="21" hidden="false" customHeight="false" outlineLevel="0" collapsed="false">
      <c r="A4831" s="189" t="n">
        <v>36148</v>
      </c>
      <c r="B4831" s="190" t="s">
        <v>864</v>
      </c>
      <c r="C4831" s="191" t="s">
        <v>67</v>
      </c>
      <c r="D4831" s="191" t="s">
        <v>28</v>
      </c>
      <c r="E4831" s="189" t="n">
        <v>0.001203058</v>
      </c>
      <c r="F4831" s="189" t="n">
        <v>48</v>
      </c>
      <c r="G4831" s="189" t="n">
        <v>0</v>
      </c>
    </row>
    <row r="4832" customFormat="false" ht="21" hidden="false" customHeight="false" outlineLevel="0" collapsed="false">
      <c r="A4832" s="189" t="n">
        <v>36152</v>
      </c>
      <c r="B4832" s="190" t="s">
        <v>865</v>
      </c>
      <c r="C4832" s="191" t="s">
        <v>67</v>
      </c>
      <c r="D4832" s="191" t="s">
        <v>28</v>
      </c>
      <c r="E4832" s="189" t="n">
        <v>0.001203058</v>
      </c>
      <c r="F4832" s="189" t="n">
        <v>3.9</v>
      </c>
      <c r="G4832" s="189" t="n">
        <v>0</v>
      </c>
    </row>
    <row r="4833" customFormat="false" ht="15" hidden="false" customHeight="false" outlineLevel="0" collapsed="false">
      <c r="A4833" s="189" t="n">
        <v>37370</v>
      </c>
      <c r="B4833" s="190" t="s">
        <v>886</v>
      </c>
      <c r="C4833" s="191" t="s">
        <v>67</v>
      </c>
      <c r="D4833" s="191" t="s">
        <v>876</v>
      </c>
      <c r="E4833" s="189" t="n">
        <v>0.1887</v>
      </c>
      <c r="F4833" s="189" t="n">
        <v>1.7</v>
      </c>
      <c r="G4833" s="189" t="n">
        <v>0</v>
      </c>
    </row>
    <row r="4834" customFormat="false" ht="15" hidden="false" customHeight="false" outlineLevel="0" collapsed="false">
      <c r="A4834" s="189" t="n">
        <v>37371</v>
      </c>
      <c r="B4834" s="190" t="s">
        <v>887</v>
      </c>
      <c r="C4834" s="191" t="s">
        <v>67</v>
      </c>
      <c r="D4834" s="191" t="s">
        <v>876</v>
      </c>
      <c r="E4834" s="189" t="n">
        <v>0.1887</v>
      </c>
      <c r="F4834" s="189" t="n">
        <v>0.64</v>
      </c>
      <c r="G4834" s="189" t="n">
        <v>0</v>
      </c>
    </row>
    <row r="4835" customFormat="false" ht="15" hidden="false" customHeight="false" outlineLevel="0" collapsed="false">
      <c r="A4835" s="189" t="n">
        <v>37372</v>
      </c>
      <c r="B4835" s="190" t="s">
        <v>877</v>
      </c>
      <c r="C4835" s="191" t="s">
        <v>67</v>
      </c>
      <c r="D4835" s="191" t="s">
        <v>876</v>
      </c>
      <c r="E4835" s="189" t="n">
        <v>0.1887</v>
      </c>
      <c r="F4835" s="189" t="n">
        <v>0.37</v>
      </c>
      <c r="G4835" s="189" t="n">
        <v>0</v>
      </c>
    </row>
    <row r="4836" customFormat="false" ht="15" hidden="false" customHeight="false" outlineLevel="0" collapsed="false">
      <c r="A4836" s="189" t="n">
        <v>37373</v>
      </c>
      <c r="B4836" s="190" t="s">
        <v>878</v>
      </c>
      <c r="C4836" s="191" t="s">
        <v>67</v>
      </c>
      <c r="D4836" s="191" t="s">
        <v>876</v>
      </c>
      <c r="E4836" s="189" t="n">
        <v>0.1887</v>
      </c>
      <c r="F4836" s="189" t="n">
        <v>0.02</v>
      </c>
      <c r="G4836" s="189" t="n">
        <v>0</v>
      </c>
    </row>
    <row r="4837" customFormat="false" ht="15" hidden="false" customHeight="false" outlineLevel="0" collapsed="false">
      <c r="A4837" s="189" t="n">
        <v>38403</v>
      </c>
      <c r="B4837" s="190" t="s">
        <v>888</v>
      </c>
      <c r="C4837" s="191" t="s">
        <v>67</v>
      </c>
      <c r="D4837" s="191" t="s">
        <v>28</v>
      </c>
      <c r="E4837" s="189" t="n">
        <v>0.000682344</v>
      </c>
      <c r="F4837" s="189" t="n">
        <v>24.94</v>
      </c>
      <c r="G4837" s="189" t="n">
        <v>0</v>
      </c>
    </row>
    <row r="4838" customFormat="false" ht="15" hidden="false" customHeight="false" outlineLevel="0" collapsed="false">
      <c r="A4838" s="189" t="n">
        <v>4254</v>
      </c>
      <c r="B4838" s="190" t="s">
        <v>930</v>
      </c>
      <c r="C4838" s="191" t="s">
        <v>867</v>
      </c>
      <c r="D4838" s="191" t="s">
        <v>876</v>
      </c>
      <c r="E4838" s="189" t="n">
        <v>0.00172244</v>
      </c>
      <c r="F4838" s="189" t="n">
        <v>0</v>
      </c>
      <c r="G4838" s="189" t="n">
        <v>34.85</v>
      </c>
    </row>
    <row r="4839" customFormat="false" ht="15" hidden="false" customHeight="false" outlineLevel="0" collapsed="false">
      <c r="A4839" s="189" t="n">
        <v>6111</v>
      </c>
      <c r="B4839" s="190" t="s">
        <v>891</v>
      </c>
      <c r="C4839" s="191" t="s">
        <v>867</v>
      </c>
      <c r="D4839" s="191" t="s">
        <v>876</v>
      </c>
      <c r="E4839" s="189" t="n">
        <v>0.0976416</v>
      </c>
      <c r="F4839" s="189" t="n">
        <v>0</v>
      </c>
      <c r="G4839" s="189" t="n">
        <v>8.04</v>
      </c>
    </row>
    <row r="4840" customFormat="false" ht="15" hidden="false" customHeight="false" outlineLevel="0" collapsed="false">
      <c r="A4840" s="189" t="n">
        <v>7243</v>
      </c>
      <c r="B4840" s="190" t="s">
        <v>1221</v>
      </c>
      <c r="C4840" s="191" t="s">
        <v>67</v>
      </c>
      <c r="D4840" s="191" t="s">
        <v>72</v>
      </c>
      <c r="E4840" s="189" t="n">
        <v>1.166</v>
      </c>
      <c r="F4840" s="189" t="n">
        <v>22.8</v>
      </c>
      <c r="G4840" s="189" t="n">
        <v>0</v>
      </c>
    </row>
    <row r="4841" customFormat="false" ht="15" hidden="false" customHeight="false" outlineLevel="0" collapsed="false">
      <c r="A4841" s="178"/>
      <c r="B4841" s="179"/>
      <c r="C4841" s="180"/>
      <c r="D4841" s="180"/>
      <c r="E4841" s="180"/>
      <c r="F4841" s="180"/>
      <c r="G4841" s="180"/>
    </row>
    <row r="4842" customFormat="false" ht="21" hidden="false" customHeight="false" outlineLevel="0" collapsed="false">
      <c r="A4842" s="184" t="s">
        <v>690</v>
      </c>
      <c r="B4842" s="185" t="s">
        <v>691</v>
      </c>
      <c r="C4842" s="186" t="s">
        <v>53</v>
      </c>
      <c r="D4842" s="186" t="s">
        <v>131</v>
      </c>
      <c r="E4842" s="187"/>
      <c r="F4842" s="187" t="n">
        <v>40.19952877032</v>
      </c>
      <c r="G4842" s="187" t="n">
        <v>6.626781279</v>
      </c>
    </row>
    <row r="4843" customFormat="false" ht="15" hidden="false" customHeight="false" outlineLevel="0" collapsed="false">
      <c r="A4843" s="189" t="n">
        <v>10</v>
      </c>
      <c r="B4843" s="190" t="s">
        <v>882</v>
      </c>
      <c r="C4843" s="191" t="s">
        <v>67</v>
      </c>
      <c r="D4843" s="191" t="s">
        <v>28</v>
      </c>
      <c r="E4843" s="189" t="n">
        <v>0.002364487</v>
      </c>
      <c r="F4843" s="189" t="n">
        <v>6.64</v>
      </c>
      <c r="G4843" s="189" t="n">
        <v>0</v>
      </c>
    </row>
    <row r="4844" customFormat="false" ht="15" hidden="false" customHeight="false" outlineLevel="0" collapsed="false">
      <c r="A4844" s="189" t="n">
        <v>12</v>
      </c>
      <c r="B4844" s="190" t="s">
        <v>883</v>
      </c>
      <c r="C4844" s="191" t="s">
        <v>67</v>
      </c>
      <c r="D4844" s="191" t="s">
        <v>28</v>
      </c>
      <c r="E4844" s="189" t="n">
        <v>0.002364487</v>
      </c>
      <c r="F4844" s="189" t="n">
        <v>6.5</v>
      </c>
      <c r="G4844" s="189" t="n">
        <v>0</v>
      </c>
    </row>
    <row r="4845" customFormat="false" ht="15" hidden="false" customHeight="false" outlineLevel="0" collapsed="false">
      <c r="A4845" s="189" t="n">
        <v>12869</v>
      </c>
      <c r="B4845" s="190" t="s">
        <v>908</v>
      </c>
      <c r="C4845" s="191" t="s">
        <v>867</v>
      </c>
      <c r="D4845" s="191" t="s">
        <v>876</v>
      </c>
      <c r="E4845" s="189" t="n">
        <v>0.2795761</v>
      </c>
      <c r="F4845" s="189" t="n">
        <v>0</v>
      </c>
      <c r="G4845" s="189" t="n">
        <v>11.01</v>
      </c>
    </row>
    <row r="4846" customFormat="false" ht="15" hidden="false" customHeight="false" outlineLevel="0" collapsed="false">
      <c r="A4846" s="189" t="n">
        <v>12892</v>
      </c>
      <c r="B4846" s="190" t="s">
        <v>859</v>
      </c>
      <c r="C4846" s="191" t="s">
        <v>67</v>
      </c>
      <c r="D4846" s="191" t="s">
        <v>333</v>
      </c>
      <c r="E4846" s="189" t="n">
        <v>0.004332154</v>
      </c>
      <c r="F4846" s="189" t="n">
        <v>9</v>
      </c>
      <c r="G4846" s="189" t="n">
        <v>0</v>
      </c>
    </row>
    <row r="4847" customFormat="false" ht="15" hidden="false" customHeight="false" outlineLevel="0" collapsed="false">
      <c r="A4847" s="189" t="n">
        <v>12893</v>
      </c>
      <c r="B4847" s="190" t="s">
        <v>860</v>
      </c>
      <c r="C4847" s="191" t="s">
        <v>67</v>
      </c>
      <c r="D4847" s="191" t="s">
        <v>333</v>
      </c>
      <c r="E4847" s="189" t="n">
        <v>0.004332154</v>
      </c>
      <c r="F4847" s="189" t="n">
        <v>48</v>
      </c>
      <c r="G4847" s="189" t="n">
        <v>0</v>
      </c>
    </row>
    <row r="4848" customFormat="false" ht="15" hidden="false" customHeight="false" outlineLevel="0" collapsed="false">
      <c r="A4848" s="189" t="n">
        <v>12894</v>
      </c>
      <c r="B4848" s="190" t="s">
        <v>861</v>
      </c>
      <c r="C4848" s="191" t="s">
        <v>67</v>
      </c>
      <c r="D4848" s="191" t="s">
        <v>28</v>
      </c>
      <c r="E4848" s="189" t="n">
        <v>0.004332154</v>
      </c>
      <c r="F4848" s="189" t="n">
        <v>13</v>
      </c>
      <c r="G4848" s="189" t="n">
        <v>0</v>
      </c>
    </row>
    <row r="4849" customFormat="false" ht="21" hidden="false" customHeight="false" outlineLevel="0" collapsed="false">
      <c r="A4849" s="189" t="n">
        <v>12895</v>
      </c>
      <c r="B4849" s="190" t="s">
        <v>862</v>
      </c>
      <c r="C4849" s="191" t="s">
        <v>67</v>
      </c>
      <c r="D4849" s="191" t="s">
        <v>28</v>
      </c>
      <c r="E4849" s="189" t="n">
        <v>0.004332154</v>
      </c>
      <c r="F4849" s="189" t="n">
        <v>10</v>
      </c>
      <c r="G4849" s="189" t="n">
        <v>0</v>
      </c>
    </row>
    <row r="4850" customFormat="false" ht="15" hidden="false" customHeight="false" outlineLevel="0" collapsed="false">
      <c r="A4850" s="189" t="n">
        <v>13388</v>
      </c>
      <c r="B4850" s="190" t="s">
        <v>1222</v>
      </c>
      <c r="C4850" s="191" t="s">
        <v>67</v>
      </c>
      <c r="D4850" s="191" t="s">
        <v>153</v>
      </c>
      <c r="E4850" s="189" t="n">
        <v>0.09</v>
      </c>
      <c r="F4850" s="189" t="n">
        <v>96.84</v>
      </c>
      <c r="G4850" s="189" t="n">
        <v>0</v>
      </c>
    </row>
    <row r="4851" customFormat="false" ht="15" hidden="false" customHeight="false" outlineLevel="0" collapsed="false">
      <c r="A4851" s="189" t="n">
        <v>142</v>
      </c>
      <c r="B4851" s="190" t="s">
        <v>1207</v>
      </c>
      <c r="C4851" s="191" t="s">
        <v>67</v>
      </c>
      <c r="D4851" s="191" t="s">
        <v>1208</v>
      </c>
      <c r="E4851" s="189" t="n">
        <v>0.081</v>
      </c>
      <c r="F4851" s="189" t="n">
        <v>30.52</v>
      </c>
      <c r="G4851" s="189" t="n">
        <v>0</v>
      </c>
    </row>
    <row r="4852" customFormat="false" ht="15" hidden="false" customHeight="false" outlineLevel="0" collapsed="false">
      <c r="A4852" s="189" t="n">
        <v>2705</v>
      </c>
      <c r="B4852" s="190" t="s">
        <v>894</v>
      </c>
      <c r="C4852" s="191" t="s">
        <v>67</v>
      </c>
      <c r="D4852" s="191" t="s">
        <v>68</v>
      </c>
      <c r="E4852" s="189" t="n">
        <v>0.010296</v>
      </c>
      <c r="F4852" s="189" t="n">
        <v>0.63</v>
      </c>
      <c r="G4852" s="189" t="n">
        <v>0</v>
      </c>
    </row>
    <row r="4853" customFormat="false" ht="15" hidden="false" customHeight="false" outlineLevel="0" collapsed="false">
      <c r="A4853" s="189" t="n">
        <v>2711</v>
      </c>
      <c r="B4853" s="190" t="s">
        <v>885</v>
      </c>
      <c r="C4853" s="191" t="s">
        <v>67</v>
      </c>
      <c r="D4853" s="191" t="s">
        <v>28</v>
      </c>
      <c r="E4853" s="189" t="n">
        <v>0.002364487</v>
      </c>
      <c r="F4853" s="189" t="n">
        <v>100.68</v>
      </c>
      <c r="G4853" s="189" t="n">
        <v>0</v>
      </c>
    </row>
    <row r="4854" customFormat="false" ht="21" hidden="false" customHeight="false" outlineLevel="0" collapsed="false">
      <c r="A4854" s="189" t="n">
        <v>36148</v>
      </c>
      <c r="B4854" s="190" t="s">
        <v>864</v>
      </c>
      <c r="C4854" s="191" t="s">
        <v>67</v>
      </c>
      <c r="D4854" s="191" t="s">
        <v>28</v>
      </c>
      <c r="E4854" s="189" t="n">
        <v>0.004332154</v>
      </c>
      <c r="F4854" s="189" t="n">
        <v>48</v>
      </c>
      <c r="G4854" s="189" t="n">
        <v>0</v>
      </c>
    </row>
    <row r="4855" customFormat="false" ht="21" hidden="false" customHeight="false" outlineLevel="0" collapsed="false">
      <c r="A4855" s="189" t="n">
        <v>36152</v>
      </c>
      <c r="B4855" s="190" t="s">
        <v>865</v>
      </c>
      <c r="C4855" s="191" t="s">
        <v>67</v>
      </c>
      <c r="D4855" s="191" t="s">
        <v>28</v>
      </c>
      <c r="E4855" s="189" t="n">
        <v>0.004332154</v>
      </c>
      <c r="F4855" s="189" t="n">
        <v>3.9</v>
      </c>
      <c r="G4855" s="189" t="n">
        <v>0</v>
      </c>
    </row>
    <row r="4856" customFormat="false" ht="21" hidden="false" customHeight="false" outlineLevel="0" collapsed="false">
      <c r="A4856" s="189" t="n">
        <v>36487</v>
      </c>
      <c r="B4856" s="190" t="s">
        <v>920</v>
      </c>
      <c r="C4856" s="191" t="s">
        <v>67</v>
      </c>
      <c r="D4856" s="191" t="s">
        <v>28</v>
      </c>
      <c r="E4856" s="189" t="n">
        <v>2.88E-006</v>
      </c>
      <c r="F4856" s="189" t="n">
        <v>3758.32</v>
      </c>
      <c r="G4856" s="189" t="n">
        <v>0</v>
      </c>
    </row>
    <row r="4857" customFormat="false" ht="15" hidden="false" customHeight="false" outlineLevel="0" collapsed="false">
      <c r="A4857" s="189" t="n">
        <v>37370</v>
      </c>
      <c r="B4857" s="190" t="s">
        <v>886</v>
      </c>
      <c r="C4857" s="191" t="s">
        <v>67</v>
      </c>
      <c r="D4857" s="191" t="s">
        <v>876</v>
      </c>
      <c r="E4857" s="189" t="n">
        <v>0.6795</v>
      </c>
      <c r="F4857" s="189" t="n">
        <v>1.7</v>
      </c>
      <c r="G4857" s="189" t="n">
        <v>0</v>
      </c>
    </row>
    <row r="4858" customFormat="false" ht="15" hidden="false" customHeight="false" outlineLevel="0" collapsed="false">
      <c r="A4858" s="189" t="n">
        <v>37371</v>
      </c>
      <c r="B4858" s="190" t="s">
        <v>887</v>
      </c>
      <c r="C4858" s="191" t="s">
        <v>67</v>
      </c>
      <c r="D4858" s="191" t="s">
        <v>876</v>
      </c>
      <c r="E4858" s="189" t="n">
        <v>0.6795</v>
      </c>
      <c r="F4858" s="189" t="n">
        <v>0.64</v>
      </c>
      <c r="G4858" s="189" t="n">
        <v>0</v>
      </c>
    </row>
    <row r="4859" customFormat="false" ht="15" hidden="false" customHeight="false" outlineLevel="0" collapsed="false">
      <c r="A4859" s="189" t="n">
        <v>37372</v>
      </c>
      <c r="B4859" s="190" t="s">
        <v>877</v>
      </c>
      <c r="C4859" s="191" t="s">
        <v>67</v>
      </c>
      <c r="D4859" s="191" t="s">
        <v>876</v>
      </c>
      <c r="E4859" s="189" t="n">
        <v>0.6795</v>
      </c>
      <c r="F4859" s="189" t="n">
        <v>0.37</v>
      </c>
      <c r="G4859" s="189" t="n">
        <v>0</v>
      </c>
    </row>
    <row r="4860" customFormat="false" ht="15" hidden="false" customHeight="false" outlineLevel="0" collapsed="false">
      <c r="A4860" s="189" t="n">
        <v>37373</v>
      </c>
      <c r="B4860" s="190" t="s">
        <v>878</v>
      </c>
      <c r="C4860" s="191" t="s">
        <v>67</v>
      </c>
      <c r="D4860" s="191" t="s">
        <v>876</v>
      </c>
      <c r="E4860" s="189" t="n">
        <v>0.6795</v>
      </c>
      <c r="F4860" s="189" t="n">
        <v>0.02</v>
      </c>
      <c r="G4860" s="189" t="n">
        <v>0</v>
      </c>
    </row>
    <row r="4861" customFormat="false" ht="15" hidden="false" customHeight="false" outlineLevel="0" collapsed="false">
      <c r="A4861" s="189" t="n">
        <v>38403</v>
      </c>
      <c r="B4861" s="190" t="s">
        <v>888</v>
      </c>
      <c r="C4861" s="191" t="s">
        <v>67</v>
      </c>
      <c r="D4861" s="191" t="s">
        <v>28</v>
      </c>
      <c r="E4861" s="189" t="n">
        <v>0.002364487</v>
      </c>
      <c r="F4861" s="189" t="n">
        <v>24.94</v>
      </c>
      <c r="G4861" s="189" t="n">
        <v>0</v>
      </c>
    </row>
    <row r="4862" customFormat="false" ht="21" hidden="false" customHeight="false" outlineLevel="0" collapsed="false">
      <c r="A4862" s="189" t="n">
        <v>40870</v>
      </c>
      <c r="B4862" s="190" t="s">
        <v>1223</v>
      </c>
      <c r="C4862" s="191" t="s">
        <v>67</v>
      </c>
      <c r="D4862" s="191" t="s">
        <v>131</v>
      </c>
      <c r="E4862" s="189" t="n">
        <v>1.05</v>
      </c>
      <c r="F4862" s="189" t="n">
        <v>24.76</v>
      </c>
      <c r="G4862" s="189" t="n">
        <v>0</v>
      </c>
    </row>
    <row r="4863" customFormat="false" ht="15" hidden="false" customHeight="false" outlineLevel="0" collapsed="false">
      <c r="A4863" s="189" t="n">
        <v>4253</v>
      </c>
      <c r="B4863" s="190" t="s">
        <v>929</v>
      </c>
      <c r="C4863" s="191" t="s">
        <v>867</v>
      </c>
      <c r="D4863" s="191" t="s">
        <v>876</v>
      </c>
      <c r="E4863" s="189" t="n">
        <v>0.0319158</v>
      </c>
      <c r="F4863" s="189" t="n">
        <v>0</v>
      </c>
      <c r="G4863" s="189" t="n">
        <v>16.13</v>
      </c>
    </row>
    <row r="4864" customFormat="false" ht="15" hidden="false" customHeight="false" outlineLevel="0" collapsed="false">
      <c r="A4864" s="189" t="n">
        <v>5061</v>
      </c>
      <c r="B4864" s="190" t="s">
        <v>935</v>
      </c>
      <c r="C4864" s="191" t="s">
        <v>67</v>
      </c>
      <c r="D4864" s="191" t="s">
        <v>153</v>
      </c>
      <c r="E4864" s="189" t="n">
        <v>0.013</v>
      </c>
      <c r="F4864" s="189" t="n">
        <v>8.7</v>
      </c>
      <c r="G4864" s="189" t="n">
        <v>0</v>
      </c>
    </row>
    <row r="4865" customFormat="false" ht="15" hidden="false" customHeight="false" outlineLevel="0" collapsed="false">
      <c r="A4865" s="189" t="n">
        <v>5104</v>
      </c>
      <c r="B4865" s="190" t="s">
        <v>1224</v>
      </c>
      <c r="C4865" s="191" t="s">
        <v>67</v>
      </c>
      <c r="D4865" s="191" t="s">
        <v>153</v>
      </c>
      <c r="E4865" s="189" t="n">
        <v>0.0024</v>
      </c>
      <c r="F4865" s="189" t="n">
        <v>53.69</v>
      </c>
      <c r="G4865" s="189" t="n">
        <v>0</v>
      </c>
    </row>
    <row r="4866" customFormat="false" ht="15" hidden="false" customHeight="false" outlineLevel="0" collapsed="false">
      <c r="A4866" s="189" t="n">
        <v>6111</v>
      </c>
      <c r="B4866" s="190" t="s">
        <v>891</v>
      </c>
      <c r="C4866" s="191" t="s">
        <v>867</v>
      </c>
      <c r="D4866" s="191" t="s">
        <v>876</v>
      </c>
      <c r="E4866" s="189" t="n">
        <v>0.3773441</v>
      </c>
      <c r="F4866" s="189" t="n">
        <v>0</v>
      </c>
      <c r="G4866" s="189" t="n">
        <v>8.04</v>
      </c>
    </row>
    <row r="4867" customFormat="false" ht="15" hidden="false" customHeight="false" outlineLevel="0" collapsed="false">
      <c r="A4867" s="178"/>
      <c r="B4867" s="179"/>
      <c r="C4867" s="180"/>
      <c r="D4867" s="180"/>
      <c r="E4867" s="180"/>
      <c r="F4867" s="180"/>
      <c r="G4867" s="180"/>
    </row>
    <row r="4868" customFormat="false" ht="21" hidden="false" customHeight="false" outlineLevel="0" collapsed="false">
      <c r="A4868" s="184" t="s">
        <v>693</v>
      </c>
      <c r="B4868" s="185" t="s">
        <v>694</v>
      </c>
      <c r="C4868" s="186" t="s">
        <v>53</v>
      </c>
      <c r="D4868" s="186" t="s">
        <v>131</v>
      </c>
      <c r="E4868" s="187"/>
      <c r="F4868" s="187" t="n">
        <v>21.81516552944</v>
      </c>
      <c r="G4868" s="187" t="n">
        <v>3.452129058</v>
      </c>
    </row>
    <row r="4869" customFormat="false" ht="15" hidden="false" customHeight="false" outlineLevel="0" collapsed="false">
      <c r="A4869" s="189" t="n">
        <v>10</v>
      </c>
      <c r="B4869" s="190" t="s">
        <v>882</v>
      </c>
      <c r="C4869" s="191" t="s">
        <v>67</v>
      </c>
      <c r="D4869" s="191" t="s">
        <v>28</v>
      </c>
      <c r="E4869" s="189" t="n">
        <v>0.001163999</v>
      </c>
      <c r="F4869" s="189" t="n">
        <v>6.64</v>
      </c>
      <c r="G4869" s="189" t="n">
        <v>0</v>
      </c>
    </row>
    <row r="4870" customFormat="false" ht="15" hidden="false" customHeight="false" outlineLevel="0" collapsed="false">
      <c r="A4870" s="189" t="n">
        <v>12</v>
      </c>
      <c r="B4870" s="190" t="s">
        <v>883</v>
      </c>
      <c r="C4870" s="191" t="s">
        <v>67</v>
      </c>
      <c r="D4870" s="191" t="s">
        <v>28</v>
      </c>
      <c r="E4870" s="189" t="n">
        <v>0.001163999</v>
      </c>
      <c r="F4870" s="189" t="n">
        <v>6.5</v>
      </c>
      <c r="G4870" s="189" t="n">
        <v>0</v>
      </c>
    </row>
    <row r="4871" customFormat="false" ht="15" hidden="false" customHeight="false" outlineLevel="0" collapsed="false">
      <c r="A4871" s="189" t="n">
        <v>12869</v>
      </c>
      <c r="B4871" s="190" t="s">
        <v>908</v>
      </c>
      <c r="C4871" s="191" t="s">
        <v>867</v>
      </c>
      <c r="D4871" s="191" t="s">
        <v>876</v>
      </c>
      <c r="E4871" s="189" t="n">
        <v>0.1130416</v>
      </c>
      <c r="F4871" s="189" t="n">
        <v>0</v>
      </c>
      <c r="G4871" s="189" t="n">
        <v>11.01</v>
      </c>
    </row>
    <row r="4872" customFormat="false" ht="15" hidden="false" customHeight="false" outlineLevel="0" collapsed="false">
      <c r="A4872" s="189" t="n">
        <v>12892</v>
      </c>
      <c r="B4872" s="190" t="s">
        <v>859</v>
      </c>
      <c r="C4872" s="191" t="s">
        <v>67</v>
      </c>
      <c r="D4872" s="191" t="s">
        <v>333</v>
      </c>
      <c r="E4872" s="189" t="n">
        <v>0.002234614</v>
      </c>
      <c r="F4872" s="189" t="n">
        <v>9</v>
      </c>
      <c r="G4872" s="189" t="n">
        <v>0</v>
      </c>
    </row>
    <row r="4873" customFormat="false" ht="15" hidden="false" customHeight="false" outlineLevel="0" collapsed="false">
      <c r="A4873" s="189" t="n">
        <v>12893</v>
      </c>
      <c r="B4873" s="190" t="s">
        <v>860</v>
      </c>
      <c r="C4873" s="191" t="s">
        <v>67</v>
      </c>
      <c r="D4873" s="191" t="s">
        <v>333</v>
      </c>
      <c r="E4873" s="189" t="n">
        <v>0.002234614</v>
      </c>
      <c r="F4873" s="189" t="n">
        <v>48</v>
      </c>
      <c r="G4873" s="189" t="n">
        <v>0</v>
      </c>
    </row>
    <row r="4874" customFormat="false" ht="15" hidden="false" customHeight="false" outlineLevel="0" collapsed="false">
      <c r="A4874" s="189" t="n">
        <v>12894</v>
      </c>
      <c r="B4874" s="190" t="s">
        <v>861</v>
      </c>
      <c r="C4874" s="191" t="s">
        <v>67</v>
      </c>
      <c r="D4874" s="191" t="s">
        <v>28</v>
      </c>
      <c r="E4874" s="189" t="n">
        <v>0.002234614</v>
      </c>
      <c r="F4874" s="189" t="n">
        <v>13</v>
      </c>
      <c r="G4874" s="189" t="n">
        <v>0</v>
      </c>
    </row>
    <row r="4875" customFormat="false" ht="21" hidden="false" customHeight="false" outlineLevel="0" collapsed="false">
      <c r="A4875" s="189" t="n">
        <v>12895</v>
      </c>
      <c r="B4875" s="190" t="s">
        <v>862</v>
      </c>
      <c r="C4875" s="191" t="s">
        <v>67</v>
      </c>
      <c r="D4875" s="191" t="s">
        <v>28</v>
      </c>
      <c r="E4875" s="189" t="n">
        <v>0.002234614</v>
      </c>
      <c r="F4875" s="189" t="n">
        <v>10</v>
      </c>
      <c r="G4875" s="189" t="n">
        <v>0</v>
      </c>
    </row>
    <row r="4876" customFormat="false" ht="15" hidden="false" customHeight="false" outlineLevel="0" collapsed="false">
      <c r="A4876" s="189" t="n">
        <v>13388</v>
      </c>
      <c r="B4876" s="190" t="s">
        <v>1222</v>
      </c>
      <c r="C4876" s="191" t="s">
        <v>67</v>
      </c>
      <c r="D4876" s="191" t="s">
        <v>153</v>
      </c>
      <c r="E4876" s="189" t="n">
        <v>0.045</v>
      </c>
      <c r="F4876" s="189" t="n">
        <v>96.84</v>
      </c>
      <c r="G4876" s="189" t="n">
        <v>0</v>
      </c>
    </row>
    <row r="4877" customFormat="false" ht="15" hidden="false" customHeight="false" outlineLevel="0" collapsed="false">
      <c r="A4877" s="189" t="n">
        <v>142</v>
      </c>
      <c r="B4877" s="190" t="s">
        <v>1207</v>
      </c>
      <c r="C4877" s="191" t="s">
        <v>67</v>
      </c>
      <c r="D4877" s="191" t="s">
        <v>1208</v>
      </c>
      <c r="E4877" s="189" t="n">
        <v>0.04</v>
      </c>
      <c r="F4877" s="189" t="n">
        <v>30.52</v>
      </c>
      <c r="G4877" s="189" t="n">
        <v>0</v>
      </c>
    </row>
    <row r="4878" customFormat="false" ht="15" hidden="false" customHeight="false" outlineLevel="0" collapsed="false">
      <c r="A4878" s="189" t="n">
        <v>2705</v>
      </c>
      <c r="B4878" s="190" t="s">
        <v>894</v>
      </c>
      <c r="C4878" s="191" t="s">
        <v>67</v>
      </c>
      <c r="D4878" s="191" t="s">
        <v>68</v>
      </c>
      <c r="E4878" s="189" t="n">
        <v>0.010296</v>
      </c>
      <c r="F4878" s="189" t="n">
        <v>0.63</v>
      </c>
      <c r="G4878" s="189" t="n">
        <v>0</v>
      </c>
    </row>
    <row r="4879" customFormat="false" ht="15" hidden="false" customHeight="false" outlineLevel="0" collapsed="false">
      <c r="A4879" s="189" t="n">
        <v>2711</v>
      </c>
      <c r="B4879" s="190" t="s">
        <v>885</v>
      </c>
      <c r="C4879" s="191" t="s">
        <v>67</v>
      </c>
      <c r="D4879" s="191" t="s">
        <v>28</v>
      </c>
      <c r="E4879" s="189" t="n">
        <v>0.001163999</v>
      </c>
      <c r="F4879" s="189" t="n">
        <v>100.68</v>
      </c>
      <c r="G4879" s="189" t="n">
        <v>0</v>
      </c>
    </row>
    <row r="4880" customFormat="false" ht="21" hidden="false" customHeight="false" outlineLevel="0" collapsed="false">
      <c r="A4880" s="189" t="n">
        <v>36148</v>
      </c>
      <c r="B4880" s="190" t="s">
        <v>864</v>
      </c>
      <c r="C4880" s="191" t="s">
        <v>67</v>
      </c>
      <c r="D4880" s="191" t="s">
        <v>28</v>
      </c>
      <c r="E4880" s="189" t="n">
        <v>0.002234614</v>
      </c>
      <c r="F4880" s="189" t="n">
        <v>48</v>
      </c>
      <c r="G4880" s="189" t="n">
        <v>0</v>
      </c>
    </row>
    <row r="4881" customFormat="false" ht="21" hidden="false" customHeight="false" outlineLevel="0" collapsed="false">
      <c r="A4881" s="189" t="n">
        <v>36152</v>
      </c>
      <c r="B4881" s="190" t="s">
        <v>865</v>
      </c>
      <c r="C4881" s="191" t="s">
        <v>67</v>
      </c>
      <c r="D4881" s="191" t="s">
        <v>28</v>
      </c>
      <c r="E4881" s="189" t="n">
        <v>0.002234614</v>
      </c>
      <c r="F4881" s="189" t="n">
        <v>3.9</v>
      </c>
      <c r="G4881" s="189" t="n">
        <v>0</v>
      </c>
    </row>
    <row r="4882" customFormat="false" ht="21" hidden="false" customHeight="false" outlineLevel="0" collapsed="false">
      <c r="A4882" s="189" t="n">
        <v>36487</v>
      </c>
      <c r="B4882" s="190" t="s">
        <v>920</v>
      </c>
      <c r="C4882" s="191" t="s">
        <v>67</v>
      </c>
      <c r="D4882" s="191" t="s">
        <v>28</v>
      </c>
      <c r="E4882" s="189" t="n">
        <v>2.88E-006</v>
      </c>
      <c r="F4882" s="189" t="n">
        <v>3758.32</v>
      </c>
      <c r="G4882" s="189" t="n">
        <v>0</v>
      </c>
    </row>
    <row r="4883" customFormat="false" ht="15" hidden="false" customHeight="false" outlineLevel="0" collapsed="false">
      <c r="A4883" s="189" t="n">
        <v>37370</v>
      </c>
      <c r="B4883" s="190" t="s">
        <v>886</v>
      </c>
      <c r="C4883" s="191" t="s">
        <v>67</v>
      </c>
      <c r="D4883" s="191" t="s">
        <v>876</v>
      </c>
      <c r="E4883" s="189" t="n">
        <v>0.3505</v>
      </c>
      <c r="F4883" s="189" t="n">
        <v>1.7</v>
      </c>
      <c r="G4883" s="189" t="n">
        <v>0</v>
      </c>
    </row>
    <row r="4884" customFormat="false" ht="15" hidden="false" customHeight="false" outlineLevel="0" collapsed="false">
      <c r="A4884" s="189" t="n">
        <v>37371</v>
      </c>
      <c r="B4884" s="190" t="s">
        <v>887</v>
      </c>
      <c r="C4884" s="191" t="s">
        <v>67</v>
      </c>
      <c r="D4884" s="191" t="s">
        <v>876</v>
      </c>
      <c r="E4884" s="189" t="n">
        <v>0.3505</v>
      </c>
      <c r="F4884" s="189" t="n">
        <v>0.64</v>
      </c>
      <c r="G4884" s="189" t="n">
        <v>0</v>
      </c>
    </row>
    <row r="4885" customFormat="false" ht="15" hidden="false" customHeight="false" outlineLevel="0" collapsed="false">
      <c r="A4885" s="189" t="n">
        <v>37372</v>
      </c>
      <c r="B4885" s="190" t="s">
        <v>877</v>
      </c>
      <c r="C4885" s="191" t="s">
        <v>67</v>
      </c>
      <c r="D4885" s="191" t="s">
        <v>876</v>
      </c>
      <c r="E4885" s="189" t="n">
        <v>0.3505</v>
      </c>
      <c r="F4885" s="189" t="n">
        <v>0.37</v>
      </c>
      <c r="G4885" s="189" t="n">
        <v>0</v>
      </c>
    </row>
    <row r="4886" customFormat="false" ht="15" hidden="false" customHeight="false" outlineLevel="0" collapsed="false">
      <c r="A4886" s="189" t="n">
        <v>37373</v>
      </c>
      <c r="B4886" s="190" t="s">
        <v>878</v>
      </c>
      <c r="C4886" s="191" t="s">
        <v>67</v>
      </c>
      <c r="D4886" s="191" t="s">
        <v>876</v>
      </c>
      <c r="E4886" s="189" t="n">
        <v>0.3505</v>
      </c>
      <c r="F4886" s="189" t="n">
        <v>0.02</v>
      </c>
      <c r="G4886" s="189" t="n">
        <v>0</v>
      </c>
    </row>
    <row r="4887" customFormat="false" ht="15" hidden="false" customHeight="false" outlineLevel="0" collapsed="false">
      <c r="A4887" s="189" t="n">
        <v>38403</v>
      </c>
      <c r="B4887" s="190" t="s">
        <v>888</v>
      </c>
      <c r="C4887" s="191" t="s">
        <v>67</v>
      </c>
      <c r="D4887" s="191" t="s">
        <v>28</v>
      </c>
      <c r="E4887" s="189" t="n">
        <v>0.001163999</v>
      </c>
      <c r="F4887" s="189" t="n">
        <v>24.94</v>
      </c>
      <c r="G4887" s="189" t="n">
        <v>0</v>
      </c>
    </row>
    <row r="4888" customFormat="false" ht="21" hidden="false" customHeight="false" outlineLevel="0" collapsed="false">
      <c r="A4888" s="189" t="n">
        <v>40872</v>
      </c>
      <c r="B4888" s="190" t="s">
        <v>1225</v>
      </c>
      <c r="C4888" s="191" t="s">
        <v>67</v>
      </c>
      <c r="D4888" s="191" t="s">
        <v>131</v>
      </c>
      <c r="E4888" s="189" t="n">
        <v>1.05</v>
      </c>
      <c r="F4888" s="189" t="n">
        <v>13.99</v>
      </c>
      <c r="G4888" s="189" t="n">
        <v>0</v>
      </c>
    </row>
    <row r="4889" customFormat="false" ht="15" hidden="false" customHeight="false" outlineLevel="0" collapsed="false">
      <c r="A4889" s="189" t="n">
        <v>4253</v>
      </c>
      <c r="B4889" s="190" t="s">
        <v>929</v>
      </c>
      <c r="C4889" s="191" t="s">
        <v>867</v>
      </c>
      <c r="D4889" s="191" t="s">
        <v>876</v>
      </c>
      <c r="E4889" s="189" t="n">
        <v>0.0319158</v>
      </c>
      <c r="F4889" s="189" t="n">
        <v>0</v>
      </c>
      <c r="G4889" s="189" t="n">
        <v>16.13</v>
      </c>
    </row>
    <row r="4890" customFormat="false" ht="15" hidden="false" customHeight="false" outlineLevel="0" collapsed="false">
      <c r="A4890" s="189" t="n">
        <v>5061</v>
      </c>
      <c r="B4890" s="190" t="s">
        <v>935</v>
      </c>
      <c r="C4890" s="191" t="s">
        <v>67</v>
      </c>
      <c r="D4890" s="191" t="s">
        <v>153</v>
      </c>
      <c r="E4890" s="189" t="n">
        <v>0.006</v>
      </c>
      <c r="F4890" s="189" t="n">
        <v>8.7</v>
      </c>
      <c r="G4890" s="189" t="n">
        <v>0</v>
      </c>
    </row>
    <row r="4891" customFormat="false" ht="15" hidden="false" customHeight="false" outlineLevel="0" collapsed="false">
      <c r="A4891" s="189" t="n">
        <v>5104</v>
      </c>
      <c r="B4891" s="190" t="s">
        <v>1224</v>
      </c>
      <c r="C4891" s="191" t="s">
        <v>67</v>
      </c>
      <c r="D4891" s="191" t="s">
        <v>153</v>
      </c>
      <c r="E4891" s="189" t="n">
        <v>0.0012</v>
      </c>
      <c r="F4891" s="189" t="n">
        <v>53.69</v>
      </c>
      <c r="G4891" s="189" t="n">
        <v>0</v>
      </c>
    </row>
    <row r="4892" customFormat="false" ht="15" hidden="false" customHeight="false" outlineLevel="0" collapsed="false">
      <c r="A4892" s="189" t="n">
        <v>6111</v>
      </c>
      <c r="B4892" s="190" t="s">
        <v>891</v>
      </c>
      <c r="C4892" s="191" t="s">
        <v>867</v>
      </c>
      <c r="D4892" s="191" t="s">
        <v>876</v>
      </c>
      <c r="E4892" s="189" t="n">
        <v>0.2105397</v>
      </c>
      <c r="F4892" s="189" t="n">
        <v>0</v>
      </c>
      <c r="G4892" s="189" t="n">
        <v>8.04</v>
      </c>
    </row>
    <row r="4893" customFormat="false" ht="15" hidden="false" customHeight="false" outlineLevel="0" collapsed="false">
      <c r="A4893" s="178"/>
      <c r="B4893" s="179"/>
      <c r="C4893" s="180"/>
      <c r="D4893" s="180"/>
      <c r="E4893" s="180"/>
      <c r="F4893" s="180"/>
      <c r="G4893" s="180"/>
    </row>
    <row r="4894" customFormat="false" ht="15" hidden="false" customHeight="false" outlineLevel="0" collapsed="false">
      <c r="A4894" s="181" t="s">
        <v>1226</v>
      </c>
      <c r="B4894" s="182" t="s">
        <v>698</v>
      </c>
      <c r="C4894" s="183"/>
      <c r="D4894" s="183"/>
      <c r="E4894" s="183"/>
      <c r="F4894" s="183"/>
      <c r="G4894" s="183"/>
    </row>
    <row r="4895" customFormat="false" ht="15" hidden="false" customHeight="false" outlineLevel="0" collapsed="false">
      <c r="A4895" s="178"/>
      <c r="B4895" s="179"/>
      <c r="C4895" s="180"/>
      <c r="D4895" s="180"/>
      <c r="E4895" s="180"/>
      <c r="F4895" s="180"/>
      <c r="G4895" s="180"/>
    </row>
    <row r="4896" customFormat="false" ht="21" hidden="false" customHeight="false" outlineLevel="0" collapsed="false">
      <c r="A4896" s="184" t="s">
        <v>700</v>
      </c>
      <c r="B4896" s="185" t="s">
        <v>701</v>
      </c>
      <c r="C4896" s="186" t="s">
        <v>53</v>
      </c>
      <c r="D4896" s="186" t="s">
        <v>28</v>
      </c>
      <c r="E4896" s="187"/>
      <c r="F4896" s="187" t="n">
        <v>29.45463498884</v>
      </c>
      <c r="G4896" s="187" t="n">
        <v>0.68975496</v>
      </c>
    </row>
    <row r="4897" customFormat="false" ht="15" hidden="false" customHeight="false" outlineLevel="0" collapsed="false">
      <c r="A4897" s="189" t="n">
        <v>10</v>
      </c>
      <c r="B4897" s="190" t="s">
        <v>882</v>
      </c>
      <c r="C4897" s="191" t="s">
        <v>67</v>
      </c>
      <c r="D4897" s="191" t="s">
        <v>28</v>
      </c>
      <c r="E4897" s="189" t="n">
        <v>0.000218934</v>
      </c>
      <c r="F4897" s="189" t="n">
        <v>6.64</v>
      </c>
      <c r="G4897" s="189" t="n">
        <v>0</v>
      </c>
    </row>
    <row r="4898" customFormat="false" ht="15" hidden="false" customHeight="false" outlineLevel="0" collapsed="false">
      <c r="A4898" s="189" t="n">
        <v>12</v>
      </c>
      <c r="B4898" s="190" t="s">
        <v>883</v>
      </c>
      <c r="C4898" s="191" t="s">
        <v>67</v>
      </c>
      <c r="D4898" s="191" t="s">
        <v>28</v>
      </c>
      <c r="E4898" s="189" t="n">
        <v>0.000218934</v>
      </c>
      <c r="F4898" s="189" t="n">
        <v>6.5</v>
      </c>
      <c r="G4898" s="189" t="n">
        <v>0</v>
      </c>
    </row>
    <row r="4899" customFormat="false" ht="15" hidden="false" customHeight="false" outlineLevel="0" collapsed="false">
      <c r="A4899" s="189" t="n">
        <v>12892</v>
      </c>
      <c r="B4899" s="190" t="s">
        <v>859</v>
      </c>
      <c r="C4899" s="191" t="s">
        <v>67</v>
      </c>
      <c r="D4899" s="191" t="s">
        <v>333</v>
      </c>
      <c r="E4899" s="189" t="n">
        <v>0.00038253</v>
      </c>
      <c r="F4899" s="189" t="n">
        <v>9</v>
      </c>
      <c r="G4899" s="189" t="n">
        <v>0</v>
      </c>
    </row>
    <row r="4900" customFormat="false" ht="15" hidden="false" customHeight="false" outlineLevel="0" collapsed="false">
      <c r="A4900" s="189" t="n">
        <v>12893</v>
      </c>
      <c r="B4900" s="190" t="s">
        <v>860</v>
      </c>
      <c r="C4900" s="191" t="s">
        <v>67</v>
      </c>
      <c r="D4900" s="191" t="s">
        <v>333</v>
      </c>
      <c r="E4900" s="189" t="n">
        <v>0.00038253</v>
      </c>
      <c r="F4900" s="189" t="n">
        <v>48</v>
      </c>
      <c r="G4900" s="189" t="n">
        <v>0</v>
      </c>
    </row>
    <row r="4901" customFormat="false" ht="15" hidden="false" customHeight="false" outlineLevel="0" collapsed="false">
      <c r="A4901" s="189" t="n">
        <v>12894</v>
      </c>
      <c r="B4901" s="190" t="s">
        <v>861</v>
      </c>
      <c r="C4901" s="191" t="s">
        <v>67</v>
      </c>
      <c r="D4901" s="191" t="s">
        <v>28</v>
      </c>
      <c r="E4901" s="189" t="n">
        <v>0.00038253</v>
      </c>
      <c r="F4901" s="189" t="n">
        <v>13</v>
      </c>
      <c r="G4901" s="189" t="n">
        <v>0</v>
      </c>
    </row>
    <row r="4902" customFormat="false" ht="21" hidden="false" customHeight="false" outlineLevel="0" collapsed="false">
      <c r="A4902" s="189" t="n">
        <v>12895</v>
      </c>
      <c r="B4902" s="190" t="s">
        <v>862</v>
      </c>
      <c r="C4902" s="191" t="s">
        <v>67</v>
      </c>
      <c r="D4902" s="191" t="s">
        <v>28</v>
      </c>
      <c r="E4902" s="189" t="n">
        <v>0.00038253</v>
      </c>
      <c r="F4902" s="189" t="n">
        <v>10</v>
      </c>
      <c r="G4902" s="189" t="n">
        <v>0</v>
      </c>
    </row>
    <row r="4903" customFormat="false" ht="15" hidden="false" customHeight="false" outlineLevel="0" collapsed="false">
      <c r="A4903" s="189" t="n">
        <v>2436</v>
      </c>
      <c r="B4903" s="190" t="s">
        <v>913</v>
      </c>
      <c r="C4903" s="191" t="s">
        <v>867</v>
      </c>
      <c r="D4903" s="191" t="s">
        <v>876</v>
      </c>
      <c r="E4903" s="189" t="n">
        <v>0.030903</v>
      </c>
      <c r="F4903" s="189" t="n">
        <v>0</v>
      </c>
      <c r="G4903" s="189" t="n">
        <v>12.75</v>
      </c>
    </row>
    <row r="4904" customFormat="false" ht="15" hidden="false" customHeight="false" outlineLevel="0" collapsed="false">
      <c r="A4904" s="189" t="n">
        <v>247</v>
      </c>
      <c r="B4904" s="190" t="s">
        <v>915</v>
      </c>
      <c r="C4904" s="191" t="s">
        <v>867</v>
      </c>
      <c r="D4904" s="191" t="s">
        <v>876</v>
      </c>
      <c r="E4904" s="189" t="n">
        <v>0.030903</v>
      </c>
      <c r="F4904" s="189" t="n">
        <v>0</v>
      </c>
      <c r="G4904" s="189" t="n">
        <v>9.57</v>
      </c>
    </row>
    <row r="4905" customFormat="false" ht="15" hidden="false" customHeight="false" outlineLevel="0" collapsed="false">
      <c r="A4905" s="189" t="n">
        <v>2711</v>
      </c>
      <c r="B4905" s="190" t="s">
        <v>885</v>
      </c>
      <c r="C4905" s="191" t="s">
        <v>67</v>
      </c>
      <c r="D4905" s="191" t="s">
        <v>28</v>
      </c>
      <c r="E4905" s="189" t="n">
        <v>0.000218934</v>
      </c>
      <c r="F4905" s="189" t="n">
        <v>100.68</v>
      </c>
      <c r="G4905" s="189" t="n">
        <v>0</v>
      </c>
    </row>
    <row r="4906" customFormat="false" ht="21" hidden="false" customHeight="false" outlineLevel="0" collapsed="false">
      <c r="A4906" s="189" t="n">
        <v>36148</v>
      </c>
      <c r="B4906" s="190" t="s">
        <v>864</v>
      </c>
      <c r="C4906" s="191" t="s">
        <v>67</v>
      </c>
      <c r="D4906" s="191" t="s">
        <v>28</v>
      </c>
      <c r="E4906" s="189" t="n">
        <v>0.00038253</v>
      </c>
      <c r="F4906" s="189" t="n">
        <v>48</v>
      </c>
      <c r="G4906" s="189" t="n">
        <v>0</v>
      </c>
    </row>
    <row r="4907" customFormat="false" ht="21" hidden="false" customHeight="false" outlineLevel="0" collapsed="false">
      <c r="A4907" s="189" t="n">
        <v>36152</v>
      </c>
      <c r="B4907" s="190" t="s">
        <v>865</v>
      </c>
      <c r="C4907" s="191" t="s">
        <v>67</v>
      </c>
      <c r="D4907" s="191" t="s">
        <v>28</v>
      </c>
      <c r="E4907" s="189" t="n">
        <v>0.00038253</v>
      </c>
      <c r="F4907" s="189" t="n">
        <v>3.9</v>
      </c>
      <c r="G4907" s="189" t="n">
        <v>0</v>
      </c>
    </row>
    <row r="4908" customFormat="false" ht="15" hidden="false" customHeight="false" outlineLevel="0" collapsed="false">
      <c r="A4908" s="189" t="n">
        <v>37370</v>
      </c>
      <c r="B4908" s="190" t="s">
        <v>886</v>
      </c>
      <c r="C4908" s="191" t="s">
        <v>67</v>
      </c>
      <c r="D4908" s="191" t="s">
        <v>876</v>
      </c>
      <c r="E4908" s="189" t="n">
        <v>0.06</v>
      </c>
      <c r="F4908" s="189" t="n">
        <v>1.7</v>
      </c>
      <c r="G4908" s="189" t="n">
        <v>0</v>
      </c>
    </row>
    <row r="4909" customFormat="false" ht="15" hidden="false" customHeight="false" outlineLevel="0" collapsed="false">
      <c r="A4909" s="189" t="n">
        <v>37371</v>
      </c>
      <c r="B4909" s="190" t="s">
        <v>887</v>
      </c>
      <c r="C4909" s="191" t="s">
        <v>67</v>
      </c>
      <c r="D4909" s="191" t="s">
        <v>876</v>
      </c>
      <c r="E4909" s="189" t="n">
        <v>0.06</v>
      </c>
      <c r="F4909" s="189" t="n">
        <v>0.64</v>
      </c>
      <c r="G4909" s="189" t="n">
        <v>0</v>
      </c>
    </row>
    <row r="4910" customFormat="false" ht="15" hidden="false" customHeight="false" outlineLevel="0" collapsed="false">
      <c r="A4910" s="189" t="n">
        <v>37372</v>
      </c>
      <c r="B4910" s="190" t="s">
        <v>877</v>
      </c>
      <c r="C4910" s="191" t="s">
        <v>67</v>
      </c>
      <c r="D4910" s="191" t="s">
        <v>876</v>
      </c>
      <c r="E4910" s="189" t="n">
        <v>0.06</v>
      </c>
      <c r="F4910" s="189" t="n">
        <v>0.37</v>
      </c>
      <c r="G4910" s="189" t="n">
        <v>0</v>
      </c>
    </row>
    <row r="4911" customFormat="false" ht="15" hidden="false" customHeight="false" outlineLevel="0" collapsed="false">
      <c r="A4911" s="189" t="n">
        <v>37373</v>
      </c>
      <c r="B4911" s="190" t="s">
        <v>878</v>
      </c>
      <c r="C4911" s="191" t="s">
        <v>67</v>
      </c>
      <c r="D4911" s="191" t="s">
        <v>876</v>
      </c>
      <c r="E4911" s="189" t="n">
        <v>0.06</v>
      </c>
      <c r="F4911" s="189" t="n">
        <v>0.02</v>
      </c>
      <c r="G4911" s="189" t="n">
        <v>0</v>
      </c>
    </row>
    <row r="4912" customFormat="false" ht="15" hidden="false" customHeight="false" outlineLevel="0" collapsed="false">
      <c r="A4912" s="189" t="n">
        <v>38403</v>
      </c>
      <c r="B4912" s="190" t="s">
        <v>888</v>
      </c>
      <c r="C4912" s="191" t="s">
        <v>67</v>
      </c>
      <c r="D4912" s="191" t="s">
        <v>28</v>
      </c>
      <c r="E4912" s="189" t="n">
        <v>0.000218934</v>
      </c>
      <c r="F4912" s="189" t="n">
        <v>24.94</v>
      </c>
      <c r="G4912" s="189" t="n">
        <v>0</v>
      </c>
    </row>
    <row r="4913" customFormat="false" ht="21" hidden="false" customHeight="false" outlineLevel="0" collapsed="false">
      <c r="A4913" s="189" t="n">
        <v>38774</v>
      </c>
      <c r="B4913" s="190" t="s">
        <v>701</v>
      </c>
      <c r="C4913" s="191" t="s">
        <v>67</v>
      </c>
      <c r="D4913" s="191" t="s">
        <v>28</v>
      </c>
      <c r="E4913" s="189" t="n">
        <v>1</v>
      </c>
      <c r="F4913" s="189" t="n">
        <v>29.21</v>
      </c>
      <c r="G4913" s="189" t="n">
        <v>0</v>
      </c>
    </row>
    <row r="4914" customFormat="false" ht="15" hidden="false" customHeight="false" outlineLevel="0" collapsed="false">
      <c r="A4914" s="178"/>
      <c r="B4914" s="179"/>
      <c r="C4914" s="180"/>
      <c r="D4914" s="180"/>
      <c r="E4914" s="180"/>
      <c r="F4914" s="180"/>
      <c r="G4914" s="180"/>
    </row>
    <row r="4915" customFormat="false" ht="42" hidden="false" customHeight="false" outlineLevel="0" collapsed="false">
      <c r="A4915" s="184" t="s">
        <v>703</v>
      </c>
      <c r="B4915" s="185" t="s">
        <v>704</v>
      </c>
      <c r="C4915" s="186" t="s">
        <v>53</v>
      </c>
      <c r="D4915" s="186" t="s">
        <v>28</v>
      </c>
      <c r="E4915" s="187"/>
      <c r="F4915" s="188" t="n">
        <v>1487.00095291588</v>
      </c>
      <c r="G4915" s="187" t="n">
        <v>663.3644118846</v>
      </c>
    </row>
    <row r="4916" customFormat="false" ht="15" hidden="false" customHeight="false" outlineLevel="0" collapsed="false">
      <c r="A4916" s="189" t="n">
        <v>10</v>
      </c>
      <c r="B4916" s="190" t="s">
        <v>882</v>
      </c>
      <c r="C4916" s="191" t="s">
        <v>67</v>
      </c>
      <c r="D4916" s="191" t="s">
        <v>28</v>
      </c>
      <c r="E4916" s="189" t="n">
        <v>0.211242119</v>
      </c>
      <c r="F4916" s="189" t="n">
        <v>6.64</v>
      </c>
      <c r="G4916" s="189" t="n">
        <v>0</v>
      </c>
    </row>
    <row r="4917" customFormat="false" ht="21" hidden="false" customHeight="false" outlineLevel="0" collapsed="false">
      <c r="A4917" s="189" t="n">
        <v>10535</v>
      </c>
      <c r="B4917" s="190" t="s">
        <v>892</v>
      </c>
      <c r="C4917" s="191" t="s">
        <v>67</v>
      </c>
      <c r="D4917" s="191" t="s">
        <v>28</v>
      </c>
      <c r="E4917" s="189" t="n">
        <v>0.000240451</v>
      </c>
      <c r="F4917" s="189" t="n">
        <v>3190.81</v>
      </c>
      <c r="G4917" s="189" t="n">
        <v>0</v>
      </c>
    </row>
    <row r="4918" customFormat="false" ht="15" hidden="false" customHeight="false" outlineLevel="0" collapsed="false">
      <c r="A4918" s="189" t="n">
        <v>10997</v>
      </c>
      <c r="B4918" s="190" t="s">
        <v>1227</v>
      </c>
      <c r="C4918" s="191" t="s">
        <v>67</v>
      </c>
      <c r="D4918" s="191" t="s">
        <v>153</v>
      </c>
      <c r="E4918" s="189" t="n">
        <v>2.696</v>
      </c>
      <c r="F4918" s="189" t="n">
        <v>19.9</v>
      </c>
      <c r="G4918" s="189" t="n">
        <v>0</v>
      </c>
    </row>
    <row r="4919" customFormat="false" ht="15" hidden="false" customHeight="false" outlineLevel="0" collapsed="false">
      <c r="A4919" s="189" t="n">
        <v>1106</v>
      </c>
      <c r="B4919" s="190" t="s">
        <v>903</v>
      </c>
      <c r="C4919" s="191" t="s">
        <v>67</v>
      </c>
      <c r="D4919" s="191" t="s">
        <v>153</v>
      </c>
      <c r="E4919" s="189" t="n">
        <v>92.7823</v>
      </c>
      <c r="F4919" s="189" t="n">
        <v>0.55</v>
      </c>
      <c r="G4919" s="189" t="n">
        <v>0</v>
      </c>
    </row>
    <row r="4920" customFormat="false" ht="15" hidden="false" customHeight="false" outlineLevel="0" collapsed="false">
      <c r="A4920" s="189" t="n">
        <v>11756</v>
      </c>
      <c r="B4920" s="190" t="s">
        <v>1228</v>
      </c>
      <c r="C4920" s="191" t="s">
        <v>67</v>
      </c>
      <c r="D4920" s="191" t="s">
        <v>28</v>
      </c>
      <c r="E4920" s="189" t="n">
        <v>2</v>
      </c>
      <c r="F4920" s="189" t="n">
        <v>26.92</v>
      </c>
      <c r="G4920" s="189" t="n">
        <v>0</v>
      </c>
    </row>
    <row r="4921" customFormat="false" ht="15" hidden="false" customHeight="false" outlineLevel="0" collapsed="false">
      <c r="A4921" s="189" t="n">
        <v>118</v>
      </c>
      <c r="B4921" s="190" t="s">
        <v>1229</v>
      </c>
      <c r="C4921" s="191" t="s">
        <v>67</v>
      </c>
      <c r="D4921" s="191" t="s">
        <v>28</v>
      </c>
      <c r="E4921" s="189" t="n">
        <v>1</v>
      </c>
      <c r="F4921" s="189" t="n">
        <v>64.39</v>
      </c>
      <c r="G4921" s="189" t="n">
        <v>0</v>
      </c>
    </row>
    <row r="4922" customFormat="false" ht="15" hidden="false" customHeight="false" outlineLevel="0" collapsed="false">
      <c r="A4922" s="189" t="n">
        <v>12</v>
      </c>
      <c r="B4922" s="190" t="s">
        <v>883</v>
      </c>
      <c r="C4922" s="191" t="s">
        <v>67</v>
      </c>
      <c r="D4922" s="191" t="s">
        <v>28</v>
      </c>
      <c r="E4922" s="189" t="n">
        <v>0.211242119</v>
      </c>
      <c r="F4922" s="189" t="n">
        <v>6.5</v>
      </c>
      <c r="G4922" s="189" t="n">
        <v>0</v>
      </c>
    </row>
    <row r="4923" customFormat="false" ht="15" hidden="false" customHeight="false" outlineLevel="0" collapsed="false">
      <c r="A4923" s="189" t="n">
        <v>12892</v>
      </c>
      <c r="B4923" s="190" t="s">
        <v>859</v>
      </c>
      <c r="C4923" s="191" t="s">
        <v>67</v>
      </c>
      <c r="D4923" s="191" t="s">
        <v>333</v>
      </c>
      <c r="E4923" s="189" t="n">
        <v>0.390536417</v>
      </c>
      <c r="F4923" s="189" t="n">
        <v>9</v>
      </c>
      <c r="G4923" s="189" t="n">
        <v>0</v>
      </c>
    </row>
    <row r="4924" customFormat="false" ht="15" hidden="false" customHeight="false" outlineLevel="0" collapsed="false">
      <c r="A4924" s="189" t="n">
        <v>12893</v>
      </c>
      <c r="B4924" s="190" t="s">
        <v>860</v>
      </c>
      <c r="C4924" s="191" t="s">
        <v>67</v>
      </c>
      <c r="D4924" s="191" t="s">
        <v>333</v>
      </c>
      <c r="E4924" s="189" t="n">
        <v>0.390536417</v>
      </c>
      <c r="F4924" s="189" t="n">
        <v>48</v>
      </c>
      <c r="G4924" s="189" t="n">
        <v>0</v>
      </c>
    </row>
    <row r="4925" customFormat="false" ht="15" hidden="false" customHeight="false" outlineLevel="0" collapsed="false">
      <c r="A4925" s="189" t="n">
        <v>12894</v>
      </c>
      <c r="B4925" s="190" t="s">
        <v>861</v>
      </c>
      <c r="C4925" s="191" t="s">
        <v>67</v>
      </c>
      <c r="D4925" s="191" t="s">
        <v>28</v>
      </c>
      <c r="E4925" s="189" t="n">
        <v>0.390536417</v>
      </c>
      <c r="F4925" s="189" t="n">
        <v>13</v>
      </c>
      <c r="G4925" s="189" t="n">
        <v>0</v>
      </c>
    </row>
    <row r="4926" customFormat="false" ht="21" hidden="false" customHeight="false" outlineLevel="0" collapsed="false">
      <c r="A4926" s="189" t="n">
        <v>12895</v>
      </c>
      <c r="B4926" s="190" t="s">
        <v>862</v>
      </c>
      <c r="C4926" s="191" t="s">
        <v>67</v>
      </c>
      <c r="D4926" s="191" t="s">
        <v>28</v>
      </c>
      <c r="E4926" s="189" t="n">
        <v>0.390536417</v>
      </c>
      <c r="F4926" s="189" t="n">
        <v>10</v>
      </c>
      <c r="G4926" s="189" t="n">
        <v>0</v>
      </c>
    </row>
    <row r="4927" customFormat="false" ht="21" hidden="false" customHeight="false" outlineLevel="0" collapsed="false">
      <c r="A4927" s="189" t="n">
        <v>13333</v>
      </c>
      <c r="B4927" s="190" t="s">
        <v>1230</v>
      </c>
      <c r="C4927" s="191" t="s">
        <v>67</v>
      </c>
      <c r="D4927" s="191" t="s">
        <v>28</v>
      </c>
      <c r="E4927" s="189" t="n">
        <v>0.000353355</v>
      </c>
      <c r="F4927" s="189" t="n">
        <v>104896.21</v>
      </c>
      <c r="G4927" s="189" t="n">
        <v>0</v>
      </c>
    </row>
    <row r="4928" customFormat="false" ht="15" hidden="false" customHeight="false" outlineLevel="0" collapsed="false">
      <c r="A4928" s="189" t="n">
        <v>1379</v>
      </c>
      <c r="B4928" s="190" t="s">
        <v>893</v>
      </c>
      <c r="C4928" s="191" t="s">
        <v>67</v>
      </c>
      <c r="D4928" s="191" t="s">
        <v>153</v>
      </c>
      <c r="E4928" s="189" t="n">
        <v>313.42067</v>
      </c>
      <c r="F4928" s="189" t="n">
        <v>0.41</v>
      </c>
      <c r="G4928" s="189" t="n">
        <v>0</v>
      </c>
    </row>
    <row r="4929" customFormat="false" ht="21" hidden="false" customHeight="false" outlineLevel="0" collapsed="false">
      <c r="A4929" s="189" t="n">
        <v>21010</v>
      </c>
      <c r="B4929" s="190" t="s">
        <v>1231</v>
      </c>
      <c r="C4929" s="191" t="s">
        <v>67</v>
      </c>
      <c r="D4929" s="191" t="s">
        <v>131</v>
      </c>
      <c r="E4929" s="189" t="n">
        <v>5.39256</v>
      </c>
      <c r="F4929" s="189" t="n">
        <v>15.84</v>
      </c>
      <c r="G4929" s="189" t="n">
        <v>0</v>
      </c>
    </row>
    <row r="4930" customFormat="false" ht="15" hidden="false" customHeight="false" outlineLevel="0" collapsed="false">
      <c r="A4930" s="189" t="n">
        <v>246</v>
      </c>
      <c r="B4930" s="190" t="s">
        <v>914</v>
      </c>
      <c r="C4930" s="191" t="s">
        <v>867</v>
      </c>
      <c r="D4930" s="191" t="s">
        <v>876</v>
      </c>
      <c r="E4930" s="189" t="n">
        <v>3.0435</v>
      </c>
      <c r="F4930" s="189" t="n">
        <v>0</v>
      </c>
      <c r="G4930" s="189" t="n">
        <v>9.57</v>
      </c>
    </row>
    <row r="4931" customFormat="false" ht="15" hidden="false" customHeight="false" outlineLevel="0" collapsed="false">
      <c r="A4931" s="189" t="n">
        <v>2696</v>
      </c>
      <c r="B4931" s="190" t="s">
        <v>919</v>
      </c>
      <c r="C4931" s="191" t="s">
        <v>867</v>
      </c>
      <c r="D4931" s="191" t="s">
        <v>876</v>
      </c>
      <c r="E4931" s="189" t="n">
        <v>3.0435</v>
      </c>
      <c r="F4931" s="189" t="n">
        <v>0</v>
      </c>
      <c r="G4931" s="189" t="n">
        <v>12.75</v>
      </c>
    </row>
    <row r="4932" customFormat="false" ht="15" hidden="false" customHeight="false" outlineLevel="0" collapsed="false">
      <c r="A4932" s="189" t="n">
        <v>2705</v>
      </c>
      <c r="B4932" s="190" t="s">
        <v>894</v>
      </c>
      <c r="C4932" s="191" t="s">
        <v>67</v>
      </c>
      <c r="D4932" s="191" t="s">
        <v>68</v>
      </c>
      <c r="E4932" s="189" t="n">
        <v>1.8965863</v>
      </c>
      <c r="F4932" s="189" t="n">
        <v>0.63</v>
      </c>
      <c r="G4932" s="189" t="n">
        <v>0</v>
      </c>
    </row>
    <row r="4933" customFormat="false" ht="15" hidden="false" customHeight="false" outlineLevel="0" collapsed="false">
      <c r="A4933" s="189" t="n">
        <v>2711</v>
      </c>
      <c r="B4933" s="190" t="s">
        <v>885</v>
      </c>
      <c r="C4933" s="191" t="s">
        <v>67</v>
      </c>
      <c r="D4933" s="191" t="s">
        <v>28</v>
      </c>
      <c r="E4933" s="189" t="n">
        <v>0.211242119</v>
      </c>
      <c r="F4933" s="189" t="n">
        <v>100.68</v>
      </c>
      <c r="G4933" s="189" t="n">
        <v>0</v>
      </c>
    </row>
    <row r="4934" customFormat="false" ht="21" hidden="false" customHeight="false" outlineLevel="0" collapsed="false">
      <c r="A4934" s="189" t="n">
        <v>34547</v>
      </c>
      <c r="B4934" s="190" t="s">
        <v>953</v>
      </c>
      <c r="C4934" s="191" t="s">
        <v>67</v>
      </c>
      <c r="D4934" s="191" t="s">
        <v>131</v>
      </c>
      <c r="E4934" s="189" t="n">
        <v>7.85</v>
      </c>
      <c r="F4934" s="189" t="n">
        <v>1.72</v>
      </c>
      <c r="G4934" s="189" t="n">
        <v>0</v>
      </c>
    </row>
    <row r="4935" customFormat="false" ht="21" hidden="false" customHeight="false" outlineLevel="0" collapsed="false">
      <c r="A4935" s="189" t="n">
        <v>36148</v>
      </c>
      <c r="B4935" s="190" t="s">
        <v>864</v>
      </c>
      <c r="C4935" s="191" t="s">
        <v>67</v>
      </c>
      <c r="D4935" s="191" t="s">
        <v>28</v>
      </c>
      <c r="E4935" s="189" t="n">
        <v>0.390536417</v>
      </c>
      <c r="F4935" s="189" t="n">
        <v>48</v>
      </c>
      <c r="G4935" s="189" t="n">
        <v>0</v>
      </c>
    </row>
    <row r="4936" customFormat="false" ht="21" hidden="false" customHeight="false" outlineLevel="0" collapsed="false">
      <c r="A4936" s="189" t="n">
        <v>36152</v>
      </c>
      <c r="B4936" s="190" t="s">
        <v>865</v>
      </c>
      <c r="C4936" s="191" t="s">
        <v>67</v>
      </c>
      <c r="D4936" s="191" t="s">
        <v>28</v>
      </c>
      <c r="E4936" s="189" t="n">
        <v>0.390536417</v>
      </c>
      <c r="F4936" s="189" t="n">
        <v>3.9</v>
      </c>
      <c r="G4936" s="189" t="n">
        <v>0</v>
      </c>
    </row>
    <row r="4937" customFormat="false" ht="21" hidden="false" customHeight="false" outlineLevel="0" collapsed="false">
      <c r="A4937" s="189" t="n">
        <v>36397</v>
      </c>
      <c r="B4937" s="190" t="s">
        <v>950</v>
      </c>
      <c r="C4937" s="191" t="s">
        <v>67</v>
      </c>
      <c r="D4937" s="191" t="s">
        <v>28</v>
      </c>
      <c r="E4937" s="189" t="n">
        <v>0.000103563</v>
      </c>
      <c r="F4937" s="189" t="n">
        <v>12979.56</v>
      </c>
      <c r="G4937" s="189" t="n">
        <v>0</v>
      </c>
    </row>
    <row r="4938" customFormat="false" ht="15" hidden="false" customHeight="false" outlineLevel="0" collapsed="false">
      <c r="A4938" s="189" t="n">
        <v>367</v>
      </c>
      <c r="B4938" s="190" t="s">
        <v>1030</v>
      </c>
      <c r="C4938" s="191" t="s">
        <v>67</v>
      </c>
      <c r="D4938" s="191" t="s">
        <v>124</v>
      </c>
      <c r="E4938" s="189" t="n">
        <v>0.04452</v>
      </c>
      <c r="F4938" s="189" t="n">
        <v>75</v>
      </c>
      <c r="G4938" s="189" t="n">
        <v>0</v>
      </c>
    </row>
    <row r="4939" customFormat="false" ht="15" hidden="false" customHeight="false" outlineLevel="0" collapsed="false">
      <c r="A4939" s="189" t="n">
        <v>370</v>
      </c>
      <c r="B4939" s="190" t="s">
        <v>895</v>
      </c>
      <c r="C4939" s="191" t="s">
        <v>67</v>
      </c>
      <c r="D4939" s="191" t="s">
        <v>124</v>
      </c>
      <c r="E4939" s="189" t="n">
        <v>1.12223</v>
      </c>
      <c r="F4939" s="189" t="n">
        <v>75</v>
      </c>
      <c r="G4939" s="189" t="n">
        <v>0</v>
      </c>
    </row>
    <row r="4940" customFormat="false" ht="15" hidden="false" customHeight="false" outlineLevel="0" collapsed="false">
      <c r="A4940" s="189" t="n">
        <v>37370</v>
      </c>
      <c r="B4940" s="190" t="s">
        <v>886</v>
      </c>
      <c r="C4940" s="191" t="s">
        <v>67</v>
      </c>
      <c r="D4940" s="191" t="s">
        <v>876</v>
      </c>
      <c r="E4940" s="189" t="n">
        <v>61.25581</v>
      </c>
      <c r="F4940" s="189" t="n">
        <v>1.7</v>
      </c>
      <c r="G4940" s="189" t="n">
        <v>0</v>
      </c>
    </row>
    <row r="4941" customFormat="false" ht="15" hidden="false" customHeight="false" outlineLevel="0" collapsed="false">
      <c r="A4941" s="189" t="n">
        <v>37371</v>
      </c>
      <c r="B4941" s="190" t="s">
        <v>887</v>
      </c>
      <c r="C4941" s="191" t="s">
        <v>67</v>
      </c>
      <c r="D4941" s="191" t="s">
        <v>876</v>
      </c>
      <c r="E4941" s="189" t="n">
        <v>61.25581</v>
      </c>
      <c r="F4941" s="189" t="n">
        <v>0.64</v>
      </c>
      <c r="G4941" s="189" t="n">
        <v>0</v>
      </c>
    </row>
    <row r="4942" customFormat="false" ht="15" hidden="false" customHeight="false" outlineLevel="0" collapsed="false">
      <c r="A4942" s="189" t="n">
        <v>37372</v>
      </c>
      <c r="B4942" s="190" t="s">
        <v>877</v>
      </c>
      <c r="C4942" s="191" t="s">
        <v>67</v>
      </c>
      <c r="D4942" s="191" t="s">
        <v>876</v>
      </c>
      <c r="E4942" s="189" t="n">
        <v>61.25581</v>
      </c>
      <c r="F4942" s="189" t="n">
        <v>0.37</v>
      </c>
      <c r="G4942" s="189" t="n">
        <v>0</v>
      </c>
    </row>
    <row r="4943" customFormat="false" ht="15" hidden="false" customHeight="false" outlineLevel="0" collapsed="false">
      <c r="A4943" s="189" t="n">
        <v>37373</v>
      </c>
      <c r="B4943" s="190" t="s">
        <v>878</v>
      </c>
      <c r="C4943" s="191" t="s">
        <v>67</v>
      </c>
      <c r="D4943" s="191" t="s">
        <v>876</v>
      </c>
      <c r="E4943" s="189" t="n">
        <v>61.25581</v>
      </c>
      <c r="F4943" s="189" t="n">
        <v>0.02</v>
      </c>
      <c r="G4943" s="189" t="n">
        <v>0</v>
      </c>
    </row>
    <row r="4944" customFormat="false" ht="15" hidden="false" customHeight="false" outlineLevel="0" collapsed="false">
      <c r="A4944" s="189" t="n">
        <v>37395</v>
      </c>
      <c r="B4944" s="190" t="s">
        <v>954</v>
      </c>
      <c r="C4944" s="191" t="s">
        <v>67</v>
      </c>
      <c r="D4944" s="191" t="s">
        <v>955</v>
      </c>
      <c r="E4944" s="189" t="n">
        <v>0.189</v>
      </c>
      <c r="F4944" s="189" t="n">
        <v>43.29</v>
      </c>
      <c r="G4944" s="189" t="n">
        <v>0</v>
      </c>
    </row>
    <row r="4945" customFormat="false" ht="15" hidden="false" customHeight="false" outlineLevel="0" collapsed="false">
      <c r="A4945" s="189" t="n">
        <v>37623</v>
      </c>
      <c r="B4945" s="190" t="s">
        <v>896</v>
      </c>
      <c r="C4945" s="191" t="s">
        <v>867</v>
      </c>
      <c r="D4945" s="191" t="s">
        <v>876</v>
      </c>
      <c r="E4945" s="189" t="n">
        <v>3.386347527</v>
      </c>
      <c r="F4945" s="189" t="n">
        <v>0</v>
      </c>
      <c r="G4945" s="189" t="n">
        <v>9.8</v>
      </c>
    </row>
    <row r="4946" customFormat="false" ht="15" hidden="false" customHeight="false" outlineLevel="0" collapsed="false">
      <c r="A4946" s="189" t="n">
        <v>378</v>
      </c>
      <c r="B4946" s="190" t="s">
        <v>966</v>
      </c>
      <c r="C4946" s="191" t="s">
        <v>867</v>
      </c>
      <c r="D4946" s="191" t="s">
        <v>876</v>
      </c>
      <c r="E4946" s="189" t="n">
        <v>0.040372</v>
      </c>
      <c r="F4946" s="189" t="n">
        <v>0</v>
      </c>
      <c r="G4946" s="189" t="n">
        <v>12.75</v>
      </c>
    </row>
    <row r="4947" customFormat="false" ht="15" hidden="false" customHeight="false" outlineLevel="0" collapsed="false">
      <c r="A4947" s="189" t="n">
        <v>38403</v>
      </c>
      <c r="B4947" s="190" t="s">
        <v>888</v>
      </c>
      <c r="C4947" s="191" t="s">
        <v>67</v>
      </c>
      <c r="D4947" s="191" t="s">
        <v>28</v>
      </c>
      <c r="E4947" s="189" t="n">
        <v>0.211242119</v>
      </c>
      <c r="F4947" s="189" t="n">
        <v>24.94</v>
      </c>
      <c r="G4947" s="189" t="n">
        <v>0</v>
      </c>
    </row>
    <row r="4948" customFormat="false" ht="15" hidden="false" customHeight="false" outlineLevel="0" collapsed="false">
      <c r="A4948" s="189" t="n">
        <v>38877</v>
      </c>
      <c r="B4948" s="190" t="s">
        <v>1232</v>
      </c>
      <c r="C4948" s="191" t="s">
        <v>67</v>
      </c>
      <c r="D4948" s="191" t="s">
        <v>153</v>
      </c>
      <c r="E4948" s="189" t="n">
        <v>19.38</v>
      </c>
      <c r="F4948" s="189" t="n">
        <v>5.32</v>
      </c>
      <c r="G4948" s="189" t="n">
        <v>0</v>
      </c>
    </row>
    <row r="4949" customFormat="false" ht="21" hidden="false" customHeight="false" outlineLevel="0" collapsed="false">
      <c r="A4949" s="189" t="n">
        <v>39660</v>
      </c>
      <c r="B4949" s="190" t="s">
        <v>1233</v>
      </c>
      <c r="C4949" s="191" t="s">
        <v>67</v>
      </c>
      <c r="D4949" s="191" t="s">
        <v>131</v>
      </c>
      <c r="E4949" s="189" t="n">
        <v>5</v>
      </c>
      <c r="F4949" s="189" t="n">
        <v>18.81</v>
      </c>
      <c r="G4949" s="189" t="n">
        <v>0</v>
      </c>
    </row>
    <row r="4950" customFormat="false" ht="15" hidden="false" customHeight="false" outlineLevel="0" collapsed="false">
      <c r="A4950" s="189" t="n">
        <v>4221</v>
      </c>
      <c r="B4950" s="190" t="s">
        <v>947</v>
      </c>
      <c r="C4950" s="191" t="s">
        <v>67</v>
      </c>
      <c r="D4950" s="191" t="s">
        <v>940</v>
      </c>
      <c r="E4950" s="189" t="n">
        <v>29.70432</v>
      </c>
      <c r="F4950" s="189" t="n">
        <v>3.04</v>
      </c>
      <c r="G4950" s="189" t="n">
        <v>0</v>
      </c>
    </row>
    <row r="4951" customFormat="false" ht="15" hidden="false" customHeight="false" outlineLevel="0" collapsed="false">
      <c r="A4951" s="189" t="n">
        <v>4721</v>
      </c>
      <c r="B4951" s="190" t="s">
        <v>899</v>
      </c>
      <c r="C4951" s="191" t="s">
        <v>67</v>
      </c>
      <c r="D4951" s="191" t="s">
        <v>124</v>
      </c>
      <c r="E4951" s="189" t="n">
        <v>0.37696</v>
      </c>
      <c r="F4951" s="189" t="n">
        <v>43.74</v>
      </c>
      <c r="G4951" s="189" t="n">
        <v>0</v>
      </c>
    </row>
    <row r="4952" customFormat="false" ht="15" hidden="false" customHeight="false" outlineLevel="0" collapsed="false">
      <c r="A4952" s="189" t="n">
        <v>4750</v>
      </c>
      <c r="B4952" s="190" t="s">
        <v>933</v>
      </c>
      <c r="C4952" s="191" t="s">
        <v>867</v>
      </c>
      <c r="D4952" s="191" t="s">
        <v>876</v>
      </c>
      <c r="E4952" s="189" t="n">
        <v>16.639756</v>
      </c>
      <c r="F4952" s="189" t="n">
        <v>0</v>
      </c>
      <c r="G4952" s="189" t="n">
        <v>12.75</v>
      </c>
    </row>
    <row r="4953" customFormat="false" ht="15" hidden="false" customHeight="false" outlineLevel="0" collapsed="false">
      <c r="A4953" s="189" t="n">
        <v>4783</v>
      </c>
      <c r="B4953" s="190" t="s">
        <v>934</v>
      </c>
      <c r="C4953" s="191" t="s">
        <v>867</v>
      </c>
      <c r="D4953" s="191" t="s">
        <v>876</v>
      </c>
      <c r="E4953" s="189" t="n">
        <v>0.728568</v>
      </c>
      <c r="F4953" s="189" t="n">
        <v>0</v>
      </c>
      <c r="G4953" s="189" t="n">
        <v>12.75</v>
      </c>
    </row>
    <row r="4954" customFormat="false" ht="21" hidden="false" customHeight="false" outlineLevel="0" collapsed="false">
      <c r="A4954" s="189" t="n">
        <v>5090</v>
      </c>
      <c r="B4954" s="190" t="s">
        <v>1234</v>
      </c>
      <c r="C4954" s="191" t="s">
        <v>67</v>
      </c>
      <c r="D4954" s="191" t="s">
        <v>28</v>
      </c>
      <c r="E4954" s="189" t="n">
        <v>1</v>
      </c>
      <c r="F4954" s="189" t="n">
        <v>12.3</v>
      </c>
      <c r="G4954" s="189" t="n">
        <v>0</v>
      </c>
    </row>
    <row r="4955" customFormat="false" ht="15" hidden="false" customHeight="false" outlineLevel="0" collapsed="false">
      <c r="A4955" s="189" t="n">
        <v>6110</v>
      </c>
      <c r="B4955" s="190" t="s">
        <v>1032</v>
      </c>
      <c r="C4955" s="191" t="s">
        <v>867</v>
      </c>
      <c r="D4955" s="191" t="s">
        <v>876</v>
      </c>
      <c r="E4955" s="189" t="n">
        <v>5.65208</v>
      </c>
      <c r="F4955" s="189" t="n">
        <v>0</v>
      </c>
      <c r="G4955" s="189" t="n">
        <v>12.03</v>
      </c>
    </row>
    <row r="4956" customFormat="false" ht="15" hidden="false" customHeight="false" outlineLevel="0" collapsed="false">
      <c r="A4956" s="189" t="n">
        <v>6111</v>
      </c>
      <c r="B4956" s="190" t="s">
        <v>891</v>
      </c>
      <c r="C4956" s="191" t="s">
        <v>867</v>
      </c>
      <c r="D4956" s="191" t="s">
        <v>876</v>
      </c>
      <c r="E4956" s="189" t="n">
        <v>22.355858</v>
      </c>
      <c r="F4956" s="189" t="n">
        <v>0</v>
      </c>
      <c r="G4956" s="189" t="n">
        <v>8.04</v>
      </c>
    </row>
    <row r="4957" customFormat="false" ht="15" hidden="false" customHeight="false" outlineLevel="0" collapsed="false">
      <c r="A4957" s="189" t="n">
        <v>6160</v>
      </c>
      <c r="B4957" s="190" t="s">
        <v>1235</v>
      </c>
      <c r="C4957" s="191" t="s">
        <v>867</v>
      </c>
      <c r="D4957" s="191" t="s">
        <v>876</v>
      </c>
      <c r="E4957" s="189" t="n">
        <v>7.2588856</v>
      </c>
      <c r="F4957" s="189" t="n">
        <v>0</v>
      </c>
      <c r="G4957" s="189" t="n">
        <v>12.75</v>
      </c>
    </row>
    <row r="4958" customFormat="false" ht="15" hidden="false" customHeight="false" outlineLevel="0" collapsed="false">
      <c r="A4958" s="189" t="n">
        <v>651</v>
      </c>
      <c r="B4958" s="190" t="s">
        <v>956</v>
      </c>
      <c r="C4958" s="191" t="s">
        <v>67</v>
      </c>
      <c r="D4958" s="191" t="s">
        <v>28</v>
      </c>
      <c r="E4958" s="189" t="n">
        <v>135</v>
      </c>
      <c r="F4958" s="189" t="n">
        <v>2</v>
      </c>
      <c r="G4958" s="189" t="n">
        <v>0</v>
      </c>
    </row>
    <row r="4959" customFormat="false" ht="21" hidden="false" customHeight="false" outlineLevel="0" collapsed="false">
      <c r="A4959" s="189" t="n">
        <v>7156</v>
      </c>
      <c r="B4959" s="190" t="s">
        <v>1236</v>
      </c>
      <c r="C4959" s="191" t="s">
        <v>67</v>
      </c>
      <c r="D4959" s="191" t="s">
        <v>72</v>
      </c>
      <c r="E4959" s="189" t="n">
        <v>2.1</v>
      </c>
      <c r="F4959" s="189" t="n">
        <v>13.14</v>
      </c>
      <c r="G4959" s="189" t="n">
        <v>0</v>
      </c>
    </row>
    <row r="4960" customFormat="false" ht="21" hidden="false" customHeight="false" outlineLevel="0" collapsed="false">
      <c r="A4960" s="189" t="n">
        <v>7167</v>
      </c>
      <c r="B4960" s="190" t="s">
        <v>1237</v>
      </c>
      <c r="C4960" s="191" t="s">
        <v>67</v>
      </c>
      <c r="D4960" s="191" t="s">
        <v>72</v>
      </c>
      <c r="E4960" s="189" t="n">
        <v>0.88</v>
      </c>
      <c r="F4960" s="189" t="n">
        <v>10.77</v>
      </c>
      <c r="G4960" s="189" t="n">
        <v>0</v>
      </c>
    </row>
    <row r="4961" customFormat="false" ht="21" hidden="false" customHeight="false" outlineLevel="0" collapsed="false">
      <c r="A4961" s="189" t="n">
        <v>7697</v>
      </c>
      <c r="B4961" s="190" t="s">
        <v>1238</v>
      </c>
      <c r="C4961" s="191" t="s">
        <v>67</v>
      </c>
      <c r="D4961" s="191" t="s">
        <v>131</v>
      </c>
      <c r="E4961" s="189" t="n">
        <v>1.14544</v>
      </c>
      <c r="F4961" s="189" t="n">
        <v>25.53</v>
      </c>
      <c r="G4961" s="189" t="n">
        <v>0</v>
      </c>
    </row>
    <row r="4962" customFormat="false" ht="15" hidden="false" customHeight="false" outlineLevel="0" collapsed="false">
      <c r="A4962" s="178"/>
      <c r="B4962" s="179"/>
      <c r="C4962" s="180"/>
      <c r="D4962" s="180"/>
      <c r="E4962" s="180"/>
      <c r="F4962" s="180"/>
      <c r="G4962" s="180"/>
    </row>
    <row r="4963" customFormat="false" ht="21" hidden="false" customHeight="false" outlineLevel="0" collapsed="false">
      <c r="A4963" s="184" t="s">
        <v>706</v>
      </c>
      <c r="B4963" s="185" t="s">
        <v>707</v>
      </c>
      <c r="C4963" s="186" t="s">
        <v>53</v>
      </c>
      <c r="D4963" s="186" t="s">
        <v>28</v>
      </c>
      <c r="E4963" s="187"/>
      <c r="F4963" s="188" t="n">
        <v>1431.268999256</v>
      </c>
      <c r="G4963" s="187" t="n">
        <v>51.8721</v>
      </c>
    </row>
    <row r="4964" customFormat="false" ht="15" hidden="false" customHeight="false" outlineLevel="0" collapsed="false">
      <c r="A4964" s="189" t="n">
        <v>10</v>
      </c>
      <c r="B4964" s="190" t="s">
        <v>882</v>
      </c>
      <c r="C4964" s="191" t="s">
        <v>67</v>
      </c>
      <c r="D4964" s="191" t="s">
        <v>28</v>
      </c>
      <c r="E4964" s="189" t="n">
        <v>0.0145956</v>
      </c>
      <c r="F4964" s="189" t="n">
        <v>6.64</v>
      </c>
      <c r="G4964" s="189" t="n">
        <v>0</v>
      </c>
    </row>
    <row r="4965" customFormat="false" ht="15" hidden="false" customHeight="false" outlineLevel="0" collapsed="false">
      <c r="A4965" s="189" t="n">
        <v>12</v>
      </c>
      <c r="B4965" s="190" t="s">
        <v>883</v>
      </c>
      <c r="C4965" s="191" t="s">
        <v>67</v>
      </c>
      <c r="D4965" s="191" t="s">
        <v>28</v>
      </c>
      <c r="E4965" s="189" t="n">
        <v>0.0145956</v>
      </c>
      <c r="F4965" s="189" t="n">
        <v>6.5</v>
      </c>
      <c r="G4965" s="189" t="n">
        <v>0</v>
      </c>
    </row>
    <row r="4966" customFormat="false" ht="15" hidden="false" customHeight="false" outlineLevel="0" collapsed="false">
      <c r="A4966" s="189" t="n">
        <v>12892</v>
      </c>
      <c r="B4966" s="190" t="s">
        <v>859</v>
      </c>
      <c r="C4966" s="191" t="s">
        <v>67</v>
      </c>
      <c r="D4966" s="191" t="s">
        <v>333</v>
      </c>
      <c r="E4966" s="189" t="n">
        <v>0.025502</v>
      </c>
      <c r="F4966" s="189" t="n">
        <v>9</v>
      </c>
      <c r="G4966" s="189" t="n">
        <v>0</v>
      </c>
    </row>
    <row r="4967" customFormat="false" ht="15" hidden="false" customHeight="false" outlineLevel="0" collapsed="false">
      <c r="A4967" s="189" t="n">
        <v>12893</v>
      </c>
      <c r="B4967" s="190" t="s">
        <v>860</v>
      </c>
      <c r="C4967" s="191" t="s">
        <v>67</v>
      </c>
      <c r="D4967" s="191" t="s">
        <v>333</v>
      </c>
      <c r="E4967" s="189" t="n">
        <v>0.025502</v>
      </c>
      <c r="F4967" s="189" t="n">
        <v>48</v>
      </c>
      <c r="G4967" s="189" t="n">
        <v>0</v>
      </c>
    </row>
    <row r="4968" customFormat="false" ht="15" hidden="false" customHeight="false" outlineLevel="0" collapsed="false">
      <c r="A4968" s="189" t="n">
        <v>12894</v>
      </c>
      <c r="B4968" s="190" t="s">
        <v>861</v>
      </c>
      <c r="C4968" s="191" t="s">
        <v>67</v>
      </c>
      <c r="D4968" s="191" t="s">
        <v>28</v>
      </c>
      <c r="E4968" s="189" t="n">
        <v>0.025502</v>
      </c>
      <c r="F4968" s="189" t="n">
        <v>13</v>
      </c>
      <c r="G4968" s="189" t="n">
        <v>0</v>
      </c>
    </row>
    <row r="4969" customFormat="false" ht="21" hidden="false" customHeight="false" outlineLevel="0" collapsed="false">
      <c r="A4969" s="189" t="n">
        <v>12895</v>
      </c>
      <c r="B4969" s="190" t="s">
        <v>862</v>
      </c>
      <c r="C4969" s="191" t="s">
        <v>67</v>
      </c>
      <c r="D4969" s="191" t="s">
        <v>28</v>
      </c>
      <c r="E4969" s="189" t="n">
        <v>0.025502</v>
      </c>
      <c r="F4969" s="189" t="n">
        <v>10</v>
      </c>
      <c r="G4969" s="189" t="n">
        <v>0</v>
      </c>
    </row>
    <row r="4970" customFormat="false" ht="15" hidden="false" customHeight="false" outlineLevel="0" collapsed="false">
      <c r="A4970" s="189" t="n">
        <v>2711</v>
      </c>
      <c r="B4970" s="190" t="s">
        <v>885</v>
      </c>
      <c r="C4970" s="191" t="s">
        <v>67</v>
      </c>
      <c r="D4970" s="191" t="s">
        <v>28</v>
      </c>
      <c r="E4970" s="189" t="n">
        <v>0.0145956</v>
      </c>
      <c r="F4970" s="189" t="n">
        <v>100.68</v>
      </c>
      <c r="G4970" s="189" t="n">
        <v>0</v>
      </c>
    </row>
    <row r="4971" customFormat="false" ht="21" hidden="false" customHeight="false" outlineLevel="0" collapsed="false">
      <c r="A4971" s="189" t="n">
        <v>36148</v>
      </c>
      <c r="B4971" s="190" t="s">
        <v>864</v>
      </c>
      <c r="C4971" s="191" t="s">
        <v>67</v>
      </c>
      <c r="D4971" s="191" t="s">
        <v>28</v>
      </c>
      <c r="E4971" s="189" t="n">
        <v>0.025502</v>
      </c>
      <c r="F4971" s="189" t="n">
        <v>48</v>
      </c>
      <c r="G4971" s="189" t="n">
        <v>0</v>
      </c>
    </row>
    <row r="4972" customFormat="false" ht="21" hidden="false" customHeight="false" outlineLevel="0" collapsed="false">
      <c r="A4972" s="189" t="n">
        <v>36152</v>
      </c>
      <c r="B4972" s="190" t="s">
        <v>865</v>
      </c>
      <c r="C4972" s="191" t="s">
        <v>67</v>
      </c>
      <c r="D4972" s="191" t="s">
        <v>28</v>
      </c>
      <c r="E4972" s="189" t="n">
        <v>0.025502</v>
      </c>
      <c r="F4972" s="189" t="n">
        <v>3.9</v>
      </c>
      <c r="G4972" s="189" t="n">
        <v>0</v>
      </c>
    </row>
    <row r="4973" customFormat="false" ht="15" hidden="false" customHeight="false" outlineLevel="0" collapsed="false">
      <c r="A4973" s="189" t="n">
        <v>37370</v>
      </c>
      <c r="B4973" s="190" t="s">
        <v>886</v>
      </c>
      <c r="C4973" s="191" t="s">
        <v>67</v>
      </c>
      <c r="D4973" s="191" t="s">
        <v>876</v>
      </c>
      <c r="E4973" s="189" t="n">
        <v>4</v>
      </c>
      <c r="F4973" s="189" t="n">
        <v>1.7</v>
      </c>
      <c r="G4973" s="189" t="n">
        <v>0</v>
      </c>
    </row>
    <row r="4974" customFormat="false" ht="15" hidden="false" customHeight="false" outlineLevel="0" collapsed="false">
      <c r="A4974" s="189" t="n">
        <v>37371</v>
      </c>
      <c r="B4974" s="190" t="s">
        <v>887</v>
      </c>
      <c r="C4974" s="191" t="s">
        <v>67</v>
      </c>
      <c r="D4974" s="191" t="s">
        <v>876</v>
      </c>
      <c r="E4974" s="189" t="n">
        <v>4</v>
      </c>
      <c r="F4974" s="189" t="n">
        <v>0.64</v>
      </c>
      <c r="G4974" s="189" t="n">
        <v>0</v>
      </c>
    </row>
    <row r="4975" customFormat="false" ht="15" hidden="false" customHeight="false" outlineLevel="0" collapsed="false">
      <c r="A4975" s="189" t="n">
        <v>37372</v>
      </c>
      <c r="B4975" s="190" t="s">
        <v>877</v>
      </c>
      <c r="C4975" s="191" t="s">
        <v>67</v>
      </c>
      <c r="D4975" s="191" t="s">
        <v>876</v>
      </c>
      <c r="E4975" s="189" t="n">
        <v>4</v>
      </c>
      <c r="F4975" s="189" t="n">
        <v>0.37</v>
      </c>
      <c r="G4975" s="189" t="n">
        <v>0</v>
      </c>
    </row>
    <row r="4976" customFormat="false" ht="15" hidden="false" customHeight="false" outlineLevel="0" collapsed="false">
      <c r="A4976" s="189" t="n">
        <v>37373</v>
      </c>
      <c r="B4976" s="190" t="s">
        <v>878</v>
      </c>
      <c r="C4976" s="191" t="s">
        <v>67</v>
      </c>
      <c r="D4976" s="191" t="s">
        <v>876</v>
      </c>
      <c r="E4976" s="189" t="n">
        <v>4</v>
      </c>
      <c r="F4976" s="189" t="n">
        <v>0.02</v>
      </c>
      <c r="G4976" s="189" t="n">
        <v>0</v>
      </c>
    </row>
    <row r="4977" customFormat="false" ht="31.5" hidden="false" customHeight="false" outlineLevel="0" collapsed="false">
      <c r="A4977" s="189" t="n">
        <v>37556</v>
      </c>
      <c r="B4977" s="190" t="s">
        <v>1239</v>
      </c>
      <c r="C4977" s="191" t="s">
        <v>67</v>
      </c>
      <c r="D4977" s="191" t="s">
        <v>28</v>
      </c>
      <c r="E4977" s="189" t="n">
        <v>6</v>
      </c>
      <c r="F4977" s="189" t="n">
        <v>23.13</v>
      </c>
      <c r="G4977" s="189" t="n">
        <v>0</v>
      </c>
    </row>
    <row r="4978" customFormat="false" ht="31.5" hidden="false" customHeight="false" outlineLevel="0" collapsed="false">
      <c r="A4978" s="189" t="n">
        <v>37558</v>
      </c>
      <c r="B4978" s="190" t="s">
        <v>1240</v>
      </c>
      <c r="C4978" s="191" t="s">
        <v>67</v>
      </c>
      <c r="D4978" s="191" t="s">
        <v>28</v>
      </c>
      <c r="E4978" s="189" t="n">
        <v>30</v>
      </c>
      <c r="F4978" s="189" t="n">
        <v>37.29</v>
      </c>
      <c r="G4978" s="189" t="n">
        <v>0</v>
      </c>
    </row>
    <row r="4979" customFormat="false" ht="31.5" hidden="false" customHeight="false" outlineLevel="0" collapsed="false">
      <c r="A4979" s="189" t="n">
        <v>37560</v>
      </c>
      <c r="B4979" s="190" t="s">
        <v>1241</v>
      </c>
      <c r="C4979" s="191" t="s">
        <v>67</v>
      </c>
      <c r="D4979" s="191" t="s">
        <v>28</v>
      </c>
      <c r="E4979" s="189" t="n">
        <v>4</v>
      </c>
      <c r="F4979" s="189" t="n">
        <v>39.37</v>
      </c>
      <c r="G4979" s="189" t="n">
        <v>0</v>
      </c>
    </row>
    <row r="4980" customFormat="false" ht="15" hidden="false" customHeight="false" outlineLevel="0" collapsed="false">
      <c r="A4980" s="189" t="n">
        <v>38403</v>
      </c>
      <c r="B4980" s="190" t="s">
        <v>888</v>
      </c>
      <c r="C4980" s="191" t="s">
        <v>67</v>
      </c>
      <c r="D4980" s="191" t="s">
        <v>28</v>
      </c>
      <c r="E4980" s="189" t="n">
        <v>0.0145956</v>
      </c>
      <c r="F4980" s="189" t="n">
        <v>24.94</v>
      </c>
      <c r="G4980" s="189" t="n">
        <v>0</v>
      </c>
    </row>
    <row r="4981" customFormat="false" ht="15" hidden="false" customHeight="false" outlineLevel="0" collapsed="false">
      <c r="A4981" s="189" t="n">
        <v>4750</v>
      </c>
      <c r="B4981" s="190" t="s">
        <v>933</v>
      </c>
      <c r="C4981" s="191" t="s">
        <v>867</v>
      </c>
      <c r="D4981" s="191" t="s">
        <v>876</v>
      </c>
      <c r="E4981" s="189" t="n">
        <v>4.0684</v>
      </c>
      <c r="F4981" s="189" t="n">
        <v>0</v>
      </c>
      <c r="G4981" s="189" t="n">
        <v>12.75</v>
      </c>
    </row>
    <row r="4982" customFormat="false" ht="15" hidden="false" customHeight="false" outlineLevel="0" collapsed="false">
      <c r="A4982" s="178"/>
      <c r="B4982" s="179"/>
      <c r="C4982" s="180"/>
      <c r="D4982" s="180"/>
      <c r="E4982" s="180"/>
      <c r="F4982" s="180"/>
      <c r="G4982" s="180"/>
    </row>
    <row r="4983" customFormat="false" ht="15" hidden="false" customHeight="false" outlineLevel="0" collapsed="false">
      <c r="A4983" s="181" t="s">
        <v>1242</v>
      </c>
      <c r="B4983" s="182" t="s">
        <v>708</v>
      </c>
      <c r="C4983" s="183"/>
      <c r="D4983" s="183"/>
      <c r="E4983" s="183"/>
      <c r="F4983" s="183"/>
      <c r="G4983" s="183"/>
    </row>
    <row r="4984" customFormat="false" ht="15" hidden="false" customHeight="false" outlineLevel="0" collapsed="false">
      <c r="A4984" s="178"/>
      <c r="B4984" s="179"/>
      <c r="C4984" s="180"/>
      <c r="D4984" s="180"/>
      <c r="E4984" s="180"/>
      <c r="F4984" s="180"/>
      <c r="G4984" s="180"/>
    </row>
    <row r="4985" customFormat="false" ht="21" hidden="false" customHeight="false" outlineLevel="0" collapsed="false">
      <c r="A4985" s="184" t="s">
        <v>710</v>
      </c>
      <c r="B4985" s="185" t="s">
        <v>711</v>
      </c>
      <c r="C4985" s="186" t="s">
        <v>53</v>
      </c>
      <c r="D4985" s="186" t="s">
        <v>28</v>
      </c>
      <c r="E4985" s="187"/>
      <c r="F4985" s="187" t="n">
        <v>26.937249814</v>
      </c>
      <c r="G4985" s="187" t="n">
        <v>12.934875</v>
      </c>
    </row>
    <row r="4986" customFormat="false" ht="15" hidden="false" customHeight="false" outlineLevel="0" collapsed="false">
      <c r="A4986" s="189" t="n">
        <v>10</v>
      </c>
      <c r="B4986" s="190" t="s">
        <v>882</v>
      </c>
      <c r="C4986" s="191" t="s">
        <v>67</v>
      </c>
      <c r="D4986" s="191" t="s">
        <v>28</v>
      </c>
      <c r="E4986" s="189" t="n">
        <v>0.0036489</v>
      </c>
      <c r="F4986" s="189" t="n">
        <v>6.64</v>
      </c>
      <c r="G4986" s="189" t="n">
        <v>0</v>
      </c>
    </row>
    <row r="4987" customFormat="false" ht="15" hidden="false" customHeight="false" outlineLevel="0" collapsed="false">
      <c r="A4987" s="189" t="n">
        <v>117</v>
      </c>
      <c r="B4987" s="190" t="s">
        <v>1243</v>
      </c>
      <c r="C4987" s="191" t="s">
        <v>67</v>
      </c>
      <c r="D4987" s="191" t="s">
        <v>28</v>
      </c>
      <c r="E4987" s="189" t="n">
        <v>0.5</v>
      </c>
      <c r="F4987" s="189" t="n">
        <v>2.08</v>
      </c>
      <c r="G4987" s="189" t="n">
        <v>0</v>
      </c>
    </row>
    <row r="4988" customFormat="false" ht="15" hidden="false" customHeight="false" outlineLevel="0" collapsed="false">
      <c r="A4988" s="189" t="n">
        <v>12</v>
      </c>
      <c r="B4988" s="190" t="s">
        <v>883</v>
      </c>
      <c r="C4988" s="191" t="s">
        <v>67</v>
      </c>
      <c r="D4988" s="191" t="s">
        <v>28</v>
      </c>
      <c r="E4988" s="189" t="n">
        <v>0.0036489</v>
      </c>
      <c r="F4988" s="189" t="n">
        <v>6.5</v>
      </c>
      <c r="G4988" s="189" t="n">
        <v>0</v>
      </c>
    </row>
    <row r="4989" customFormat="false" ht="15" hidden="false" customHeight="false" outlineLevel="0" collapsed="false">
      <c r="A4989" s="189" t="n">
        <v>12892</v>
      </c>
      <c r="B4989" s="190" t="s">
        <v>859</v>
      </c>
      <c r="C4989" s="191" t="s">
        <v>67</v>
      </c>
      <c r="D4989" s="191" t="s">
        <v>333</v>
      </c>
      <c r="E4989" s="189" t="n">
        <v>0.0063755</v>
      </c>
      <c r="F4989" s="189" t="n">
        <v>9</v>
      </c>
      <c r="G4989" s="189" t="n">
        <v>0</v>
      </c>
    </row>
    <row r="4990" customFormat="false" ht="15" hidden="false" customHeight="false" outlineLevel="0" collapsed="false">
      <c r="A4990" s="189" t="n">
        <v>12893</v>
      </c>
      <c r="B4990" s="190" t="s">
        <v>860</v>
      </c>
      <c r="C4990" s="191" t="s">
        <v>67</v>
      </c>
      <c r="D4990" s="191" t="s">
        <v>333</v>
      </c>
      <c r="E4990" s="189" t="n">
        <v>0.0063755</v>
      </c>
      <c r="F4990" s="189" t="n">
        <v>48</v>
      </c>
      <c r="G4990" s="189" t="n">
        <v>0</v>
      </c>
    </row>
    <row r="4991" customFormat="false" ht="15" hidden="false" customHeight="false" outlineLevel="0" collapsed="false">
      <c r="A4991" s="189" t="n">
        <v>12894</v>
      </c>
      <c r="B4991" s="190" t="s">
        <v>861</v>
      </c>
      <c r="C4991" s="191" t="s">
        <v>67</v>
      </c>
      <c r="D4991" s="191" t="s">
        <v>28</v>
      </c>
      <c r="E4991" s="189" t="n">
        <v>0.0063755</v>
      </c>
      <c r="F4991" s="189" t="n">
        <v>13</v>
      </c>
      <c r="G4991" s="189" t="n">
        <v>0</v>
      </c>
    </row>
    <row r="4992" customFormat="false" ht="21" hidden="false" customHeight="false" outlineLevel="0" collapsed="false">
      <c r="A4992" s="189" t="n">
        <v>12895</v>
      </c>
      <c r="B4992" s="190" t="s">
        <v>862</v>
      </c>
      <c r="C4992" s="191" t="s">
        <v>67</v>
      </c>
      <c r="D4992" s="191" t="s">
        <v>28</v>
      </c>
      <c r="E4992" s="189" t="n">
        <v>0.0063755</v>
      </c>
      <c r="F4992" s="189" t="n">
        <v>10</v>
      </c>
      <c r="G4992" s="189" t="n">
        <v>0</v>
      </c>
    </row>
    <row r="4993" customFormat="false" ht="15" hidden="false" customHeight="false" outlineLevel="0" collapsed="false">
      <c r="A4993" s="189" t="n">
        <v>2696</v>
      </c>
      <c r="B4993" s="190" t="s">
        <v>919</v>
      </c>
      <c r="C4993" s="191" t="s">
        <v>867</v>
      </c>
      <c r="D4993" s="191" t="s">
        <v>876</v>
      </c>
      <c r="E4993" s="189" t="n">
        <v>1.0145</v>
      </c>
      <c r="F4993" s="189" t="n">
        <v>0</v>
      </c>
      <c r="G4993" s="189" t="n">
        <v>12.75</v>
      </c>
    </row>
    <row r="4994" customFormat="false" ht="15" hidden="false" customHeight="false" outlineLevel="0" collapsed="false">
      <c r="A4994" s="189" t="n">
        <v>2711</v>
      </c>
      <c r="B4994" s="190" t="s">
        <v>885</v>
      </c>
      <c r="C4994" s="191" t="s">
        <v>67</v>
      </c>
      <c r="D4994" s="191" t="s">
        <v>28</v>
      </c>
      <c r="E4994" s="189" t="n">
        <v>0.0036489</v>
      </c>
      <c r="F4994" s="189" t="n">
        <v>100.68</v>
      </c>
      <c r="G4994" s="189" t="n">
        <v>0</v>
      </c>
    </row>
    <row r="4995" customFormat="false" ht="21" hidden="false" customHeight="false" outlineLevel="0" collapsed="false">
      <c r="A4995" s="189" t="n">
        <v>36148</v>
      </c>
      <c r="B4995" s="190" t="s">
        <v>864</v>
      </c>
      <c r="C4995" s="191" t="s">
        <v>67</v>
      </c>
      <c r="D4995" s="191" t="s">
        <v>28</v>
      </c>
      <c r="E4995" s="189" t="n">
        <v>0.0063755</v>
      </c>
      <c r="F4995" s="189" t="n">
        <v>48</v>
      </c>
      <c r="G4995" s="189" t="n">
        <v>0</v>
      </c>
    </row>
    <row r="4996" customFormat="false" ht="21" hidden="false" customHeight="false" outlineLevel="0" collapsed="false">
      <c r="A4996" s="189" t="n">
        <v>36152</v>
      </c>
      <c r="B4996" s="190" t="s">
        <v>865</v>
      </c>
      <c r="C4996" s="191" t="s">
        <v>67</v>
      </c>
      <c r="D4996" s="191" t="s">
        <v>28</v>
      </c>
      <c r="E4996" s="189" t="n">
        <v>0.0063755</v>
      </c>
      <c r="F4996" s="189" t="n">
        <v>3.9</v>
      </c>
      <c r="G4996" s="189" t="n">
        <v>0</v>
      </c>
    </row>
    <row r="4997" customFormat="false" ht="15" hidden="false" customHeight="false" outlineLevel="0" collapsed="false">
      <c r="A4997" s="189" t="n">
        <v>37370</v>
      </c>
      <c r="B4997" s="190" t="s">
        <v>886</v>
      </c>
      <c r="C4997" s="191" t="s">
        <v>67</v>
      </c>
      <c r="D4997" s="191" t="s">
        <v>876</v>
      </c>
      <c r="E4997" s="189" t="n">
        <v>1</v>
      </c>
      <c r="F4997" s="189" t="n">
        <v>1.7</v>
      </c>
      <c r="G4997" s="189" t="n">
        <v>0</v>
      </c>
    </row>
    <row r="4998" customFormat="false" ht="15" hidden="false" customHeight="false" outlineLevel="0" collapsed="false">
      <c r="A4998" s="189" t="n">
        <v>37371</v>
      </c>
      <c r="B4998" s="190" t="s">
        <v>887</v>
      </c>
      <c r="C4998" s="191" t="s">
        <v>67</v>
      </c>
      <c r="D4998" s="191" t="s">
        <v>876</v>
      </c>
      <c r="E4998" s="189" t="n">
        <v>1</v>
      </c>
      <c r="F4998" s="189" t="n">
        <v>0.64</v>
      </c>
      <c r="G4998" s="189" t="n">
        <v>0</v>
      </c>
    </row>
    <row r="4999" customFormat="false" ht="15" hidden="false" customHeight="false" outlineLevel="0" collapsed="false">
      <c r="A4999" s="189" t="n">
        <v>37372</v>
      </c>
      <c r="B4999" s="190" t="s">
        <v>877</v>
      </c>
      <c r="C4999" s="191" t="s">
        <v>67</v>
      </c>
      <c r="D4999" s="191" t="s">
        <v>876</v>
      </c>
      <c r="E4999" s="189" t="n">
        <v>1</v>
      </c>
      <c r="F4999" s="189" t="n">
        <v>0.37</v>
      </c>
      <c r="G4999" s="189" t="n">
        <v>0</v>
      </c>
    </row>
    <row r="5000" customFormat="false" ht="15" hidden="false" customHeight="false" outlineLevel="0" collapsed="false">
      <c r="A5000" s="189" t="n">
        <v>37373</v>
      </c>
      <c r="B5000" s="190" t="s">
        <v>878</v>
      </c>
      <c r="C5000" s="191" t="s">
        <v>67</v>
      </c>
      <c r="D5000" s="191" t="s">
        <v>876</v>
      </c>
      <c r="E5000" s="189" t="n">
        <v>1</v>
      </c>
      <c r="F5000" s="189" t="n">
        <v>0.02</v>
      </c>
      <c r="G5000" s="189" t="n">
        <v>0</v>
      </c>
    </row>
    <row r="5001" customFormat="false" ht="15" hidden="false" customHeight="false" outlineLevel="0" collapsed="false">
      <c r="A5001" s="189" t="n">
        <v>38403</v>
      </c>
      <c r="B5001" s="190" t="s">
        <v>888</v>
      </c>
      <c r="C5001" s="191" t="s">
        <v>67</v>
      </c>
      <c r="D5001" s="191" t="s">
        <v>28</v>
      </c>
      <c r="E5001" s="189" t="n">
        <v>0.0036489</v>
      </c>
      <c r="F5001" s="189" t="n">
        <v>24.94</v>
      </c>
      <c r="G5001" s="189" t="n">
        <v>0</v>
      </c>
    </row>
    <row r="5002" customFormat="false" ht="15" hidden="false" customHeight="false" outlineLevel="0" collapsed="false">
      <c r="A5002" s="189" t="n">
        <v>3903</v>
      </c>
      <c r="B5002" s="190" t="s">
        <v>1244</v>
      </c>
      <c r="C5002" s="191" t="s">
        <v>67</v>
      </c>
      <c r="D5002" s="191" t="s">
        <v>28</v>
      </c>
      <c r="E5002" s="189" t="n">
        <v>1</v>
      </c>
      <c r="F5002" s="189" t="n">
        <v>1.24</v>
      </c>
      <c r="G5002" s="189" t="n">
        <v>0</v>
      </c>
    </row>
    <row r="5003" customFormat="false" ht="15" hidden="false" customHeight="false" outlineLevel="0" collapsed="false">
      <c r="A5003" s="189" t="n">
        <v>9869</v>
      </c>
      <c r="B5003" s="190" t="s">
        <v>997</v>
      </c>
      <c r="C5003" s="191" t="s">
        <v>67</v>
      </c>
      <c r="D5003" s="191" t="s">
        <v>131</v>
      </c>
      <c r="E5003" s="189" t="n">
        <v>3</v>
      </c>
      <c r="F5003" s="189" t="n">
        <v>6.86</v>
      </c>
      <c r="G5003" s="189" t="n">
        <v>0</v>
      </c>
    </row>
    <row r="5004" customFormat="false" ht="15" hidden="false" customHeight="false" outlineLevel="0" collapsed="false">
      <c r="A5004" s="178"/>
      <c r="B5004" s="179"/>
      <c r="C5004" s="180"/>
      <c r="D5004" s="180"/>
      <c r="E5004" s="180"/>
      <c r="F5004" s="180"/>
      <c r="G5004" s="180"/>
    </row>
    <row r="5005" customFormat="false" ht="31.5" hidden="false" customHeight="false" outlineLevel="0" collapsed="false">
      <c r="A5005" s="184" t="s">
        <v>713</v>
      </c>
      <c r="B5005" s="185" t="s">
        <v>714</v>
      </c>
      <c r="C5005" s="186" t="s">
        <v>53</v>
      </c>
      <c r="D5005" s="186" t="s">
        <v>28</v>
      </c>
      <c r="E5005" s="187"/>
      <c r="F5005" s="187" t="n">
        <v>395.991624163</v>
      </c>
      <c r="G5005" s="187" t="n">
        <v>50.7</v>
      </c>
    </row>
    <row r="5006" customFormat="false" ht="15" hidden="false" customHeight="false" outlineLevel="0" collapsed="false">
      <c r="A5006" s="189" t="n">
        <v>10</v>
      </c>
      <c r="B5006" s="190" t="s">
        <v>882</v>
      </c>
      <c r="C5006" s="191" t="s">
        <v>67</v>
      </c>
      <c r="D5006" s="191" t="s">
        <v>28</v>
      </c>
      <c r="E5006" s="189" t="n">
        <v>0.01642005</v>
      </c>
      <c r="F5006" s="189" t="n">
        <v>6.64</v>
      </c>
      <c r="G5006" s="189" t="n">
        <v>0</v>
      </c>
    </row>
    <row r="5007" customFormat="false" ht="21" hidden="false" customHeight="false" outlineLevel="0" collapsed="false">
      <c r="A5007" s="189" t="n">
        <v>1003</v>
      </c>
      <c r="B5007" s="190" t="s">
        <v>1139</v>
      </c>
      <c r="C5007" s="191" t="s">
        <v>67</v>
      </c>
      <c r="D5007" s="191" t="s">
        <v>131</v>
      </c>
      <c r="E5007" s="189" t="n">
        <v>30</v>
      </c>
      <c r="F5007" s="189" t="n">
        <v>2.6</v>
      </c>
      <c r="G5007" s="189" t="n">
        <v>0</v>
      </c>
    </row>
    <row r="5008" customFormat="false" ht="15" hidden="false" customHeight="false" outlineLevel="0" collapsed="false">
      <c r="A5008" s="189" t="n">
        <v>11964</v>
      </c>
      <c r="B5008" s="190" t="s">
        <v>1245</v>
      </c>
      <c r="C5008" s="191" t="s">
        <v>67</v>
      </c>
      <c r="D5008" s="191" t="s">
        <v>28</v>
      </c>
      <c r="E5008" s="189" t="n">
        <v>2</v>
      </c>
      <c r="F5008" s="189" t="n">
        <v>1.04</v>
      </c>
      <c r="G5008" s="189" t="n">
        <v>0</v>
      </c>
    </row>
    <row r="5009" customFormat="false" ht="15" hidden="false" customHeight="false" outlineLevel="0" collapsed="false">
      <c r="A5009" s="189" t="n">
        <v>12</v>
      </c>
      <c r="B5009" s="190" t="s">
        <v>883</v>
      </c>
      <c r="C5009" s="191" t="s">
        <v>67</v>
      </c>
      <c r="D5009" s="191" t="s">
        <v>28</v>
      </c>
      <c r="E5009" s="189" t="n">
        <v>0.01642005</v>
      </c>
      <c r="F5009" s="189" t="n">
        <v>6.5</v>
      </c>
      <c r="G5009" s="189" t="n">
        <v>0</v>
      </c>
    </row>
    <row r="5010" customFormat="false" ht="15" hidden="false" customHeight="false" outlineLevel="0" collapsed="false">
      <c r="A5010" s="189" t="n">
        <v>12892</v>
      </c>
      <c r="B5010" s="190" t="s">
        <v>859</v>
      </c>
      <c r="C5010" s="191" t="s">
        <v>67</v>
      </c>
      <c r="D5010" s="191" t="s">
        <v>333</v>
      </c>
      <c r="E5010" s="189" t="n">
        <v>0.02868975</v>
      </c>
      <c r="F5010" s="189" t="n">
        <v>9</v>
      </c>
      <c r="G5010" s="189" t="n">
        <v>0</v>
      </c>
    </row>
    <row r="5011" customFormat="false" ht="15" hidden="false" customHeight="false" outlineLevel="0" collapsed="false">
      <c r="A5011" s="189" t="n">
        <v>12893</v>
      </c>
      <c r="B5011" s="190" t="s">
        <v>860</v>
      </c>
      <c r="C5011" s="191" t="s">
        <v>67</v>
      </c>
      <c r="D5011" s="191" t="s">
        <v>333</v>
      </c>
      <c r="E5011" s="189" t="n">
        <v>0.02868975</v>
      </c>
      <c r="F5011" s="189" t="n">
        <v>48</v>
      </c>
      <c r="G5011" s="189" t="n">
        <v>0</v>
      </c>
    </row>
    <row r="5012" customFormat="false" ht="15" hidden="false" customHeight="false" outlineLevel="0" collapsed="false">
      <c r="A5012" s="189" t="n">
        <v>12894</v>
      </c>
      <c r="B5012" s="190" t="s">
        <v>861</v>
      </c>
      <c r="C5012" s="191" t="s">
        <v>67</v>
      </c>
      <c r="D5012" s="191" t="s">
        <v>28</v>
      </c>
      <c r="E5012" s="189" t="n">
        <v>0.02868975</v>
      </c>
      <c r="F5012" s="189" t="n">
        <v>13</v>
      </c>
      <c r="G5012" s="189" t="n">
        <v>0</v>
      </c>
    </row>
    <row r="5013" customFormat="false" ht="21" hidden="false" customHeight="false" outlineLevel="0" collapsed="false">
      <c r="A5013" s="189" t="n">
        <v>12895</v>
      </c>
      <c r="B5013" s="190" t="s">
        <v>862</v>
      </c>
      <c r="C5013" s="191" t="s">
        <v>67</v>
      </c>
      <c r="D5013" s="191" t="s">
        <v>28</v>
      </c>
      <c r="E5013" s="189" t="n">
        <v>0.02868975</v>
      </c>
      <c r="F5013" s="189" t="n">
        <v>10</v>
      </c>
      <c r="G5013" s="189" t="n">
        <v>0</v>
      </c>
    </row>
    <row r="5014" customFormat="false" ht="15" hidden="false" customHeight="false" outlineLevel="0" collapsed="false">
      <c r="A5014" s="189" t="n">
        <v>1535</v>
      </c>
      <c r="B5014" s="190" t="s">
        <v>1119</v>
      </c>
      <c r="C5014" s="191" t="s">
        <v>67</v>
      </c>
      <c r="D5014" s="191" t="s">
        <v>28</v>
      </c>
      <c r="E5014" s="189" t="n">
        <v>10</v>
      </c>
      <c r="F5014" s="189" t="n">
        <v>2.45</v>
      </c>
      <c r="G5014" s="189" t="n">
        <v>0</v>
      </c>
    </row>
    <row r="5015" customFormat="false" ht="15" hidden="false" customHeight="false" outlineLevel="0" collapsed="false">
      <c r="A5015" s="189" t="n">
        <v>242</v>
      </c>
      <c r="B5015" s="190" t="s">
        <v>1246</v>
      </c>
      <c r="C5015" s="191" t="s">
        <v>867</v>
      </c>
      <c r="D5015" s="191" t="s">
        <v>876</v>
      </c>
      <c r="E5015" s="189" t="n">
        <v>1.5</v>
      </c>
      <c r="F5015" s="189" t="n">
        <v>0</v>
      </c>
      <c r="G5015" s="189" t="n">
        <v>8.74</v>
      </c>
    </row>
    <row r="5016" customFormat="false" ht="15" hidden="false" customHeight="false" outlineLevel="0" collapsed="false">
      <c r="A5016" s="189" t="n">
        <v>2436</v>
      </c>
      <c r="B5016" s="190" t="s">
        <v>913</v>
      </c>
      <c r="C5016" s="191" t="s">
        <v>867</v>
      </c>
      <c r="D5016" s="191" t="s">
        <v>876</v>
      </c>
      <c r="E5016" s="189" t="n">
        <v>1.5</v>
      </c>
      <c r="F5016" s="189" t="n">
        <v>0</v>
      </c>
      <c r="G5016" s="189" t="n">
        <v>12.75</v>
      </c>
    </row>
    <row r="5017" customFormat="false" ht="15" hidden="false" customHeight="false" outlineLevel="0" collapsed="false">
      <c r="A5017" s="189" t="n">
        <v>2711</v>
      </c>
      <c r="B5017" s="190" t="s">
        <v>885</v>
      </c>
      <c r="C5017" s="191" t="s">
        <v>67</v>
      </c>
      <c r="D5017" s="191" t="s">
        <v>28</v>
      </c>
      <c r="E5017" s="189" t="n">
        <v>0.01642005</v>
      </c>
      <c r="F5017" s="189" t="n">
        <v>100.68</v>
      </c>
      <c r="G5017" s="189" t="n">
        <v>0</v>
      </c>
    </row>
    <row r="5018" customFormat="false" ht="15" hidden="false" customHeight="false" outlineLevel="0" collapsed="false">
      <c r="A5018" s="189" t="n">
        <v>34627</v>
      </c>
      <c r="B5018" s="190" t="s">
        <v>1247</v>
      </c>
      <c r="C5018" s="191" t="s">
        <v>67</v>
      </c>
      <c r="D5018" s="191" t="s">
        <v>131</v>
      </c>
      <c r="E5018" s="189" t="n">
        <v>7.5</v>
      </c>
      <c r="F5018" s="189" t="n">
        <v>8.12</v>
      </c>
      <c r="G5018" s="189" t="n">
        <v>0</v>
      </c>
    </row>
    <row r="5019" customFormat="false" ht="15" hidden="false" customHeight="false" outlineLevel="0" collapsed="false">
      <c r="A5019" s="189" t="n">
        <v>34653</v>
      </c>
      <c r="B5019" s="190" t="s">
        <v>1077</v>
      </c>
      <c r="C5019" s="191" t="s">
        <v>67</v>
      </c>
      <c r="D5019" s="191" t="s">
        <v>28</v>
      </c>
      <c r="E5019" s="189" t="n">
        <v>1</v>
      </c>
      <c r="F5019" s="189" t="n">
        <v>8.1</v>
      </c>
      <c r="G5019" s="189" t="n">
        <v>0</v>
      </c>
    </row>
    <row r="5020" customFormat="false" ht="15" hidden="false" customHeight="false" outlineLevel="0" collapsed="false">
      <c r="A5020" s="189" t="n">
        <v>34794</v>
      </c>
      <c r="B5020" s="190" t="s">
        <v>1248</v>
      </c>
      <c r="C5020" s="191" t="s">
        <v>867</v>
      </c>
      <c r="D5020" s="191" t="s">
        <v>876</v>
      </c>
      <c r="E5020" s="189" t="n">
        <v>1.5</v>
      </c>
      <c r="F5020" s="189" t="n">
        <v>0</v>
      </c>
      <c r="G5020" s="189" t="n">
        <v>12.31</v>
      </c>
    </row>
    <row r="5021" customFormat="false" ht="21" hidden="false" customHeight="false" outlineLevel="0" collapsed="false">
      <c r="A5021" s="189" t="n">
        <v>36148</v>
      </c>
      <c r="B5021" s="190" t="s">
        <v>864</v>
      </c>
      <c r="C5021" s="191" t="s">
        <v>67</v>
      </c>
      <c r="D5021" s="191" t="s">
        <v>28</v>
      </c>
      <c r="E5021" s="189" t="n">
        <v>0.02868975</v>
      </c>
      <c r="F5021" s="189" t="n">
        <v>48</v>
      </c>
      <c r="G5021" s="189" t="n">
        <v>0</v>
      </c>
    </row>
    <row r="5022" customFormat="false" ht="21" hidden="false" customHeight="false" outlineLevel="0" collapsed="false">
      <c r="A5022" s="189" t="n">
        <v>36152</v>
      </c>
      <c r="B5022" s="190" t="s">
        <v>865</v>
      </c>
      <c r="C5022" s="191" t="s">
        <v>67</v>
      </c>
      <c r="D5022" s="191" t="s">
        <v>28</v>
      </c>
      <c r="E5022" s="189" t="n">
        <v>0.02868975</v>
      </c>
      <c r="F5022" s="189" t="n">
        <v>3.9</v>
      </c>
      <c r="G5022" s="189" t="n">
        <v>0</v>
      </c>
    </row>
    <row r="5023" customFormat="false" ht="15" hidden="false" customHeight="false" outlineLevel="0" collapsed="false">
      <c r="A5023" s="189" t="n">
        <v>37370</v>
      </c>
      <c r="B5023" s="190" t="s">
        <v>886</v>
      </c>
      <c r="C5023" s="191" t="s">
        <v>67</v>
      </c>
      <c r="D5023" s="191" t="s">
        <v>876</v>
      </c>
      <c r="E5023" s="189" t="n">
        <v>4.5</v>
      </c>
      <c r="F5023" s="189" t="n">
        <v>1.7</v>
      </c>
      <c r="G5023" s="189" t="n">
        <v>0</v>
      </c>
    </row>
    <row r="5024" customFormat="false" ht="15" hidden="false" customHeight="false" outlineLevel="0" collapsed="false">
      <c r="A5024" s="189" t="n">
        <v>37371</v>
      </c>
      <c r="B5024" s="190" t="s">
        <v>887</v>
      </c>
      <c r="C5024" s="191" t="s">
        <v>67</v>
      </c>
      <c r="D5024" s="191" t="s">
        <v>876</v>
      </c>
      <c r="E5024" s="189" t="n">
        <v>4.5</v>
      </c>
      <c r="F5024" s="189" t="n">
        <v>0.64</v>
      </c>
      <c r="G5024" s="189" t="n">
        <v>0</v>
      </c>
    </row>
    <row r="5025" customFormat="false" ht="15" hidden="false" customHeight="false" outlineLevel="0" collapsed="false">
      <c r="A5025" s="189" t="n">
        <v>37372</v>
      </c>
      <c r="B5025" s="190" t="s">
        <v>877</v>
      </c>
      <c r="C5025" s="191" t="s">
        <v>67</v>
      </c>
      <c r="D5025" s="191" t="s">
        <v>876</v>
      </c>
      <c r="E5025" s="189" t="n">
        <v>4.5</v>
      </c>
      <c r="F5025" s="189" t="n">
        <v>0.37</v>
      </c>
      <c r="G5025" s="189" t="n">
        <v>0</v>
      </c>
    </row>
    <row r="5026" customFormat="false" ht="15" hidden="false" customHeight="false" outlineLevel="0" collapsed="false">
      <c r="A5026" s="189" t="n">
        <v>37373</v>
      </c>
      <c r="B5026" s="190" t="s">
        <v>878</v>
      </c>
      <c r="C5026" s="191" t="s">
        <v>67</v>
      </c>
      <c r="D5026" s="191" t="s">
        <v>876</v>
      </c>
      <c r="E5026" s="189" t="n">
        <v>4.5</v>
      </c>
      <c r="F5026" s="189" t="n">
        <v>0.02</v>
      </c>
      <c r="G5026" s="189" t="n">
        <v>0</v>
      </c>
    </row>
    <row r="5027" customFormat="false" ht="15" hidden="false" customHeight="false" outlineLevel="0" collapsed="false">
      <c r="A5027" s="189" t="n">
        <v>38403</v>
      </c>
      <c r="B5027" s="190" t="s">
        <v>888</v>
      </c>
      <c r="C5027" s="191" t="s">
        <v>67</v>
      </c>
      <c r="D5027" s="191" t="s">
        <v>28</v>
      </c>
      <c r="E5027" s="189" t="n">
        <v>0.01642005</v>
      </c>
      <c r="F5027" s="189" t="n">
        <v>24.94</v>
      </c>
      <c r="G5027" s="189" t="n">
        <v>0</v>
      </c>
    </row>
    <row r="5028" customFormat="false" ht="21" hidden="false" customHeight="false" outlineLevel="0" collapsed="false">
      <c r="A5028" s="189" t="n">
        <v>39661</v>
      </c>
      <c r="B5028" s="190" t="s">
        <v>1249</v>
      </c>
      <c r="C5028" s="191" t="s">
        <v>67</v>
      </c>
      <c r="D5028" s="191" t="s">
        <v>131</v>
      </c>
      <c r="E5028" s="189" t="n">
        <v>7.5</v>
      </c>
      <c r="F5028" s="189" t="n">
        <v>6.15</v>
      </c>
      <c r="G5028" s="189" t="n">
        <v>0</v>
      </c>
    </row>
    <row r="5029" customFormat="false" ht="21" hidden="false" customHeight="false" outlineLevel="0" collapsed="false">
      <c r="A5029" s="189" t="n">
        <v>39664</v>
      </c>
      <c r="B5029" s="190" t="s">
        <v>1250</v>
      </c>
      <c r="C5029" s="191" t="s">
        <v>67</v>
      </c>
      <c r="D5029" s="191" t="s">
        <v>131</v>
      </c>
      <c r="E5029" s="189" t="n">
        <v>7.5</v>
      </c>
      <c r="F5029" s="189" t="n">
        <v>13.87</v>
      </c>
      <c r="G5029" s="189" t="n">
        <v>0</v>
      </c>
    </row>
    <row r="5030" customFormat="false" ht="21" hidden="false" customHeight="false" outlineLevel="0" collapsed="false">
      <c r="A5030" s="189" t="n">
        <v>411</v>
      </c>
      <c r="B5030" s="190" t="s">
        <v>1251</v>
      </c>
      <c r="C5030" s="191" t="s">
        <v>67</v>
      </c>
      <c r="D5030" s="191" t="s">
        <v>28</v>
      </c>
      <c r="E5030" s="189" t="n">
        <v>30</v>
      </c>
      <c r="F5030" s="189" t="n">
        <v>0.11</v>
      </c>
      <c r="G5030" s="189" t="n">
        <v>0</v>
      </c>
    </row>
    <row r="5031" customFormat="false" ht="21" hidden="false" customHeight="false" outlineLevel="0" collapsed="false">
      <c r="A5031" s="189" t="n">
        <v>4332</v>
      </c>
      <c r="B5031" s="190" t="s">
        <v>1252</v>
      </c>
      <c r="C5031" s="191" t="s">
        <v>67</v>
      </c>
      <c r="D5031" s="191" t="s">
        <v>28</v>
      </c>
      <c r="E5031" s="189" t="n">
        <v>4</v>
      </c>
      <c r="F5031" s="189" t="n">
        <v>0.47</v>
      </c>
      <c r="G5031" s="189" t="n">
        <v>0</v>
      </c>
    </row>
    <row r="5032" customFormat="false" ht="15" hidden="false" customHeight="false" outlineLevel="0" collapsed="false">
      <c r="A5032" s="189" t="n">
        <v>4376</v>
      </c>
      <c r="B5032" s="190" t="s">
        <v>1253</v>
      </c>
      <c r="C5032" s="191" t="s">
        <v>67</v>
      </c>
      <c r="D5032" s="191" t="s">
        <v>28</v>
      </c>
      <c r="E5032" s="189" t="n">
        <v>4</v>
      </c>
      <c r="F5032" s="189" t="n">
        <v>0.09</v>
      </c>
      <c r="G5032" s="189" t="n">
        <v>0</v>
      </c>
    </row>
    <row r="5033" customFormat="false" ht="15" hidden="false" customHeight="false" outlineLevel="0" collapsed="false">
      <c r="A5033" s="189" t="n">
        <v>589</v>
      </c>
      <c r="B5033" s="190" t="s">
        <v>1254</v>
      </c>
      <c r="C5033" s="191" t="s">
        <v>67</v>
      </c>
      <c r="D5033" s="191" t="s">
        <v>131</v>
      </c>
      <c r="E5033" s="189" t="n">
        <v>1</v>
      </c>
      <c r="F5033" s="189" t="n">
        <v>44.37</v>
      </c>
      <c r="G5033" s="189" t="n">
        <v>0</v>
      </c>
    </row>
    <row r="5034" customFormat="false" ht="15" hidden="false" customHeight="false" outlineLevel="0" collapsed="false">
      <c r="A5034" s="189" t="s">
        <v>1255</v>
      </c>
      <c r="B5034" s="190" t="s">
        <v>1256</v>
      </c>
      <c r="C5034" s="191" t="s">
        <v>67</v>
      </c>
      <c r="D5034" s="191" t="s">
        <v>124</v>
      </c>
      <c r="E5034" s="189" t="n">
        <v>0.22</v>
      </c>
      <c r="F5034" s="189" t="n">
        <v>18.2</v>
      </c>
      <c r="G5034" s="189" t="n">
        <v>0</v>
      </c>
    </row>
    <row r="5035" customFormat="false" ht="15" hidden="false" customHeight="false" outlineLevel="0" collapsed="false">
      <c r="A5035" s="178"/>
      <c r="B5035" s="179"/>
      <c r="C5035" s="180"/>
      <c r="D5035" s="180"/>
      <c r="E5035" s="180"/>
      <c r="F5035" s="180"/>
      <c r="G5035" s="180"/>
    </row>
    <row r="5036" customFormat="false" ht="15" hidden="false" customHeight="false" outlineLevel="0" collapsed="false">
      <c r="A5036" s="181" t="s">
        <v>1257</v>
      </c>
      <c r="B5036" s="182" t="s">
        <v>715</v>
      </c>
      <c r="C5036" s="183"/>
      <c r="D5036" s="183"/>
      <c r="E5036" s="183"/>
      <c r="F5036" s="183"/>
      <c r="G5036" s="183"/>
    </row>
    <row r="5037" customFormat="false" ht="15" hidden="false" customHeight="false" outlineLevel="0" collapsed="false">
      <c r="A5037" s="178"/>
      <c r="B5037" s="179"/>
      <c r="C5037" s="180"/>
      <c r="D5037" s="180"/>
      <c r="E5037" s="180"/>
      <c r="F5037" s="180"/>
      <c r="G5037" s="180"/>
    </row>
    <row r="5038" customFormat="false" ht="15" hidden="false" customHeight="false" outlineLevel="0" collapsed="false">
      <c r="A5038" s="184" t="s">
        <v>717</v>
      </c>
      <c r="B5038" s="185" t="s">
        <v>718</v>
      </c>
      <c r="C5038" s="186" t="s">
        <v>53</v>
      </c>
      <c r="D5038" s="186" t="s">
        <v>72</v>
      </c>
      <c r="E5038" s="187"/>
      <c r="F5038" s="187" t="n">
        <v>6.0035498884</v>
      </c>
      <c r="G5038" s="187" t="n">
        <v>6.7961868</v>
      </c>
    </row>
    <row r="5039" customFormat="false" ht="15" hidden="false" customHeight="false" outlineLevel="0" collapsed="false">
      <c r="A5039" s="189" t="n">
        <v>10</v>
      </c>
      <c r="B5039" s="190" t="s">
        <v>882</v>
      </c>
      <c r="C5039" s="191" t="s">
        <v>67</v>
      </c>
      <c r="D5039" s="191" t="s">
        <v>28</v>
      </c>
      <c r="E5039" s="189" t="n">
        <v>0.00218934</v>
      </c>
      <c r="F5039" s="189" t="n">
        <v>6.64</v>
      </c>
      <c r="G5039" s="189" t="n">
        <v>0</v>
      </c>
    </row>
    <row r="5040" customFormat="false" ht="15" hidden="false" customHeight="false" outlineLevel="0" collapsed="false">
      <c r="A5040" s="189" t="n">
        <v>12</v>
      </c>
      <c r="B5040" s="190" t="s">
        <v>883</v>
      </c>
      <c r="C5040" s="191" t="s">
        <v>67</v>
      </c>
      <c r="D5040" s="191" t="s">
        <v>28</v>
      </c>
      <c r="E5040" s="189" t="n">
        <v>0.00218934</v>
      </c>
      <c r="F5040" s="189" t="n">
        <v>6.5</v>
      </c>
      <c r="G5040" s="189" t="n">
        <v>0</v>
      </c>
    </row>
    <row r="5041" customFormat="false" ht="15" hidden="false" customHeight="false" outlineLevel="0" collapsed="false">
      <c r="A5041" s="189" t="n">
        <v>12892</v>
      </c>
      <c r="B5041" s="190" t="s">
        <v>859</v>
      </c>
      <c r="C5041" s="191" t="s">
        <v>67</v>
      </c>
      <c r="D5041" s="191" t="s">
        <v>333</v>
      </c>
      <c r="E5041" s="189" t="n">
        <v>0.0038253</v>
      </c>
      <c r="F5041" s="189" t="n">
        <v>9</v>
      </c>
      <c r="G5041" s="189" t="n">
        <v>0</v>
      </c>
    </row>
    <row r="5042" customFormat="false" ht="15" hidden="false" customHeight="false" outlineLevel="0" collapsed="false">
      <c r="A5042" s="189" t="n">
        <v>12893</v>
      </c>
      <c r="B5042" s="190" t="s">
        <v>860</v>
      </c>
      <c r="C5042" s="191" t="s">
        <v>67</v>
      </c>
      <c r="D5042" s="191" t="s">
        <v>333</v>
      </c>
      <c r="E5042" s="189" t="n">
        <v>0.0038253</v>
      </c>
      <c r="F5042" s="189" t="n">
        <v>48</v>
      </c>
      <c r="G5042" s="189" t="n">
        <v>0</v>
      </c>
    </row>
    <row r="5043" customFormat="false" ht="15" hidden="false" customHeight="false" outlineLevel="0" collapsed="false">
      <c r="A5043" s="189" t="n">
        <v>12894</v>
      </c>
      <c r="B5043" s="190" t="s">
        <v>861</v>
      </c>
      <c r="C5043" s="191" t="s">
        <v>67</v>
      </c>
      <c r="D5043" s="191" t="s">
        <v>28</v>
      </c>
      <c r="E5043" s="189" t="n">
        <v>0.0038253</v>
      </c>
      <c r="F5043" s="189" t="n">
        <v>13</v>
      </c>
      <c r="G5043" s="189" t="n">
        <v>0</v>
      </c>
    </row>
    <row r="5044" customFormat="false" ht="21" hidden="false" customHeight="false" outlineLevel="0" collapsed="false">
      <c r="A5044" s="189" t="n">
        <v>12895</v>
      </c>
      <c r="B5044" s="190" t="s">
        <v>862</v>
      </c>
      <c r="C5044" s="191" t="s">
        <v>67</v>
      </c>
      <c r="D5044" s="191" t="s">
        <v>28</v>
      </c>
      <c r="E5044" s="189" t="n">
        <v>0.0038253</v>
      </c>
      <c r="F5044" s="189" t="n">
        <v>10</v>
      </c>
      <c r="G5044" s="189" t="n">
        <v>0</v>
      </c>
    </row>
    <row r="5045" customFormat="false" ht="15" hidden="false" customHeight="false" outlineLevel="0" collapsed="false">
      <c r="A5045" s="189" t="n">
        <v>2711</v>
      </c>
      <c r="B5045" s="190" t="s">
        <v>885</v>
      </c>
      <c r="C5045" s="191" t="s">
        <v>67</v>
      </c>
      <c r="D5045" s="191" t="s">
        <v>28</v>
      </c>
      <c r="E5045" s="189" t="n">
        <v>0.00218934</v>
      </c>
      <c r="F5045" s="189" t="n">
        <v>100.68</v>
      </c>
      <c r="G5045" s="189" t="n">
        <v>0</v>
      </c>
    </row>
    <row r="5046" customFormat="false" ht="21" hidden="false" customHeight="false" outlineLevel="0" collapsed="false">
      <c r="A5046" s="189" t="n">
        <v>36148</v>
      </c>
      <c r="B5046" s="190" t="s">
        <v>864</v>
      </c>
      <c r="C5046" s="191" t="s">
        <v>67</v>
      </c>
      <c r="D5046" s="191" t="s">
        <v>28</v>
      </c>
      <c r="E5046" s="189" t="n">
        <v>0.0038253</v>
      </c>
      <c r="F5046" s="189" t="n">
        <v>48</v>
      </c>
      <c r="G5046" s="189" t="n">
        <v>0</v>
      </c>
    </row>
    <row r="5047" customFormat="false" ht="21" hidden="false" customHeight="false" outlineLevel="0" collapsed="false">
      <c r="A5047" s="189" t="n">
        <v>36152</v>
      </c>
      <c r="B5047" s="190" t="s">
        <v>865</v>
      </c>
      <c r="C5047" s="191" t="s">
        <v>67</v>
      </c>
      <c r="D5047" s="191" t="s">
        <v>28</v>
      </c>
      <c r="E5047" s="189" t="n">
        <v>0.0038253</v>
      </c>
      <c r="F5047" s="189" t="n">
        <v>3.9</v>
      </c>
      <c r="G5047" s="189" t="n">
        <v>0</v>
      </c>
    </row>
    <row r="5048" customFormat="false" ht="15" hidden="false" customHeight="false" outlineLevel="0" collapsed="false">
      <c r="A5048" s="189" t="n">
        <v>37370</v>
      </c>
      <c r="B5048" s="190" t="s">
        <v>886</v>
      </c>
      <c r="C5048" s="191" t="s">
        <v>67</v>
      </c>
      <c r="D5048" s="191" t="s">
        <v>876</v>
      </c>
      <c r="E5048" s="189" t="n">
        <v>0.6</v>
      </c>
      <c r="F5048" s="189" t="n">
        <v>1.7</v>
      </c>
      <c r="G5048" s="189" t="n">
        <v>0</v>
      </c>
    </row>
    <row r="5049" customFormat="false" ht="15" hidden="false" customHeight="false" outlineLevel="0" collapsed="false">
      <c r="A5049" s="189" t="n">
        <v>37371</v>
      </c>
      <c r="B5049" s="190" t="s">
        <v>887</v>
      </c>
      <c r="C5049" s="191" t="s">
        <v>67</v>
      </c>
      <c r="D5049" s="191" t="s">
        <v>876</v>
      </c>
      <c r="E5049" s="189" t="n">
        <v>0.6</v>
      </c>
      <c r="F5049" s="189" t="n">
        <v>0.64</v>
      </c>
      <c r="G5049" s="189" t="n">
        <v>0</v>
      </c>
    </row>
    <row r="5050" customFormat="false" ht="15" hidden="false" customHeight="false" outlineLevel="0" collapsed="false">
      <c r="A5050" s="189" t="n">
        <v>37372</v>
      </c>
      <c r="B5050" s="190" t="s">
        <v>877</v>
      </c>
      <c r="C5050" s="191" t="s">
        <v>67</v>
      </c>
      <c r="D5050" s="191" t="s">
        <v>876</v>
      </c>
      <c r="E5050" s="189" t="n">
        <v>0.6</v>
      </c>
      <c r="F5050" s="189" t="n">
        <v>0.37</v>
      </c>
      <c r="G5050" s="189" t="n">
        <v>0</v>
      </c>
    </row>
    <row r="5051" customFormat="false" ht="15" hidden="false" customHeight="false" outlineLevel="0" collapsed="false">
      <c r="A5051" s="189" t="n">
        <v>37373</v>
      </c>
      <c r="B5051" s="190" t="s">
        <v>878</v>
      </c>
      <c r="C5051" s="191" t="s">
        <v>67</v>
      </c>
      <c r="D5051" s="191" t="s">
        <v>876</v>
      </c>
      <c r="E5051" s="189" t="n">
        <v>0.6</v>
      </c>
      <c r="F5051" s="189" t="n">
        <v>0.02</v>
      </c>
      <c r="G5051" s="189" t="n">
        <v>0</v>
      </c>
    </row>
    <row r="5052" customFormat="false" ht="15" hidden="false" customHeight="false" outlineLevel="0" collapsed="false">
      <c r="A5052" s="189" t="n">
        <v>3767</v>
      </c>
      <c r="B5052" s="190" t="s">
        <v>1258</v>
      </c>
      <c r="C5052" s="191" t="s">
        <v>67</v>
      </c>
      <c r="D5052" s="191" t="s">
        <v>28</v>
      </c>
      <c r="E5052" s="189" t="n">
        <v>0.4</v>
      </c>
      <c r="F5052" s="189" t="n">
        <v>0.59</v>
      </c>
      <c r="G5052" s="189" t="n">
        <v>0</v>
      </c>
    </row>
    <row r="5053" customFormat="false" ht="15" hidden="false" customHeight="false" outlineLevel="0" collapsed="false">
      <c r="A5053" s="189" t="n">
        <v>38403</v>
      </c>
      <c r="B5053" s="190" t="s">
        <v>888</v>
      </c>
      <c r="C5053" s="191" t="s">
        <v>67</v>
      </c>
      <c r="D5053" s="191" t="s">
        <v>28</v>
      </c>
      <c r="E5053" s="189" t="n">
        <v>0.00218934</v>
      </c>
      <c r="F5053" s="189" t="n">
        <v>24.94</v>
      </c>
      <c r="G5053" s="189" t="n">
        <v>0</v>
      </c>
    </row>
    <row r="5054" customFormat="false" ht="15" hidden="false" customHeight="false" outlineLevel="0" collapsed="false">
      <c r="A5054" s="189" t="n">
        <v>4783</v>
      </c>
      <c r="B5054" s="190" t="s">
        <v>934</v>
      </c>
      <c r="C5054" s="191" t="s">
        <v>867</v>
      </c>
      <c r="D5054" s="191" t="s">
        <v>876</v>
      </c>
      <c r="E5054" s="189" t="n">
        <v>0.40476</v>
      </c>
      <c r="F5054" s="189" t="n">
        <v>0</v>
      </c>
      <c r="G5054" s="189" t="n">
        <v>12.75</v>
      </c>
    </row>
    <row r="5055" customFormat="false" ht="15" hidden="false" customHeight="false" outlineLevel="0" collapsed="false">
      <c r="A5055" s="189" t="n">
        <v>5318</v>
      </c>
      <c r="B5055" s="190" t="s">
        <v>1259</v>
      </c>
      <c r="C5055" s="191" t="s">
        <v>67</v>
      </c>
      <c r="D5055" s="191" t="s">
        <v>940</v>
      </c>
      <c r="E5055" s="189" t="n">
        <v>0.04</v>
      </c>
      <c r="F5055" s="189" t="n">
        <v>9.79</v>
      </c>
      <c r="G5055" s="189" t="n">
        <v>0</v>
      </c>
    </row>
    <row r="5056" customFormat="false" ht="15" hidden="false" customHeight="false" outlineLevel="0" collapsed="false">
      <c r="A5056" s="189" t="n">
        <v>6111</v>
      </c>
      <c r="B5056" s="190" t="s">
        <v>891</v>
      </c>
      <c r="C5056" s="191" t="s">
        <v>867</v>
      </c>
      <c r="D5056" s="191" t="s">
        <v>876</v>
      </c>
      <c r="E5056" s="189" t="n">
        <v>0.20342</v>
      </c>
      <c r="F5056" s="189" t="n">
        <v>0</v>
      </c>
      <c r="G5056" s="189" t="n">
        <v>8.04</v>
      </c>
    </row>
    <row r="5057" customFormat="false" ht="15" hidden="false" customHeight="false" outlineLevel="0" collapsed="false">
      <c r="A5057" s="189" t="n">
        <v>7311</v>
      </c>
      <c r="B5057" s="190" t="s">
        <v>1260</v>
      </c>
      <c r="C5057" s="191" t="s">
        <v>67</v>
      </c>
      <c r="D5057" s="191" t="s">
        <v>940</v>
      </c>
      <c r="E5057" s="189" t="n">
        <v>0.16</v>
      </c>
      <c r="F5057" s="189" t="n">
        <v>18.31</v>
      </c>
      <c r="G5057" s="189" t="n">
        <v>0</v>
      </c>
    </row>
    <row r="5058" customFormat="false" ht="15" hidden="false" customHeight="false" outlineLevel="0" collapsed="false">
      <c r="A5058" s="178"/>
      <c r="B5058" s="179"/>
      <c r="C5058" s="180"/>
      <c r="D5058" s="180"/>
      <c r="E5058" s="180"/>
      <c r="F5058" s="180"/>
      <c r="G5058" s="180"/>
    </row>
    <row r="5059" customFormat="false" ht="15" hidden="false" customHeight="false" outlineLevel="0" collapsed="false">
      <c r="A5059" s="184" t="s">
        <v>720</v>
      </c>
      <c r="B5059" s="185" t="s">
        <v>721</v>
      </c>
      <c r="C5059" s="186" t="s">
        <v>53</v>
      </c>
      <c r="D5059" s="186" t="s">
        <v>72</v>
      </c>
      <c r="E5059" s="187"/>
      <c r="F5059" s="187" t="n">
        <v>9.113349814</v>
      </c>
      <c r="G5059" s="187" t="n">
        <v>10.5396045</v>
      </c>
    </row>
    <row r="5060" customFormat="false" ht="15" hidden="false" customHeight="false" outlineLevel="0" collapsed="false">
      <c r="A5060" s="189" t="n">
        <v>10</v>
      </c>
      <c r="B5060" s="190" t="s">
        <v>882</v>
      </c>
      <c r="C5060" s="191" t="s">
        <v>67</v>
      </c>
      <c r="D5060" s="191" t="s">
        <v>28</v>
      </c>
      <c r="E5060" s="189" t="n">
        <v>0.0036489</v>
      </c>
      <c r="F5060" s="189" t="n">
        <v>6.64</v>
      </c>
      <c r="G5060" s="189" t="n">
        <v>0</v>
      </c>
    </row>
    <row r="5061" customFormat="false" ht="15" hidden="false" customHeight="false" outlineLevel="0" collapsed="false">
      <c r="A5061" s="189" t="n">
        <v>12</v>
      </c>
      <c r="B5061" s="190" t="s">
        <v>883</v>
      </c>
      <c r="C5061" s="191" t="s">
        <v>67</v>
      </c>
      <c r="D5061" s="191" t="s">
        <v>28</v>
      </c>
      <c r="E5061" s="189" t="n">
        <v>0.0036489</v>
      </c>
      <c r="F5061" s="189" t="n">
        <v>6.5</v>
      </c>
      <c r="G5061" s="189" t="n">
        <v>0</v>
      </c>
    </row>
    <row r="5062" customFormat="false" ht="15" hidden="false" customHeight="false" outlineLevel="0" collapsed="false">
      <c r="A5062" s="189" t="n">
        <v>12892</v>
      </c>
      <c r="B5062" s="190" t="s">
        <v>859</v>
      </c>
      <c r="C5062" s="191" t="s">
        <v>67</v>
      </c>
      <c r="D5062" s="191" t="s">
        <v>333</v>
      </c>
      <c r="E5062" s="189" t="n">
        <v>0.0063755</v>
      </c>
      <c r="F5062" s="189" t="n">
        <v>9</v>
      </c>
      <c r="G5062" s="189" t="n">
        <v>0</v>
      </c>
    </row>
    <row r="5063" customFormat="false" ht="15" hidden="false" customHeight="false" outlineLevel="0" collapsed="false">
      <c r="A5063" s="189" t="n">
        <v>12893</v>
      </c>
      <c r="B5063" s="190" t="s">
        <v>860</v>
      </c>
      <c r="C5063" s="191" t="s">
        <v>67</v>
      </c>
      <c r="D5063" s="191" t="s">
        <v>333</v>
      </c>
      <c r="E5063" s="189" t="n">
        <v>0.0063755</v>
      </c>
      <c r="F5063" s="189" t="n">
        <v>48</v>
      </c>
      <c r="G5063" s="189" t="n">
        <v>0</v>
      </c>
    </row>
    <row r="5064" customFormat="false" ht="15" hidden="false" customHeight="false" outlineLevel="0" collapsed="false">
      <c r="A5064" s="189" t="n">
        <v>12894</v>
      </c>
      <c r="B5064" s="190" t="s">
        <v>861</v>
      </c>
      <c r="C5064" s="191" t="s">
        <v>67</v>
      </c>
      <c r="D5064" s="191" t="s">
        <v>28</v>
      </c>
      <c r="E5064" s="189" t="n">
        <v>0.0063755</v>
      </c>
      <c r="F5064" s="189" t="n">
        <v>13</v>
      </c>
      <c r="G5064" s="189" t="n">
        <v>0</v>
      </c>
    </row>
    <row r="5065" customFormat="false" ht="21" hidden="false" customHeight="false" outlineLevel="0" collapsed="false">
      <c r="A5065" s="189" t="n">
        <v>12895</v>
      </c>
      <c r="B5065" s="190" t="s">
        <v>862</v>
      </c>
      <c r="C5065" s="191" t="s">
        <v>67</v>
      </c>
      <c r="D5065" s="191" t="s">
        <v>28</v>
      </c>
      <c r="E5065" s="189" t="n">
        <v>0.0063755</v>
      </c>
      <c r="F5065" s="189" t="n">
        <v>10</v>
      </c>
      <c r="G5065" s="189" t="n">
        <v>0</v>
      </c>
    </row>
    <row r="5066" customFormat="false" ht="15" hidden="false" customHeight="false" outlineLevel="0" collapsed="false">
      <c r="A5066" s="189" t="n">
        <v>2711</v>
      </c>
      <c r="B5066" s="190" t="s">
        <v>885</v>
      </c>
      <c r="C5066" s="191" t="s">
        <v>67</v>
      </c>
      <c r="D5066" s="191" t="s">
        <v>28</v>
      </c>
      <c r="E5066" s="189" t="n">
        <v>0.0036489</v>
      </c>
      <c r="F5066" s="189" t="n">
        <v>100.68</v>
      </c>
      <c r="G5066" s="189" t="n">
        <v>0</v>
      </c>
    </row>
    <row r="5067" customFormat="false" ht="21" hidden="false" customHeight="false" outlineLevel="0" collapsed="false">
      <c r="A5067" s="189" t="n">
        <v>36148</v>
      </c>
      <c r="B5067" s="190" t="s">
        <v>864</v>
      </c>
      <c r="C5067" s="191" t="s">
        <v>67</v>
      </c>
      <c r="D5067" s="191" t="s">
        <v>28</v>
      </c>
      <c r="E5067" s="189" t="n">
        <v>0.0063755</v>
      </c>
      <c r="F5067" s="189" t="n">
        <v>48</v>
      </c>
      <c r="G5067" s="189" t="n">
        <v>0</v>
      </c>
    </row>
    <row r="5068" customFormat="false" ht="21" hidden="false" customHeight="false" outlineLevel="0" collapsed="false">
      <c r="A5068" s="189" t="n">
        <v>36152</v>
      </c>
      <c r="B5068" s="190" t="s">
        <v>865</v>
      </c>
      <c r="C5068" s="191" t="s">
        <v>67</v>
      </c>
      <c r="D5068" s="191" t="s">
        <v>28</v>
      </c>
      <c r="E5068" s="189" t="n">
        <v>0.0063755</v>
      </c>
      <c r="F5068" s="189" t="n">
        <v>3.9</v>
      </c>
      <c r="G5068" s="189" t="n">
        <v>0</v>
      </c>
    </row>
    <row r="5069" customFormat="false" ht="15" hidden="false" customHeight="false" outlineLevel="0" collapsed="false">
      <c r="A5069" s="189" t="n">
        <v>37370</v>
      </c>
      <c r="B5069" s="190" t="s">
        <v>886</v>
      </c>
      <c r="C5069" s="191" t="s">
        <v>67</v>
      </c>
      <c r="D5069" s="191" t="s">
        <v>876</v>
      </c>
      <c r="E5069" s="189" t="n">
        <v>1</v>
      </c>
      <c r="F5069" s="189" t="n">
        <v>1.7</v>
      </c>
      <c r="G5069" s="189" t="n">
        <v>0</v>
      </c>
    </row>
    <row r="5070" customFormat="false" ht="15" hidden="false" customHeight="false" outlineLevel="0" collapsed="false">
      <c r="A5070" s="189" t="n">
        <v>37371</v>
      </c>
      <c r="B5070" s="190" t="s">
        <v>887</v>
      </c>
      <c r="C5070" s="191" t="s">
        <v>67</v>
      </c>
      <c r="D5070" s="191" t="s">
        <v>876</v>
      </c>
      <c r="E5070" s="189" t="n">
        <v>1</v>
      </c>
      <c r="F5070" s="189" t="n">
        <v>0.64</v>
      </c>
      <c r="G5070" s="189" t="n">
        <v>0</v>
      </c>
    </row>
    <row r="5071" customFormat="false" ht="15" hidden="false" customHeight="false" outlineLevel="0" collapsed="false">
      <c r="A5071" s="189" t="n">
        <v>37372</v>
      </c>
      <c r="B5071" s="190" t="s">
        <v>877</v>
      </c>
      <c r="C5071" s="191" t="s">
        <v>67</v>
      </c>
      <c r="D5071" s="191" t="s">
        <v>876</v>
      </c>
      <c r="E5071" s="189" t="n">
        <v>1</v>
      </c>
      <c r="F5071" s="189" t="n">
        <v>0.37</v>
      </c>
      <c r="G5071" s="189" t="n">
        <v>0</v>
      </c>
    </row>
    <row r="5072" customFormat="false" ht="15" hidden="false" customHeight="false" outlineLevel="0" collapsed="false">
      <c r="A5072" s="189" t="n">
        <v>37373</v>
      </c>
      <c r="B5072" s="190" t="s">
        <v>878</v>
      </c>
      <c r="C5072" s="191" t="s">
        <v>67</v>
      </c>
      <c r="D5072" s="191" t="s">
        <v>876</v>
      </c>
      <c r="E5072" s="189" t="n">
        <v>1</v>
      </c>
      <c r="F5072" s="189" t="n">
        <v>0.02</v>
      </c>
      <c r="G5072" s="189" t="n">
        <v>0</v>
      </c>
    </row>
    <row r="5073" customFormat="false" ht="15" hidden="false" customHeight="false" outlineLevel="0" collapsed="false">
      <c r="A5073" s="189" t="n">
        <v>3768</v>
      </c>
      <c r="B5073" s="190" t="s">
        <v>1261</v>
      </c>
      <c r="C5073" s="191" t="s">
        <v>67</v>
      </c>
      <c r="D5073" s="191" t="s">
        <v>28</v>
      </c>
      <c r="E5073" s="189" t="n">
        <v>0.6</v>
      </c>
      <c r="F5073" s="189" t="n">
        <v>2.51</v>
      </c>
      <c r="G5073" s="189" t="n">
        <v>0</v>
      </c>
    </row>
    <row r="5074" customFormat="false" ht="15" hidden="false" customHeight="false" outlineLevel="0" collapsed="false">
      <c r="A5074" s="189" t="n">
        <v>38403</v>
      </c>
      <c r="B5074" s="190" t="s">
        <v>888</v>
      </c>
      <c r="C5074" s="191" t="s">
        <v>67</v>
      </c>
      <c r="D5074" s="191" t="s">
        <v>28</v>
      </c>
      <c r="E5074" s="189" t="n">
        <v>0.0036489</v>
      </c>
      <c r="F5074" s="189" t="n">
        <v>24.94</v>
      </c>
      <c r="G5074" s="189" t="n">
        <v>0</v>
      </c>
    </row>
    <row r="5075" customFormat="false" ht="15" hidden="false" customHeight="false" outlineLevel="0" collapsed="false">
      <c r="A5075" s="189" t="n">
        <v>4783</v>
      </c>
      <c r="B5075" s="190" t="s">
        <v>934</v>
      </c>
      <c r="C5075" s="191" t="s">
        <v>867</v>
      </c>
      <c r="D5075" s="191" t="s">
        <v>876</v>
      </c>
      <c r="E5075" s="189" t="n">
        <v>0.50595</v>
      </c>
      <c r="F5075" s="189" t="n">
        <v>0</v>
      </c>
      <c r="G5075" s="189" t="n">
        <v>12.75</v>
      </c>
    </row>
    <row r="5076" customFormat="false" ht="15" hidden="false" customHeight="false" outlineLevel="0" collapsed="false">
      <c r="A5076" s="189" t="n">
        <v>5318</v>
      </c>
      <c r="B5076" s="190" t="s">
        <v>1259</v>
      </c>
      <c r="C5076" s="191" t="s">
        <v>67</v>
      </c>
      <c r="D5076" s="191" t="s">
        <v>940</v>
      </c>
      <c r="E5076" s="189" t="n">
        <v>0.07</v>
      </c>
      <c r="F5076" s="189" t="n">
        <v>9.79</v>
      </c>
      <c r="G5076" s="189" t="n">
        <v>0</v>
      </c>
    </row>
    <row r="5077" customFormat="false" ht="15" hidden="false" customHeight="false" outlineLevel="0" collapsed="false">
      <c r="A5077" s="189" t="n">
        <v>6111</v>
      </c>
      <c r="B5077" s="190" t="s">
        <v>891</v>
      </c>
      <c r="C5077" s="191" t="s">
        <v>867</v>
      </c>
      <c r="D5077" s="191" t="s">
        <v>876</v>
      </c>
      <c r="E5077" s="189" t="n">
        <v>0.50855</v>
      </c>
      <c r="F5077" s="189" t="n">
        <v>0</v>
      </c>
      <c r="G5077" s="189" t="n">
        <v>8.04</v>
      </c>
    </row>
    <row r="5078" customFormat="false" ht="15" hidden="false" customHeight="false" outlineLevel="0" collapsed="false">
      <c r="A5078" s="189" t="n">
        <v>7292</v>
      </c>
      <c r="B5078" s="190" t="s">
        <v>1262</v>
      </c>
      <c r="C5078" s="191" t="s">
        <v>67</v>
      </c>
      <c r="D5078" s="191" t="s">
        <v>940</v>
      </c>
      <c r="E5078" s="189" t="n">
        <v>0.16</v>
      </c>
      <c r="F5078" s="189" t="n">
        <v>17.78</v>
      </c>
      <c r="G5078" s="189" t="n">
        <v>0</v>
      </c>
    </row>
    <row r="5079" customFormat="false" ht="15" hidden="false" customHeight="false" outlineLevel="0" collapsed="false">
      <c r="A5079" s="178"/>
      <c r="B5079" s="179"/>
      <c r="C5079" s="180"/>
      <c r="D5079" s="180"/>
      <c r="E5079" s="180"/>
      <c r="F5079" s="180"/>
      <c r="G5079" s="180"/>
    </row>
    <row r="5080" customFormat="false" ht="21" hidden="false" customHeight="false" outlineLevel="0" collapsed="false">
      <c r="A5080" s="184" t="s">
        <v>723</v>
      </c>
      <c r="B5080" s="185" t="s">
        <v>724</v>
      </c>
      <c r="C5080" s="186" t="s">
        <v>53</v>
      </c>
      <c r="D5080" s="186" t="s">
        <v>72</v>
      </c>
      <c r="E5080" s="187"/>
      <c r="F5080" s="187" t="n">
        <v>11.85543773158</v>
      </c>
      <c r="G5080" s="187" t="n">
        <v>4.530711459</v>
      </c>
    </row>
    <row r="5081" customFormat="false" ht="15" hidden="false" customHeight="false" outlineLevel="0" collapsed="false">
      <c r="A5081" s="189" t="n">
        <v>10</v>
      </c>
      <c r="B5081" s="190" t="s">
        <v>882</v>
      </c>
      <c r="C5081" s="191" t="s">
        <v>67</v>
      </c>
      <c r="D5081" s="191" t="s">
        <v>28</v>
      </c>
      <c r="E5081" s="189" t="n">
        <v>0.001382933</v>
      </c>
      <c r="F5081" s="189" t="n">
        <v>6.64</v>
      </c>
      <c r="G5081" s="189" t="n">
        <v>0</v>
      </c>
    </row>
    <row r="5082" customFormat="false" ht="15" hidden="false" customHeight="false" outlineLevel="0" collapsed="false">
      <c r="A5082" s="189" t="n">
        <v>12</v>
      </c>
      <c r="B5082" s="190" t="s">
        <v>883</v>
      </c>
      <c r="C5082" s="191" t="s">
        <v>67</v>
      </c>
      <c r="D5082" s="191" t="s">
        <v>28</v>
      </c>
      <c r="E5082" s="189" t="n">
        <v>0.001382933</v>
      </c>
      <c r="F5082" s="189" t="n">
        <v>6.5</v>
      </c>
      <c r="G5082" s="189" t="n">
        <v>0</v>
      </c>
    </row>
    <row r="5083" customFormat="false" ht="15" hidden="false" customHeight="false" outlineLevel="0" collapsed="false">
      <c r="A5083" s="189" t="n">
        <v>12892</v>
      </c>
      <c r="B5083" s="190" t="s">
        <v>859</v>
      </c>
      <c r="C5083" s="191" t="s">
        <v>67</v>
      </c>
      <c r="D5083" s="191" t="s">
        <v>333</v>
      </c>
      <c r="E5083" s="189" t="n">
        <v>0.002416315</v>
      </c>
      <c r="F5083" s="189" t="n">
        <v>9</v>
      </c>
      <c r="G5083" s="189" t="n">
        <v>0</v>
      </c>
    </row>
    <row r="5084" customFormat="false" ht="15" hidden="false" customHeight="false" outlineLevel="0" collapsed="false">
      <c r="A5084" s="189" t="n">
        <v>12893</v>
      </c>
      <c r="B5084" s="190" t="s">
        <v>860</v>
      </c>
      <c r="C5084" s="191" t="s">
        <v>67</v>
      </c>
      <c r="D5084" s="191" t="s">
        <v>333</v>
      </c>
      <c r="E5084" s="189" t="n">
        <v>0.002416315</v>
      </c>
      <c r="F5084" s="189" t="n">
        <v>48</v>
      </c>
      <c r="G5084" s="189" t="n">
        <v>0</v>
      </c>
    </row>
    <row r="5085" customFormat="false" ht="15" hidden="false" customHeight="false" outlineLevel="0" collapsed="false">
      <c r="A5085" s="189" t="n">
        <v>12894</v>
      </c>
      <c r="B5085" s="190" t="s">
        <v>861</v>
      </c>
      <c r="C5085" s="191" t="s">
        <v>67</v>
      </c>
      <c r="D5085" s="191" t="s">
        <v>28</v>
      </c>
      <c r="E5085" s="189" t="n">
        <v>0.002416315</v>
      </c>
      <c r="F5085" s="189" t="n">
        <v>13</v>
      </c>
      <c r="G5085" s="189" t="n">
        <v>0</v>
      </c>
    </row>
    <row r="5086" customFormat="false" ht="21" hidden="false" customHeight="false" outlineLevel="0" collapsed="false">
      <c r="A5086" s="189" t="n">
        <v>12895</v>
      </c>
      <c r="B5086" s="190" t="s">
        <v>862</v>
      </c>
      <c r="C5086" s="191" t="s">
        <v>67</v>
      </c>
      <c r="D5086" s="191" t="s">
        <v>28</v>
      </c>
      <c r="E5086" s="189" t="n">
        <v>0.002416315</v>
      </c>
      <c r="F5086" s="189" t="n">
        <v>10</v>
      </c>
      <c r="G5086" s="189" t="n">
        <v>0</v>
      </c>
    </row>
    <row r="5087" customFormat="false" ht="15" hidden="false" customHeight="false" outlineLevel="0" collapsed="false">
      <c r="A5087" s="189" t="n">
        <v>2711</v>
      </c>
      <c r="B5087" s="190" t="s">
        <v>885</v>
      </c>
      <c r="C5087" s="191" t="s">
        <v>67</v>
      </c>
      <c r="D5087" s="191" t="s">
        <v>28</v>
      </c>
      <c r="E5087" s="189" t="n">
        <v>0.001382933</v>
      </c>
      <c r="F5087" s="189" t="n">
        <v>100.68</v>
      </c>
      <c r="G5087" s="189" t="n">
        <v>0</v>
      </c>
    </row>
    <row r="5088" customFormat="false" ht="21" hidden="false" customHeight="false" outlineLevel="0" collapsed="false">
      <c r="A5088" s="189" t="n">
        <v>36148</v>
      </c>
      <c r="B5088" s="190" t="s">
        <v>864</v>
      </c>
      <c r="C5088" s="191" t="s">
        <v>67</v>
      </c>
      <c r="D5088" s="191" t="s">
        <v>28</v>
      </c>
      <c r="E5088" s="189" t="n">
        <v>0.002416315</v>
      </c>
      <c r="F5088" s="189" t="n">
        <v>48</v>
      </c>
      <c r="G5088" s="189" t="n">
        <v>0</v>
      </c>
    </row>
    <row r="5089" customFormat="false" ht="21" hidden="false" customHeight="false" outlineLevel="0" collapsed="false">
      <c r="A5089" s="189" t="n">
        <v>36152</v>
      </c>
      <c r="B5089" s="190" t="s">
        <v>865</v>
      </c>
      <c r="C5089" s="191" t="s">
        <v>67</v>
      </c>
      <c r="D5089" s="191" t="s">
        <v>28</v>
      </c>
      <c r="E5089" s="189" t="n">
        <v>0.002416315</v>
      </c>
      <c r="F5089" s="189" t="n">
        <v>3.9</v>
      </c>
      <c r="G5089" s="189" t="n">
        <v>0</v>
      </c>
    </row>
    <row r="5090" customFormat="false" ht="15" hidden="false" customHeight="false" outlineLevel="0" collapsed="false">
      <c r="A5090" s="189" t="n">
        <v>37370</v>
      </c>
      <c r="B5090" s="190" t="s">
        <v>886</v>
      </c>
      <c r="C5090" s="191" t="s">
        <v>67</v>
      </c>
      <c r="D5090" s="191" t="s">
        <v>876</v>
      </c>
      <c r="E5090" s="189" t="n">
        <v>0.379</v>
      </c>
      <c r="F5090" s="189" t="n">
        <v>1.7</v>
      </c>
      <c r="G5090" s="189" t="n">
        <v>0</v>
      </c>
    </row>
    <row r="5091" customFormat="false" ht="15" hidden="false" customHeight="false" outlineLevel="0" collapsed="false">
      <c r="A5091" s="189" t="n">
        <v>37371</v>
      </c>
      <c r="B5091" s="190" t="s">
        <v>887</v>
      </c>
      <c r="C5091" s="191" t="s">
        <v>67</v>
      </c>
      <c r="D5091" s="191" t="s">
        <v>876</v>
      </c>
      <c r="E5091" s="189" t="n">
        <v>0.379</v>
      </c>
      <c r="F5091" s="189" t="n">
        <v>0.64</v>
      </c>
      <c r="G5091" s="189" t="n">
        <v>0</v>
      </c>
    </row>
    <row r="5092" customFormat="false" ht="15" hidden="false" customHeight="false" outlineLevel="0" collapsed="false">
      <c r="A5092" s="189" t="n">
        <v>37372</v>
      </c>
      <c r="B5092" s="190" t="s">
        <v>877</v>
      </c>
      <c r="C5092" s="191" t="s">
        <v>67</v>
      </c>
      <c r="D5092" s="191" t="s">
        <v>876</v>
      </c>
      <c r="E5092" s="189" t="n">
        <v>0.379</v>
      </c>
      <c r="F5092" s="189" t="n">
        <v>0.37</v>
      </c>
      <c r="G5092" s="189" t="n">
        <v>0</v>
      </c>
    </row>
    <row r="5093" customFormat="false" ht="15" hidden="false" customHeight="false" outlineLevel="0" collapsed="false">
      <c r="A5093" s="189" t="n">
        <v>37373</v>
      </c>
      <c r="B5093" s="190" t="s">
        <v>878</v>
      </c>
      <c r="C5093" s="191" t="s">
        <v>67</v>
      </c>
      <c r="D5093" s="191" t="s">
        <v>876</v>
      </c>
      <c r="E5093" s="189" t="n">
        <v>0.379</v>
      </c>
      <c r="F5093" s="189" t="n">
        <v>0.02</v>
      </c>
      <c r="G5093" s="189" t="n">
        <v>0</v>
      </c>
    </row>
    <row r="5094" customFormat="false" ht="15" hidden="false" customHeight="false" outlineLevel="0" collapsed="false">
      <c r="A5094" s="189" t="n">
        <v>38403</v>
      </c>
      <c r="B5094" s="190" t="s">
        <v>888</v>
      </c>
      <c r="C5094" s="191" t="s">
        <v>67</v>
      </c>
      <c r="D5094" s="191" t="s">
        <v>28</v>
      </c>
      <c r="E5094" s="189" t="n">
        <v>0.001382933</v>
      </c>
      <c r="F5094" s="189" t="n">
        <v>24.94</v>
      </c>
      <c r="G5094" s="189" t="n">
        <v>0</v>
      </c>
    </row>
    <row r="5095" customFormat="false" ht="15" hidden="false" customHeight="false" outlineLevel="0" collapsed="false">
      <c r="A5095" s="189" t="n">
        <v>38877</v>
      </c>
      <c r="B5095" s="190" t="s">
        <v>1232</v>
      </c>
      <c r="C5095" s="191" t="s">
        <v>67</v>
      </c>
      <c r="D5095" s="191" t="s">
        <v>153</v>
      </c>
      <c r="E5095" s="189" t="n">
        <v>1.938</v>
      </c>
      <c r="F5095" s="189" t="n">
        <v>5.32</v>
      </c>
      <c r="G5095" s="189" t="n">
        <v>0</v>
      </c>
    </row>
    <row r="5096" customFormat="false" ht="15" hidden="false" customHeight="false" outlineLevel="0" collapsed="false">
      <c r="A5096" s="189" t="n">
        <v>4783</v>
      </c>
      <c r="B5096" s="190" t="s">
        <v>934</v>
      </c>
      <c r="C5096" s="191" t="s">
        <v>867</v>
      </c>
      <c r="D5096" s="191" t="s">
        <v>876</v>
      </c>
      <c r="E5096" s="189" t="n">
        <v>0.3066057</v>
      </c>
      <c r="F5096" s="189" t="n">
        <v>0</v>
      </c>
      <c r="G5096" s="189" t="n">
        <v>12.75</v>
      </c>
    </row>
    <row r="5097" customFormat="false" ht="15" hidden="false" customHeight="false" outlineLevel="0" collapsed="false">
      <c r="A5097" s="189" t="n">
        <v>6111</v>
      </c>
      <c r="B5097" s="190" t="s">
        <v>891</v>
      </c>
      <c r="C5097" s="191" t="s">
        <v>867</v>
      </c>
      <c r="D5097" s="191" t="s">
        <v>876</v>
      </c>
      <c r="E5097" s="189" t="n">
        <v>0.0772996</v>
      </c>
      <c r="F5097" s="189" t="n">
        <v>0</v>
      </c>
      <c r="G5097" s="189" t="n">
        <v>8.04</v>
      </c>
    </row>
    <row r="5098" customFormat="false" ht="15" hidden="false" customHeight="false" outlineLevel="0" collapsed="false">
      <c r="A5098" s="178"/>
      <c r="B5098" s="179"/>
      <c r="C5098" s="180"/>
      <c r="D5098" s="180"/>
      <c r="E5098" s="180"/>
      <c r="F5098" s="180"/>
      <c r="G5098" s="180"/>
    </row>
    <row r="5099" customFormat="false" ht="21" hidden="false" customHeight="false" outlineLevel="0" collapsed="false">
      <c r="A5099" s="184" t="s">
        <v>726</v>
      </c>
      <c r="B5099" s="185" t="s">
        <v>727</v>
      </c>
      <c r="C5099" s="186" t="s">
        <v>53</v>
      </c>
      <c r="D5099" s="186" t="s">
        <v>72</v>
      </c>
      <c r="E5099" s="187"/>
      <c r="F5099" s="187" t="n">
        <v>7.06012429564</v>
      </c>
      <c r="G5099" s="187" t="n">
        <v>3.875816976</v>
      </c>
    </row>
    <row r="5100" customFormat="false" ht="15" hidden="false" customHeight="false" outlineLevel="0" collapsed="false">
      <c r="A5100" s="189" t="n">
        <v>10</v>
      </c>
      <c r="B5100" s="190" t="s">
        <v>882</v>
      </c>
      <c r="C5100" s="191" t="s">
        <v>67</v>
      </c>
      <c r="D5100" s="191" t="s">
        <v>28</v>
      </c>
      <c r="E5100" s="189" t="n">
        <v>0.001215084</v>
      </c>
      <c r="F5100" s="189" t="n">
        <v>6.64</v>
      </c>
      <c r="G5100" s="189" t="n">
        <v>0</v>
      </c>
    </row>
    <row r="5101" customFormat="false" ht="15" hidden="false" customHeight="false" outlineLevel="0" collapsed="false">
      <c r="A5101" s="189" t="n">
        <v>12</v>
      </c>
      <c r="B5101" s="190" t="s">
        <v>883</v>
      </c>
      <c r="C5101" s="191" t="s">
        <v>67</v>
      </c>
      <c r="D5101" s="191" t="s">
        <v>28</v>
      </c>
      <c r="E5101" s="189" t="n">
        <v>0.001215084</v>
      </c>
      <c r="F5101" s="189" t="n">
        <v>6.5</v>
      </c>
      <c r="G5101" s="189" t="n">
        <v>0</v>
      </c>
    </row>
    <row r="5102" customFormat="false" ht="15" hidden="false" customHeight="false" outlineLevel="0" collapsed="false">
      <c r="A5102" s="189" t="n">
        <v>12892</v>
      </c>
      <c r="B5102" s="190" t="s">
        <v>859</v>
      </c>
      <c r="C5102" s="191" t="s">
        <v>67</v>
      </c>
      <c r="D5102" s="191" t="s">
        <v>333</v>
      </c>
      <c r="E5102" s="189" t="n">
        <v>0.002123042</v>
      </c>
      <c r="F5102" s="189" t="n">
        <v>9</v>
      </c>
      <c r="G5102" s="189" t="n">
        <v>0</v>
      </c>
    </row>
    <row r="5103" customFormat="false" ht="15" hidden="false" customHeight="false" outlineLevel="0" collapsed="false">
      <c r="A5103" s="189" t="n">
        <v>12893</v>
      </c>
      <c r="B5103" s="190" t="s">
        <v>860</v>
      </c>
      <c r="C5103" s="191" t="s">
        <v>67</v>
      </c>
      <c r="D5103" s="191" t="s">
        <v>333</v>
      </c>
      <c r="E5103" s="189" t="n">
        <v>0.002123042</v>
      </c>
      <c r="F5103" s="189" t="n">
        <v>48</v>
      </c>
      <c r="G5103" s="189" t="n">
        <v>0</v>
      </c>
    </row>
    <row r="5104" customFormat="false" ht="15" hidden="false" customHeight="false" outlineLevel="0" collapsed="false">
      <c r="A5104" s="189" t="n">
        <v>12894</v>
      </c>
      <c r="B5104" s="190" t="s">
        <v>861</v>
      </c>
      <c r="C5104" s="191" t="s">
        <v>67</v>
      </c>
      <c r="D5104" s="191" t="s">
        <v>28</v>
      </c>
      <c r="E5104" s="189" t="n">
        <v>0.002123042</v>
      </c>
      <c r="F5104" s="189" t="n">
        <v>13</v>
      </c>
      <c r="G5104" s="189" t="n">
        <v>0</v>
      </c>
    </row>
    <row r="5105" customFormat="false" ht="21" hidden="false" customHeight="false" outlineLevel="0" collapsed="false">
      <c r="A5105" s="189" t="n">
        <v>12895</v>
      </c>
      <c r="B5105" s="190" t="s">
        <v>862</v>
      </c>
      <c r="C5105" s="191" t="s">
        <v>67</v>
      </c>
      <c r="D5105" s="191" t="s">
        <v>28</v>
      </c>
      <c r="E5105" s="189" t="n">
        <v>0.002123042</v>
      </c>
      <c r="F5105" s="189" t="n">
        <v>10</v>
      </c>
      <c r="G5105" s="189" t="n">
        <v>0</v>
      </c>
    </row>
    <row r="5106" customFormat="false" ht="15" hidden="false" customHeight="false" outlineLevel="0" collapsed="false">
      <c r="A5106" s="189" t="n">
        <v>2711</v>
      </c>
      <c r="B5106" s="190" t="s">
        <v>885</v>
      </c>
      <c r="C5106" s="191" t="s">
        <v>67</v>
      </c>
      <c r="D5106" s="191" t="s">
        <v>28</v>
      </c>
      <c r="E5106" s="189" t="n">
        <v>0.001215084</v>
      </c>
      <c r="F5106" s="189" t="n">
        <v>100.68</v>
      </c>
      <c r="G5106" s="189" t="n">
        <v>0</v>
      </c>
    </row>
    <row r="5107" customFormat="false" ht="21" hidden="false" customHeight="false" outlineLevel="0" collapsed="false">
      <c r="A5107" s="189" t="n">
        <v>36148</v>
      </c>
      <c r="B5107" s="190" t="s">
        <v>864</v>
      </c>
      <c r="C5107" s="191" t="s">
        <v>67</v>
      </c>
      <c r="D5107" s="191" t="s">
        <v>28</v>
      </c>
      <c r="E5107" s="189" t="n">
        <v>0.002123042</v>
      </c>
      <c r="F5107" s="189" t="n">
        <v>48</v>
      </c>
      <c r="G5107" s="189" t="n">
        <v>0</v>
      </c>
    </row>
    <row r="5108" customFormat="false" ht="21" hidden="false" customHeight="false" outlineLevel="0" collapsed="false">
      <c r="A5108" s="189" t="n">
        <v>36152</v>
      </c>
      <c r="B5108" s="190" t="s">
        <v>865</v>
      </c>
      <c r="C5108" s="191" t="s">
        <v>67</v>
      </c>
      <c r="D5108" s="191" t="s">
        <v>28</v>
      </c>
      <c r="E5108" s="189" t="n">
        <v>0.002123042</v>
      </c>
      <c r="F5108" s="189" t="n">
        <v>3.9</v>
      </c>
      <c r="G5108" s="189" t="n">
        <v>0</v>
      </c>
    </row>
    <row r="5109" customFormat="false" ht="15" hidden="false" customHeight="false" outlineLevel="0" collapsed="false">
      <c r="A5109" s="189" t="n">
        <v>37370</v>
      </c>
      <c r="B5109" s="190" t="s">
        <v>886</v>
      </c>
      <c r="C5109" s="191" t="s">
        <v>67</v>
      </c>
      <c r="D5109" s="191" t="s">
        <v>876</v>
      </c>
      <c r="E5109" s="189" t="n">
        <v>0.333</v>
      </c>
      <c r="F5109" s="189" t="n">
        <v>1.7</v>
      </c>
      <c r="G5109" s="189" t="n">
        <v>0</v>
      </c>
    </row>
    <row r="5110" customFormat="false" ht="15" hidden="false" customHeight="false" outlineLevel="0" collapsed="false">
      <c r="A5110" s="189" t="n">
        <v>37371</v>
      </c>
      <c r="B5110" s="190" t="s">
        <v>887</v>
      </c>
      <c r="C5110" s="191" t="s">
        <v>67</v>
      </c>
      <c r="D5110" s="191" t="s">
        <v>876</v>
      </c>
      <c r="E5110" s="189" t="n">
        <v>0.333</v>
      </c>
      <c r="F5110" s="189" t="n">
        <v>0.64</v>
      </c>
      <c r="G5110" s="189" t="n">
        <v>0</v>
      </c>
    </row>
    <row r="5111" customFormat="false" ht="15" hidden="false" customHeight="false" outlineLevel="0" collapsed="false">
      <c r="A5111" s="189" t="n">
        <v>37372</v>
      </c>
      <c r="B5111" s="190" t="s">
        <v>877</v>
      </c>
      <c r="C5111" s="191" t="s">
        <v>67</v>
      </c>
      <c r="D5111" s="191" t="s">
        <v>876</v>
      </c>
      <c r="E5111" s="189" t="n">
        <v>0.333</v>
      </c>
      <c r="F5111" s="189" t="n">
        <v>0.37</v>
      </c>
      <c r="G5111" s="189" t="n">
        <v>0</v>
      </c>
    </row>
    <row r="5112" customFormat="false" ht="15" hidden="false" customHeight="false" outlineLevel="0" collapsed="false">
      <c r="A5112" s="189" t="n">
        <v>37373</v>
      </c>
      <c r="B5112" s="190" t="s">
        <v>878</v>
      </c>
      <c r="C5112" s="191" t="s">
        <v>67</v>
      </c>
      <c r="D5112" s="191" t="s">
        <v>876</v>
      </c>
      <c r="E5112" s="189" t="n">
        <v>0.333</v>
      </c>
      <c r="F5112" s="189" t="n">
        <v>0.02</v>
      </c>
      <c r="G5112" s="189" t="n">
        <v>0</v>
      </c>
    </row>
    <row r="5113" customFormat="false" ht="15" hidden="false" customHeight="false" outlineLevel="0" collapsed="false">
      <c r="A5113" s="189" t="n">
        <v>38403</v>
      </c>
      <c r="B5113" s="190" t="s">
        <v>888</v>
      </c>
      <c r="C5113" s="191" t="s">
        <v>67</v>
      </c>
      <c r="D5113" s="191" t="s">
        <v>28</v>
      </c>
      <c r="E5113" s="189" t="n">
        <v>0.001215084</v>
      </c>
      <c r="F5113" s="189" t="n">
        <v>24.94</v>
      </c>
      <c r="G5113" s="189" t="n">
        <v>0</v>
      </c>
    </row>
    <row r="5114" customFormat="false" ht="15" hidden="false" customHeight="false" outlineLevel="0" collapsed="false">
      <c r="A5114" s="189" t="n">
        <v>4783</v>
      </c>
      <c r="B5114" s="190" t="s">
        <v>934</v>
      </c>
      <c r="C5114" s="191" t="s">
        <v>867</v>
      </c>
      <c r="D5114" s="191" t="s">
        <v>876</v>
      </c>
      <c r="E5114" s="189" t="n">
        <v>0.2469036</v>
      </c>
      <c r="F5114" s="189" t="n">
        <v>0</v>
      </c>
      <c r="G5114" s="189" t="n">
        <v>12.75</v>
      </c>
    </row>
    <row r="5115" customFormat="false" ht="15" hidden="false" customHeight="false" outlineLevel="0" collapsed="false">
      <c r="A5115" s="189" t="n">
        <v>6111</v>
      </c>
      <c r="B5115" s="190" t="s">
        <v>891</v>
      </c>
      <c r="C5115" s="191" t="s">
        <v>867</v>
      </c>
      <c r="D5115" s="191" t="s">
        <v>876</v>
      </c>
      <c r="E5115" s="189" t="n">
        <v>0.0905219</v>
      </c>
      <c r="F5115" s="189" t="n">
        <v>0</v>
      </c>
      <c r="G5115" s="189" t="n">
        <v>8.04</v>
      </c>
    </row>
    <row r="5116" customFormat="false" ht="15" hidden="false" customHeight="false" outlineLevel="0" collapsed="false">
      <c r="A5116" s="189" t="n">
        <v>7356</v>
      </c>
      <c r="B5116" s="190" t="s">
        <v>1263</v>
      </c>
      <c r="C5116" s="191" t="s">
        <v>67</v>
      </c>
      <c r="D5116" s="191" t="s">
        <v>940</v>
      </c>
      <c r="E5116" s="189" t="n">
        <v>0.33</v>
      </c>
      <c r="F5116" s="189" t="n">
        <v>17.28</v>
      </c>
      <c r="G5116" s="189" t="n">
        <v>0</v>
      </c>
    </row>
    <row r="5117" customFormat="false" ht="15" hidden="false" customHeight="false" outlineLevel="0" collapsed="false">
      <c r="A5117" s="178"/>
      <c r="B5117" s="179"/>
      <c r="C5117" s="180"/>
      <c r="D5117" s="180"/>
      <c r="E5117" s="180"/>
      <c r="F5117" s="180"/>
      <c r="G5117" s="180"/>
    </row>
    <row r="5118" customFormat="false" ht="21" hidden="false" customHeight="false" outlineLevel="0" collapsed="false">
      <c r="A5118" s="184" t="s">
        <v>729</v>
      </c>
      <c r="B5118" s="185" t="s">
        <v>730</v>
      </c>
      <c r="C5118" s="186" t="s">
        <v>53</v>
      </c>
      <c r="D5118" s="186" t="s">
        <v>72</v>
      </c>
      <c r="E5118" s="187"/>
      <c r="F5118" s="187" t="n">
        <v>6.74617602878</v>
      </c>
      <c r="G5118" s="187" t="n">
        <v>2.976868971</v>
      </c>
    </row>
    <row r="5119" customFormat="false" ht="15" hidden="false" customHeight="false" outlineLevel="0" collapsed="false">
      <c r="A5119" s="189" t="n">
        <v>10</v>
      </c>
      <c r="B5119" s="190" t="s">
        <v>882</v>
      </c>
      <c r="C5119" s="191" t="s">
        <v>67</v>
      </c>
      <c r="D5119" s="191" t="s">
        <v>28</v>
      </c>
      <c r="E5119" s="189" t="n">
        <v>0.000934118</v>
      </c>
      <c r="F5119" s="189" t="n">
        <v>6.64</v>
      </c>
      <c r="G5119" s="189" t="n">
        <v>0</v>
      </c>
    </row>
    <row r="5120" customFormat="false" ht="15" hidden="false" customHeight="false" outlineLevel="0" collapsed="false">
      <c r="A5120" s="189" t="n">
        <v>12</v>
      </c>
      <c r="B5120" s="190" t="s">
        <v>883</v>
      </c>
      <c r="C5120" s="191" t="s">
        <v>67</v>
      </c>
      <c r="D5120" s="191" t="s">
        <v>28</v>
      </c>
      <c r="E5120" s="189" t="n">
        <v>0.000934118</v>
      </c>
      <c r="F5120" s="189" t="n">
        <v>6.5</v>
      </c>
      <c r="G5120" s="189" t="n">
        <v>0</v>
      </c>
    </row>
    <row r="5121" customFormat="false" ht="15" hidden="false" customHeight="false" outlineLevel="0" collapsed="false">
      <c r="A5121" s="189" t="n">
        <v>12892</v>
      </c>
      <c r="B5121" s="190" t="s">
        <v>859</v>
      </c>
      <c r="C5121" s="191" t="s">
        <v>67</v>
      </c>
      <c r="D5121" s="191" t="s">
        <v>333</v>
      </c>
      <c r="E5121" s="189" t="n">
        <v>0.001632129</v>
      </c>
      <c r="F5121" s="189" t="n">
        <v>9</v>
      </c>
      <c r="G5121" s="189" t="n">
        <v>0</v>
      </c>
    </row>
    <row r="5122" customFormat="false" ht="15" hidden="false" customHeight="false" outlineLevel="0" collapsed="false">
      <c r="A5122" s="189" t="n">
        <v>12893</v>
      </c>
      <c r="B5122" s="190" t="s">
        <v>860</v>
      </c>
      <c r="C5122" s="191" t="s">
        <v>67</v>
      </c>
      <c r="D5122" s="191" t="s">
        <v>333</v>
      </c>
      <c r="E5122" s="189" t="n">
        <v>0.001632129</v>
      </c>
      <c r="F5122" s="189" t="n">
        <v>48</v>
      </c>
      <c r="G5122" s="189" t="n">
        <v>0</v>
      </c>
    </row>
    <row r="5123" customFormat="false" ht="15" hidden="false" customHeight="false" outlineLevel="0" collapsed="false">
      <c r="A5123" s="189" t="n">
        <v>12894</v>
      </c>
      <c r="B5123" s="190" t="s">
        <v>861</v>
      </c>
      <c r="C5123" s="191" t="s">
        <v>67</v>
      </c>
      <c r="D5123" s="191" t="s">
        <v>28</v>
      </c>
      <c r="E5123" s="189" t="n">
        <v>0.001632129</v>
      </c>
      <c r="F5123" s="189" t="n">
        <v>13</v>
      </c>
      <c r="G5123" s="189" t="n">
        <v>0</v>
      </c>
    </row>
    <row r="5124" customFormat="false" ht="21" hidden="false" customHeight="false" outlineLevel="0" collapsed="false">
      <c r="A5124" s="189" t="n">
        <v>12895</v>
      </c>
      <c r="B5124" s="190" t="s">
        <v>862</v>
      </c>
      <c r="C5124" s="191" t="s">
        <v>67</v>
      </c>
      <c r="D5124" s="191" t="s">
        <v>28</v>
      </c>
      <c r="E5124" s="189" t="n">
        <v>0.001632129</v>
      </c>
      <c r="F5124" s="189" t="n">
        <v>10</v>
      </c>
      <c r="G5124" s="189" t="n">
        <v>0</v>
      </c>
    </row>
    <row r="5125" customFormat="false" ht="15" hidden="false" customHeight="false" outlineLevel="0" collapsed="false">
      <c r="A5125" s="189" t="n">
        <v>2711</v>
      </c>
      <c r="B5125" s="190" t="s">
        <v>885</v>
      </c>
      <c r="C5125" s="191" t="s">
        <v>67</v>
      </c>
      <c r="D5125" s="191" t="s">
        <v>28</v>
      </c>
      <c r="E5125" s="189" t="n">
        <v>0.000934118</v>
      </c>
      <c r="F5125" s="189" t="n">
        <v>100.68</v>
      </c>
      <c r="G5125" s="189" t="n">
        <v>0</v>
      </c>
    </row>
    <row r="5126" customFormat="false" ht="21" hidden="false" customHeight="false" outlineLevel="0" collapsed="false">
      <c r="A5126" s="189" t="n">
        <v>36148</v>
      </c>
      <c r="B5126" s="190" t="s">
        <v>864</v>
      </c>
      <c r="C5126" s="191" t="s">
        <v>67</v>
      </c>
      <c r="D5126" s="191" t="s">
        <v>28</v>
      </c>
      <c r="E5126" s="189" t="n">
        <v>0.001632129</v>
      </c>
      <c r="F5126" s="189" t="n">
        <v>48</v>
      </c>
      <c r="G5126" s="189" t="n">
        <v>0</v>
      </c>
    </row>
    <row r="5127" customFormat="false" ht="21" hidden="false" customHeight="false" outlineLevel="0" collapsed="false">
      <c r="A5127" s="189" t="n">
        <v>36152</v>
      </c>
      <c r="B5127" s="190" t="s">
        <v>865</v>
      </c>
      <c r="C5127" s="191" t="s">
        <v>67</v>
      </c>
      <c r="D5127" s="191" t="s">
        <v>28</v>
      </c>
      <c r="E5127" s="189" t="n">
        <v>0.001632129</v>
      </c>
      <c r="F5127" s="189" t="n">
        <v>3.9</v>
      </c>
      <c r="G5127" s="189" t="n">
        <v>0</v>
      </c>
    </row>
    <row r="5128" customFormat="false" ht="15" hidden="false" customHeight="false" outlineLevel="0" collapsed="false">
      <c r="A5128" s="189" t="n">
        <v>37370</v>
      </c>
      <c r="B5128" s="190" t="s">
        <v>886</v>
      </c>
      <c r="C5128" s="191" t="s">
        <v>67</v>
      </c>
      <c r="D5128" s="191" t="s">
        <v>876</v>
      </c>
      <c r="E5128" s="189" t="n">
        <v>0.256</v>
      </c>
      <c r="F5128" s="189" t="n">
        <v>1.7</v>
      </c>
      <c r="G5128" s="189" t="n">
        <v>0</v>
      </c>
    </row>
    <row r="5129" customFormat="false" ht="15" hidden="false" customHeight="false" outlineLevel="0" collapsed="false">
      <c r="A5129" s="189" t="n">
        <v>37371</v>
      </c>
      <c r="B5129" s="190" t="s">
        <v>887</v>
      </c>
      <c r="C5129" s="191" t="s">
        <v>67</v>
      </c>
      <c r="D5129" s="191" t="s">
        <v>876</v>
      </c>
      <c r="E5129" s="189" t="n">
        <v>0.256</v>
      </c>
      <c r="F5129" s="189" t="n">
        <v>0.64</v>
      </c>
      <c r="G5129" s="189" t="n">
        <v>0</v>
      </c>
    </row>
    <row r="5130" customFormat="false" ht="15" hidden="false" customHeight="false" outlineLevel="0" collapsed="false">
      <c r="A5130" s="189" t="n">
        <v>37372</v>
      </c>
      <c r="B5130" s="190" t="s">
        <v>877</v>
      </c>
      <c r="C5130" s="191" t="s">
        <v>67</v>
      </c>
      <c r="D5130" s="191" t="s">
        <v>876</v>
      </c>
      <c r="E5130" s="189" t="n">
        <v>0.256</v>
      </c>
      <c r="F5130" s="189" t="n">
        <v>0.37</v>
      </c>
      <c r="G5130" s="189" t="n">
        <v>0</v>
      </c>
    </row>
    <row r="5131" customFormat="false" ht="15" hidden="false" customHeight="false" outlineLevel="0" collapsed="false">
      <c r="A5131" s="189" t="n">
        <v>37373</v>
      </c>
      <c r="B5131" s="190" t="s">
        <v>878</v>
      </c>
      <c r="C5131" s="191" t="s">
        <v>67</v>
      </c>
      <c r="D5131" s="191" t="s">
        <v>876</v>
      </c>
      <c r="E5131" s="189" t="n">
        <v>0.256</v>
      </c>
      <c r="F5131" s="189" t="n">
        <v>0.02</v>
      </c>
      <c r="G5131" s="189" t="n">
        <v>0</v>
      </c>
    </row>
    <row r="5132" customFormat="false" ht="15" hidden="false" customHeight="false" outlineLevel="0" collapsed="false">
      <c r="A5132" s="189" t="n">
        <v>38403</v>
      </c>
      <c r="B5132" s="190" t="s">
        <v>888</v>
      </c>
      <c r="C5132" s="191" t="s">
        <v>67</v>
      </c>
      <c r="D5132" s="191" t="s">
        <v>28</v>
      </c>
      <c r="E5132" s="189" t="n">
        <v>0.000934118</v>
      </c>
      <c r="F5132" s="189" t="n">
        <v>24.94</v>
      </c>
      <c r="G5132" s="189" t="n">
        <v>0</v>
      </c>
    </row>
    <row r="5133" customFormat="false" ht="15" hidden="false" customHeight="false" outlineLevel="0" collapsed="false">
      <c r="A5133" s="189" t="n">
        <v>4783</v>
      </c>
      <c r="B5133" s="190" t="s">
        <v>934</v>
      </c>
      <c r="C5133" s="191" t="s">
        <v>867</v>
      </c>
      <c r="D5133" s="191" t="s">
        <v>876</v>
      </c>
      <c r="E5133" s="189" t="n">
        <v>0.1892253</v>
      </c>
      <c r="F5133" s="189" t="n">
        <v>0</v>
      </c>
      <c r="G5133" s="189" t="n">
        <v>12.75</v>
      </c>
    </row>
    <row r="5134" customFormat="false" ht="15" hidden="false" customHeight="false" outlineLevel="0" collapsed="false">
      <c r="A5134" s="189" t="n">
        <v>6111</v>
      </c>
      <c r="B5134" s="190" t="s">
        <v>891</v>
      </c>
      <c r="C5134" s="191" t="s">
        <v>867</v>
      </c>
      <c r="D5134" s="191" t="s">
        <v>876</v>
      </c>
      <c r="E5134" s="189" t="n">
        <v>0.0701799</v>
      </c>
      <c r="F5134" s="189" t="n">
        <v>0</v>
      </c>
      <c r="G5134" s="189" t="n">
        <v>8.04</v>
      </c>
    </row>
    <row r="5135" customFormat="false" ht="15" hidden="false" customHeight="false" outlineLevel="0" collapsed="false">
      <c r="A5135" s="189" t="n">
        <v>7356</v>
      </c>
      <c r="B5135" s="190" t="s">
        <v>1263</v>
      </c>
      <c r="C5135" s="191" t="s">
        <v>67</v>
      </c>
      <c r="D5135" s="191" t="s">
        <v>940</v>
      </c>
      <c r="E5135" s="189" t="n">
        <v>0.33</v>
      </c>
      <c r="F5135" s="189" t="n">
        <v>17.28</v>
      </c>
      <c r="G5135" s="189" t="n">
        <v>0</v>
      </c>
    </row>
    <row r="5136" customFormat="false" ht="15" hidden="false" customHeight="false" outlineLevel="0" collapsed="false">
      <c r="A5136" s="178"/>
      <c r="B5136" s="179"/>
      <c r="C5136" s="180"/>
      <c r="D5136" s="180"/>
      <c r="E5136" s="180"/>
      <c r="F5136" s="180"/>
      <c r="G5136" s="180"/>
    </row>
    <row r="5137" customFormat="false" ht="15" hidden="false" customHeight="false" outlineLevel="0" collapsed="false">
      <c r="A5137" s="184" t="s">
        <v>732</v>
      </c>
      <c r="B5137" s="185" t="s">
        <v>733</v>
      </c>
      <c r="C5137" s="186" t="s">
        <v>53</v>
      </c>
      <c r="D5137" s="186" t="s">
        <v>72</v>
      </c>
      <c r="E5137" s="187"/>
      <c r="F5137" s="187" t="n">
        <v>5.08650531268</v>
      </c>
      <c r="G5137" s="187" t="n">
        <v>8.01530394</v>
      </c>
    </row>
    <row r="5138" customFormat="false" ht="15" hidden="false" customHeight="false" outlineLevel="0" collapsed="false">
      <c r="A5138" s="189" t="n">
        <v>10</v>
      </c>
      <c r="B5138" s="190" t="s">
        <v>882</v>
      </c>
      <c r="C5138" s="191" t="s">
        <v>67</v>
      </c>
      <c r="D5138" s="191" t="s">
        <v>28</v>
      </c>
      <c r="E5138" s="189" t="n">
        <v>0.002514093</v>
      </c>
      <c r="F5138" s="189" t="n">
        <v>6.64</v>
      </c>
      <c r="G5138" s="189" t="n">
        <v>0</v>
      </c>
    </row>
    <row r="5139" customFormat="false" ht="15" hidden="false" customHeight="false" outlineLevel="0" collapsed="false">
      <c r="A5139" s="189" t="n">
        <v>12</v>
      </c>
      <c r="B5139" s="190" t="s">
        <v>883</v>
      </c>
      <c r="C5139" s="191" t="s">
        <v>67</v>
      </c>
      <c r="D5139" s="191" t="s">
        <v>28</v>
      </c>
      <c r="E5139" s="189" t="n">
        <v>0.002514093</v>
      </c>
      <c r="F5139" s="189" t="n">
        <v>6.5</v>
      </c>
      <c r="G5139" s="189" t="n">
        <v>0</v>
      </c>
    </row>
    <row r="5140" customFormat="false" ht="15" hidden="false" customHeight="false" outlineLevel="0" collapsed="false">
      <c r="A5140" s="189" t="n">
        <v>12892</v>
      </c>
      <c r="B5140" s="190" t="s">
        <v>859</v>
      </c>
      <c r="C5140" s="191" t="s">
        <v>67</v>
      </c>
      <c r="D5140" s="191" t="s">
        <v>333</v>
      </c>
      <c r="E5140" s="189" t="n">
        <v>0.00439272</v>
      </c>
      <c r="F5140" s="189" t="n">
        <v>9</v>
      </c>
      <c r="G5140" s="189" t="n">
        <v>0</v>
      </c>
    </row>
    <row r="5141" customFormat="false" ht="15" hidden="false" customHeight="false" outlineLevel="0" collapsed="false">
      <c r="A5141" s="189" t="n">
        <v>12893</v>
      </c>
      <c r="B5141" s="190" t="s">
        <v>860</v>
      </c>
      <c r="C5141" s="191" t="s">
        <v>67</v>
      </c>
      <c r="D5141" s="191" t="s">
        <v>333</v>
      </c>
      <c r="E5141" s="189" t="n">
        <v>0.00439272</v>
      </c>
      <c r="F5141" s="189" t="n">
        <v>48</v>
      </c>
      <c r="G5141" s="189" t="n">
        <v>0</v>
      </c>
    </row>
    <row r="5142" customFormat="false" ht="15" hidden="false" customHeight="false" outlineLevel="0" collapsed="false">
      <c r="A5142" s="189" t="n">
        <v>12894</v>
      </c>
      <c r="B5142" s="190" t="s">
        <v>861</v>
      </c>
      <c r="C5142" s="191" t="s">
        <v>67</v>
      </c>
      <c r="D5142" s="191" t="s">
        <v>28</v>
      </c>
      <c r="E5142" s="189" t="n">
        <v>0.00439272</v>
      </c>
      <c r="F5142" s="189" t="n">
        <v>13</v>
      </c>
      <c r="G5142" s="189" t="n">
        <v>0</v>
      </c>
    </row>
    <row r="5143" customFormat="false" ht="21" hidden="false" customHeight="false" outlineLevel="0" collapsed="false">
      <c r="A5143" s="189" t="n">
        <v>12895</v>
      </c>
      <c r="B5143" s="190" t="s">
        <v>862</v>
      </c>
      <c r="C5143" s="191" t="s">
        <v>67</v>
      </c>
      <c r="D5143" s="191" t="s">
        <v>28</v>
      </c>
      <c r="E5143" s="189" t="n">
        <v>0.00439272</v>
      </c>
      <c r="F5143" s="189" t="n">
        <v>10</v>
      </c>
      <c r="G5143" s="189" t="n">
        <v>0</v>
      </c>
    </row>
    <row r="5144" customFormat="false" ht="15" hidden="false" customHeight="false" outlineLevel="0" collapsed="false">
      <c r="A5144" s="189" t="n">
        <v>2711</v>
      </c>
      <c r="B5144" s="190" t="s">
        <v>885</v>
      </c>
      <c r="C5144" s="191" t="s">
        <v>67</v>
      </c>
      <c r="D5144" s="191" t="s">
        <v>28</v>
      </c>
      <c r="E5144" s="189" t="n">
        <v>0.002514093</v>
      </c>
      <c r="F5144" s="189" t="n">
        <v>100.68</v>
      </c>
      <c r="G5144" s="189" t="n">
        <v>0</v>
      </c>
    </row>
    <row r="5145" customFormat="false" ht="21" hidden="false" customHeight="false" outlineLevel="0" collapsed="false">
      <c r="A5145" s="189" t="n">
        <v>36148</v>
      </c>
      <c r="B5145" s="190" t="s">
        <v>864</v>
      </c>
      <c r="C5145" s="191" t="s">
        <v>67</v>
      </c>
      <c r="D5145" s="191" t="s">
        <v>28</v>
      </c>
      <c r="E5145" s="189" t="n">
        <v>0.00439272</v>
      </c>
      <c r="F5145" s="189" t="n">
        <v>48</v>
      </c>
      <c r="G5145" s="189" t="n">
        <v>0</v>
      </c>
    </row>
    <row r="5146" customFormat="false" ht="21" hidden="false" customHeight="false" outlineLevel="0" collapsed="false">
      <c r="A5146" s="189" t="n">
        <v>36152</v>
      </c>
      <c r="B5146" s="190" t="s">
        <v>865</v>
      </c>
      <c r="C5146" s="191" t="s">
        <v>67</v>
      </c>
      <c r="D5146" s="191" t="s">
        <v>28</v>
      </c>
      <c r="E5146" s="189" t="n">
        <v>0.00439272</v>
      </c>
      <c r="F5146" s="189" t="n">
        <v>3.9</v>
      </c>
      <c r="G5146" s="189" t="n">
        <v>0</v>
      </c>
    </row>
    <row r="5147" customFormat="false" ht="15" hidden="false" customHeight="false" outlineLevel="0" collapsed="false">
      <c r="A5147" s="189" t="n">
        <v>37370</v>
      </c>
      <c r="B5147" s="190" t="s">
        <v>886</v>
      </c>
      <c r="C5147" s="191" t="s">
        <v>67</v>
      </c>
      <c r="D5147" s="191" t="s">
        <v>876</v>
      </c>
      <c r="E5147" s="189" t="n">
        <v>0.689</v>
      </c>
      <c r="F5147" s="189" t="n">
        <v>1.7</v>
      </c>
      <c r="G5147" s="189" t="n">
        <v>0</v>
      </c>
    </row>
    <row r="5148" customFormat="false" ht="15" hidden="false" customHeight="false" outlineLevel="0" collapsed="false">
      <c r="A5148" s="189" t="n">
        <v>37371</v>
      </c>
      <c r="B5148" s="190" t="s">
        <v>887</v>
      </c>
      <c r="C5148" s="191" t="s">
        <v>67</v>
      </c>
      <c r="D5148" s="191" t="s">
        <v>876</v>
      </c>
      <c r="E5148" s="189" t="n">
        <v>0.689</v>
      </c>
      <c r="F5148" s="189" t="n">
        <v>0.64</v>
      </c>
      <c r="G5148" s="189" t="n">
        <v>0</v>
      </c>
    </row>
    <row r="5149" customFormat="false" ht="15" hidden="false" customHeight="false" outlineLevel="0" collapsed="false">
      <c r="A5149" s="189" t="n">
        <v>37372</v>
      </c>
      <c r="B5149" s="190" t="s">
        <v>877</v>
      </c>
      <c r="C5149" s="191" t="s">
        <v>67</v>
      </c>
      <c r="D5149" s="191" t="s">
        <v>876</v>
      </c>
      <c r="E5149" s="189" t="n">
        <v>0.689</v>
      </c>
      <c r="F5149" s="189" t="n">
        <v>0.37</v>
      </c>
      <c r="G5149" s="189" t="n">
        <v>0</v>
      </c>
    </row>
    <row r="5150" customFormat="false" ht="15" hidden="false" customHeight="false" outlineLevel="0" collapsed="false">
      <c r="A5150" s="189" t="n">
        <v>37373</v>
      </c>
      <c r="B5150" s="190" t="s">
        <v>878</v>
      </c>
      <c r="C5150" s="191" t="s">
        <v>67</v>
      </c>
      <c r="D5150" s="191" t="s">
        <v>876</v>
      </c>
      <c r="E5150" s="189" t="n">
        <v>0.689</v>
      </c>
      <c r="F5150" s="189" t="n">
        <v>0.02</v>
      </c>
      <c r="G5150" s="189" t="n">
        <v>0</v>
      </c>
    </row>
    <row r="5151" customFormat="false" ht="15" hidden="false" customHeight="false" outlineLevel="0" collapsed="false">
      <c r="A5151" s="189" t="n">
        <v>3767</v>
      </c>
      <c r="B5151" s="190" t="s">
        <v>1258</v>
      </c>
      <c r="C5151" s="191" t="s">
        <v>67</v>
      </c>
      <c r="D5151" s="191" t="s">
        <v>28</v>
      </c>
      <c r="E5151" s="189" t="n">
        <v>0.06</v>
      </c>
      <c r="F5151" s="189" t="n">
        <v>0.59</v>
      </c>
      <c r="G5151" s="189" t="n">
        <v>0</v>
      </c>
    </row>
    <row r="5152" customFormat="false" ht="15" hidden="false" customHeight="false" outlineLevel="0" collapsed="false">
      <c r="A5152" s="189" t="n">
        <v>38403</v>
      </c>
      <c r="B5152" s="190" t="s">
        <v>888</v>
      </c>
      <c r="C5152" s="191" t="s">
        <v>67</v>
      </c>
      <c r="D5152" s="191" t="s">
        <v>28</v>
      </c>
      <c r="E5152" s="189" t="n">
        <v>0.002514093</v>
      </c>
      <c r="F5152" s="189" t="n">
        <v>24.94</v>
      </c>
      <c r="G5152" s="189" t="n">
        <v>0</v>
      </c>
    </row>
    <row r="5153" customFormat="false" ht="15" hidden="false" customHeight="false" outlineLevel="0" collapsed="false">
      <c r="A5153" s="189" t="n">
        <v>4051</v>
      </c>
      <c r="B5153" s="190" t="s">
        <v>1264</v>
      </c>
      <c r="C5153" s="191" t="s">
        <v>67</v>
      </c>
      <c r="D5153" s="191" t="s">
        <v>1265</v>
      </c>
      <c r="E5153" s="189" t="n">
        <v>0.0328</v>
      </c>
      <c r="F5153" s="189" t="n">
        <v>68.35</v>
      </c>
      <c r="G5153" s="189" t="n">
        <v>0</v>
      </c>
    </row>
    <row r="5154" customFormat="false" ht="15" hidden="false" customHeight="false" outlineLevel="0" collapsed="false">
      <c r="A5154" s="189" t="n">
        <v>4783</v>
      </c>
      <c r="B5154" s="190" t="s">
        <v>934</v>
      </c>
      <c r="C5154" s="191" t="s">
        <v>867</v>
      </c>
      <c r="D5154" s="191" t="s">
        <v>876</v>
      </c>
      <c r="E5154" s="189" t="n">
        <v>0.5099976</v>
      </c>
      <c r="F5154" s="189" t="n">
        <v>0</v>
      </c>
      <c r="G5154" s="189" t="n">
        <v>12.75</v>
      </c>
    </row>
    <row r="5155" customFormat="false" ht="15" hidden="false" customHeight="false" outlineLevel="0" collapsed="false">
      <c r="A5155" s="189" t="n">
        <v>6111</v>
      </c>
      <c r="B5155" s="190" t="s">
        <v>891</v>
      </c>
      <c r="C5155" s="191" t="s">
        <v>867</v>
      </c>
      <c r="D5155" s="191" t="s">
        <v>876</v>
      </c>
      <c r="E5155" s="189" t="n">
        <v>0.1881635</v>
      </c>
      <c r="F5155" s="189" t="n">
        <v>0</v>
      </c>
      <c r="G5155" s="189" t="n">
        <v>8.04</v>
      </c>
    </row>
    <row r="5156" customFormat="false" ht="15" hidden="false" customHeight="false" outlineLevel="0" collapsed="false">
      <c r="A5156" s="178"/>
      <c r="B5156" s="179"/>
      <c r="C5156" s="180"/>
      <c r="D5156" s="180"/>
      <c r="E5156" s="180"/>
      <c r="F5156" s="180"/>
      <c r="G5156" s="180"/>
    </row>
    <row r="5157" customFormat="false" ht="15" hidden="false" customHeight="false" outlineLevel="0" collapsed="false">
      <c r="A5157" s="184" t="s">
        <v>735</v>
      </c>
      <c r="B5157" s="185" t="s">
        <v>736</v>
      </c>
      <c r="C5157" s="186" t="s">
        <v>53</v>
      </c>
      <c r="D5157" s="186" t="s">
        <v>72</v>
      </c>
      <c r="E5157" s="187"/>
      <c r="F5157" s="187" t="n">
        <v>5.11462350402</v>
      </c>
      <c r="G5157" s="187" t="n">
        <v>4.957571376</v>
      </c>
    </row>
    <row r="5158" customFormat="false" ht="15" hidden="false" customHeight="false" outlineLevel="0" collapsed="false">
      <c r="A5158" s="189" t="n">
        <v>10</v>
      </c>
      <c r="B5158" s="190" t="s">
        <v>882</v>
      </c>
      <c r="C5158" s="191" t="s">
        <v>67</v>
      </c>
      <c r="D5158" s="191" t="s">
        <v>28</v>
      </c>
      <c r="E5158" s="189" t="n">
        <v>0.001554432</v>
      </c>
      <c r="F5158" s="189" t="n">
        <v>6.64</v>
      </c>
      <c r="G5158" s="189" t="n">
        <v>0</v>
      </c>
    </row>
    <row r="5159" customFormat="false" ht="15" hidden="false" customHeight="false" outlineLevel="0" collapsed="false">
      <c r="A5159" s="189" t="n">
        <v>12</v>
      </c>
      <c r="B5159" s="190" t="s">
        <v>883</v>
      </c>
      <c r="C5159" s="191" t="s">
        <v>67</v>
      </c>
      <c r="D5159" s="191" t="s">
        <v>28</v>
      </c>
      <c r="E5159" s="189" t="n">
        <v>0.001554432</v>
      </c>
      <c r="F5159" s="189" t="n">
        <v>6.5</v>
      </c>
      <c r="G5159" s="189" t="n">
        <v>0</v>
      </c>
    </row>
    <row r="5160" customFormat="false" ht="15" hidden="false" customHeight="false" outlineLevel="0" collapsed="false">
      <c r="A5160" s="189" t="n">
        <v>12892</v>
      </c>
      <c r="B5160" s="190" t="s">
        <v>859</v>
      </c>
      <c r="C5160" s="191" t="s">
        <v>67</v>
      </c>
      <c r="D5160" s="191" t="s">
        <v>333</v>
      </c>
      <c r="E5160" s="189" t="n">
        <v>0.002715963</v>
      </c>
      <c r="F5160" s="189" t="n">
        <v>9</v>
      </c>
      <c r="G5160" s="189" t="n">
        <v>0</v>
      </c>
    </row>
    <row r="5161" customFormat="false" ht="15" hidden="false" customHeight="false" outlineLevel="0" collapsed="false">
      <c r="A5161" s="189" t="n">
        <v>12893</v>
      </c>
      <c r="B5161" s="190" t="s">
        <v>860</v>
      </c>
      <c r="C5161" s="191" t="s">
        <v>67</v>
      </c>
      <c r="D5161" s="191" t="s">
        <v>333</v>
      </c>
      <c r="E5161" s="189" t="n">
        <v>0.002715963</v>
      </c>
      <c r="F5161" s="189" t="n">
        <v>48</v>
      </c>
      <c r="G5161" s="189" t="n">
        <v>0</v>
      </c>
    </row>
    <row r="5162" customFormat="false" ht="15" hidden="false" customHeight="false" outlineLevel="0" collapsed="false">
      <c r="A5162" s="189" t="n">
        <v>12894</v>
      </c>
      <c r="B5162" s="190" t="s">
        <v>861</v>
      </c>
      <c r="C5162" s="191" t="s">
        <v>67</v>
      </c>
      <c r="D5162" s="191" t="s">
        <v>28</v>
      </c>
      <c r="E5162" s="189" t="n">
        <v>0.002715963</v>
      </c>
      <c r="F5162" s="189" t="n">
        <v>13</v>
      </c>
      <c r="G5162" s="189" t="n">
        <v>0</v>
      </c>
    </row>
    <row r="5163" customFormat="false" ht="21" hidden="false" customHeight="false" outlineLevel="0" collapsed="false">
      <c r="A5163" s="189" t="n">
        <v>12895</v>
      </c>
      <c r="B5163" s="190" t="s">
        <v>862</v>
      </c>
      <c r="C5163" s="191" t="s">
        <v>67</v>
      </c>
      <c r="D5163" s="191" t="s">
        <v>28</v>
      </c>
      <c r="E5163" s="189" t="n">
        <v>0.002715963</v>
      </c>
      <c r="F5163" s="189" t="n">
        <v>10</v>
      </c>
      <c r="G5163" s="189" t="n">
        <v>0</v>
      </c>
    </row>
    <row r="5164" customFormat="false" ht="15" hidden="false" customHeight="false" outlineLevel="0" collapsed="false">
      <c r="A5164" s="189" t="n">
        <v>2711</v>
      </c>
      <c r="B5164" s="190" t="s">
        <v>885</v>
      </c>
      <c r="C5164" s="191" t="s">
        <v>67</v>
      </c>
      <c r="D5164" s="191" t="s">
        <v>28</v>
      </c>
      <c r="E5164" s="189" t="n">
        <v>0.001554432</v>
      </c>
      <c r="F5164" s="189" t="n">
        <v>100.68</v>
      </c>
      <c r="G5164" s="189" t="n">
        <v>0</v>
      </c>
    </row>
    <row r="5165" customFormat="false" ht="21" hidden="false" customHeight="false" outlineLevel="0" collapsed="false">
      <c r="A5165" s="189" t="n">
        <v>36148</v>
      </c>
      <c r="B5165" s="190" t="s">
        <v>864</v>
      </c>
      <c r="C5165" s="191" t="s">
        <v>67</v>
      </c>
      <c r="D5165" s="191" t="s">
        <v>28</v>
      </c>
      <c r="E5165" s="189" t="n">
        <v>0.002715963</v>
      </c>
      <c r="F5165" s="189" t="n">
        <v>48</v>
      </c>
      <c r="G5165" s="189" t="n">
        <v>0</v>
      </c>
    </row>
    <row r="5166" customFormat="false" ht="21" hidden="false" customHeight="false" outlineLevel="0" collapsed="false">
      <c r="A5166" s="189" t="n">
        <v>36152</v>
      </c>
      <c r="B5166" s="190" t="s">
        <v>865</v>
      </c>
      <c r="C5166" s="191" t="s">
        <v>67</v>
      </c>
      <c r="D5166" s="191" t="s">
        <v>28</v>
      </c>
      <c r="E5166" s="189" t="n">
        <v>0.002715963</v>
      </c>
      <c r="F5166" s="189" t="n">
        <v>3.9</v>
      </c>
      <c r="G5166" s="189" t="n">
        <v>0</v>
      </c>
    </row>
    <row r="5167" customFormat="false" ht="15" hidden="false" customHeight="false" outlineLevel="0" collapsed="false">
      <c r="A5167" s="189" t="n">
        <v>37370</v>
      </c>
      <c r="B5167" s="190" t="s">
        <v>886</v>
      </c>
      <c r="C5167" s="191" t="s">
        <v>67</v>
      </c>
      <c r="D5167" s="191" t="s">
        <v>876</v>
      </c>
      <c r="E5167" s="189" t="n">
        <v>0.426</v>
      </c>
      <c r="F5167" s="189" t="n">
        <v>1.7</v>
      </c>
      <c r="G5167" s="189" t="n">
        <v>0</v>
      </c>
    </row>
    <row r="5168" customFormat="false" ht="15" hidden="false" customHeight="false" outlineLevel="0" collapsed="false">
      <c r="A5168" s="189" t="n">
        <v>37371</v>
      </c>
      <c r="B5168" s="190" t="s">
        <v>887</v>
      </c>
      <c r="C5168" s="191" t="s">
        <v>67</v>
      </c>
      <c r="D5168" s="191" t="s">
        <v>876</v>
      </c>
      <c r="E5168" s="189" t="n">
        <v>0.426</v>
      </c>
      <c r="F5168" s="189" t="n">
        <v>0.64</v>
      </c>
      <c r="G5168" s="189" t="n">
        <v>0</v>
      </c>
    </row>
    <row r="5169" customFormat="false" ht="15" hidden="false" customHeight="false" outlineLevel="0" collapsed="false">
      <c r="A5169" s="189" t="n">
        <v>37372</v>
      </c>
      <c r="B5169" s="190" t="s">
        <v>877</v>
      </c>
      <c r="C5169" s="191" t="s">
        <v>67</v>
      </c>
      <c r="D5169" s="191" t="s">
        <v>876</v>
      </c>
      <c r="E5169" s="189" t="n">
        <v>0.426</v>
      </c>
      <c r="F5169" s="189" t="n">
        <v>0.37</v>
      </c>
      <c r="G5169" s="189" t="n">
        <v>0</v>
      </c>
    </row>
    <row r="5170" customFormat="false" ht="15" hidden="false" customHeight="false" outlineLevel="0" collapsed="false">
      <c r="A5170" s="189" t="n">
        <v>37373</v>
      </c>
      <c r="B5170" s="190" t="s">
        <v>878</v>
      </c>
      <c r="C5170" s="191" t="s">
        <v>67</v>
      </c>
      <c r="D5170" s="191" t="s">
        <v>876</v>
      </c>
      <c r="E5170" s="189" t="n">
        <v>0.426</v>
      </c>
      <c r="F5170" s="189" t="n">
        <v>0.02</v>
      </c>
      <c r="G5170" s="189" t="n">
        <v>0</v>
      </c>
    </row>
    <row r="5171" customFormat="false" ht="15" hidden="false" customHeight="false" outlineLevel="0" collapsed="false">
      <c r="A5171" s="189" t="n">
        <v>3767</v>
      </c>
      <c r="B5171" s="190" t="s">
        <v>1258</v>
      </c>
      <c r="C5171" s="191" t="s">
        <v>67</v>
      </c>
      <c r="D5171" s="191" t="s">
        <v>28</v>
      </c>
      <c r="E5171" s="189" t="n">
        <v>0.06</v>
      </c>
      <c r="F5171" s="189" t="n">
        <v>0.59</v>
      </c>
      <c r="G5171" s="189" t="n">
        <v>0</v>
      </c>
    </row>
    <row r="5172" customFormat="false" ht="15" hidden="false" customHeight="false" outlineLevel="0" collapsed="false">
      <c r="A5172" s="189" t="n">
        <v>38403</v>
      </c>
      <c r="B5172" s="190" t="s">
        <v>888</v>
      </c>
      <c r="C5172" s="191" t="s">
        <v>67</v>
      </c>
      <c r="D5172" s="191" t="s">
        <v>28</v>
      </c>
      <c r="E5172" s="189" t="n">
        <v>0.001554432</v>
      </c>
      <c r="F5172" s="189" t="n">
        <v>24.94</v>
      </c>
      <c r="G5172" s="189" t="n">
        <v>0</v>
      </c>
    </row>
    <row r="5173" customFormat="false" ht="15" hidden="false" customHeight="false" outlineLevel="0" collapsed="false">
      <c r="A5173" s="189" t="n">
        <v>4051</v>
      </c>
      <c r="B5173" s="190" t="s">
        <v>1264</v>
      </c>
      <c r="C5173" s="191" t="s">
        <v>67</v>
      </c>
      <c r="D5173" s="191" t="s">
        <v>1265</v>
      </c>
      <c r="E5173" s="189" t="n">
        <v>0.0489</v>
      </c>
      <c r="F5173" s="189" t="n">
        <v>68.35</v>
      </c>
      <c r="G5173" s="189" t="n">
        <v>0</v>
      </c>
    </row>
    <row r="5174" customFormat="false" ht="15" hidden="false" customHeight="false" outlineLevel="0" collapsed="false">
      <c r="A5174" s="189" t="n">
        <v>4783</v>
      </c>
      <c r="B5174" s="190" t="s">
        <v>934</v>
      </c>
      <c r="C5174" s="191" t="s">
        <v>867</v>
      </c>
      <c r="D5174" s="191" t="s">
        <v>876</v>
      </c>
      <c r="E5174" s="189" t="n">
        <v>0.3157128</v>
      </c>
      <c r="F5174" s="189" t="n">
        <v>0</v>
      </c>
      <c r="G5174" s="189" t="n">
        <v>12.75</v>
      </c>
    </row>
    <row r="5175" customFormat="false" ht="15" hidden="false" customHeight="false" outlineLevel="0" collapsed="false">
      <c r="A5175" s="189" t="n">
        <v>6111</v>
      </c>
      <c r="B5175" s="190" t="s">
        <v>891</v>
      </c>
      <c r="C5175" s="191" t="s">
        <v>867</v>
      </c>
      <c r="D5175" s="191" t="s">
        <v>876</v>
      </c>
      <c r="E5175" s="189" t="n">
        <v>0.1159494</v>
      </c>
      <c r="F5175" s="189" t="n">
        <v>0</v>
      </c>
      <c r="G5175" s="189" t="n">
        <v>8.04</v>
      </c>
    </row>
    <row r="5176" customFormat="false" ht="15" hidden="false" customHeight="false" outlineLevel="0" collapsed="false">
      <c r="A5176" s="178"/>
      <c r="B5176" s="179"/>
      <c r="C5176" s="180"/>
      <c r="D5176" s="180"/>
      <c r="E5176" s="180"/>
      <c r="F5176" s="180"/>
      <c r="G5176" s="180"/>
    </row>
    <row r="5177" customFormat="false" ht="21" hidden="false" customHeight="false" outlineLevel="0" collapsed="false">
      <c r="A5177" s="184" t="s">
        <v>738</v>
      </c>
      <c r="B5177" s="185" t="s">
        <v>739</v>
      </c>
      <c r="C5177" s="186" t="s">
        <v>53</v>
      </c>
      <c r="D5177" s="186" t="s">
        <v>72</v>
      </c>
      <c r="E5177" s="187"/>
      <c r="F5177" s="187" t="n">
        <v>6.14998487724</v>
      </c>
      <c r="G5177" s="187" t="n">
        <v>7.24376319</v>
      </c>
    </row>
    <row r="5178" customFormat="false" ht="15" hidden="false" customHeight="false" outlineLevel="0" collapsed="false">
      <c r="A5178" s="189" t="n">
        <v>10</v>
      </c>
      <c r="B5178" s="190" t="s">
        <v>882</v>
      </c>
      <c r="C5178" s="191" t="s">
        <v>67</v>
      </c>
      <c r="D5178" s="191" t="s">
        <v>28</v>
      </c>
      <c r="E5178" s="189" t="n">
        <v>0.002408274</v>
      </c>
      <c r="F5178" s="189" t="n">
        <v>6.64</v>
      </c>
      <c r="G5178" s="189" t="n">
        <v>0</v>
      </c>
    </row>
    <row r="5179" customFormat="false" ht="15" hidden="false" customHeight="false" outlineLevel="0" collapsed="false">
      <c r="A5179" s="189" t="n">
        <v>12</v>
      </c>
      <c r="B5179" s="190" t="s">
        <v>883</v>
      </c>
      <c r="C5179" s="191" t="s">
        <v>67</v>
      </c>
      <c r="D5179" s="191" t="s">
        <v>28</v>
      </c>
      <c r="E5179" s="189" t="n">
        <v>0.002408274</v>
      </c>
      <c r="F5179" s="189" t="n">
        <v>6.5</v>
      </c>
      <c r="G5179" s="189" t="n">
        <v>0</v>
      </c>
    </row>
    <row r="5180" customFormat="false" ht="15" hidden="false" customHeight="false" outlineLevel="0" collapsed="false">
      <c r="A5180" s="189" t="n">
        <v>12892</v>
      </c>
      <c r="B5180" s="190" t="s">
        <v>859</v>
      </c>
      <c r="C5180" s="191" t="s">
        <v>67</v>
      </c>
      <c r="D5180" s="191" t="s">
        <v>333</v>
      </c>
      <c r="E5180" s="189" t="n">
        <v>0.00420783</v>
      </c>
      <c r="F5180" s="189" t="n">
        <v>9</v>
      </c>
      <c r="G5180" s="189" t="n">
        <v>0</v>
      </c>
    </row>
    <row r="5181" customFormat="false" ht="15" hidden="false" customHeight="false" outlineLevel="0" collapsed="false">
      <c r="A5181" s="189" t="n">
        <v>12893</v>
      </c>
      <c r="B5181" s="190" t="s">
        <v>860</v>
      </c>
      <c r="C5181" s="191" t="s">
        <v>67</v>
      </c>
      <c r="D5181" s="191" t="s">
        <v>333</v>
      </c>
      <c r="E5181" s="189" t="n">
        <v>0.00420783</v>
      </c>
      <c r="F5181" s="189" t="n">
        <v>48</v>
      </c>
      <c r="G5181" s="189" t="n">
        <v>0</v>
      </c>
    </row>
    <row r="5182" customFormat="false" ht="15" hidden="false" customHeight="false" outlineLevel="0" collapsed="false">
      <c r="A5182" s="189" t="n">
        <v>12894</v>
      </c>
      <c r="B5182" s="190" t="s">
        <v>861</v>
      </c>
      <c r="C5182" s="191" t="s">
        <v>67</v>
      </c>
      <c r="D5182" s="191" t="s">
        <v>28</v>
      </c>
      <c r="E5182" s="189" t="n">
        <v>0.00420783</v>
      </c>
      <c r="F5182" s="189" t="n">
        <v>13</v>
      </c>
      <c r="G5182" s="189" t="n">
        <v>0</v>
      </c>
    </row>
    <row r="5183" customFormat="false" ht="21" hidden="false" customHeight="false" outlineLevel="0" collapsed="false">
      <c r="A5183" s="189" t="n">
        <v>12895</v>
      </c>
      <c r="B5183" s="190" t="s">
        <v>862</v>
      </c>
      <c r="C5183" s="191" t="s">
        <v>67</v>
      </c>
      <c r="D5183" s="191" t="s">
        <v>28</v>
      </c>
      <c r="E5183" s="189" t="n">
        <v>0.00420783</v>
      </c>
      <c r="F5183" s="189" t="n">
        <v>10</v>
      </c>
      <c r="G5183" s="189" t="n">
        <v>0</v>
      </c>
    </row>
    <row r="5184" customFormat="false" ht="15" hidden="false" customHeight="false" outlineLevel="0" collapsed="false">
      <c r="A5184" s="189" t="n">
        <v>242</v>
      </c>
      <c r="B5184" s="190" t="s">
        <v>1246</v>
      </c>
      <c r="C5184" s="191" t="s">
        <v>867</v>
      </c>
      <c r="D5184" s="191" t="s">
        <v>876</v>
      </c>
      <c r="E5184" s="189" t="n">
        <v>0.30279</v>
      </c>
      <c r="F5184" s="189" t="n">
        <v>0</v>
      </c>
      <c r="G5184" s="189" t="n">
        <v>8.74</v>
      </c>
    </row>
    <row r="5185" customFormat="false" ht="15" hidden="false" customHeight="false" outlineLevel="0" collapsed="false">
      <c r="A5185" s="189" t="n">
        <v>2711</v>
      </c>
      <c r="B5185" s="190" t="s">
        <v>885</v>
      </c>
      <c r="C5185" s="191" t="s">
        <v>67</v>
      </c>
      <c r="D5185" s="191" t="s">
        <v>28</v>
      </c>
      <c r="E5185" s="189" t="n">
        <v>0.002408274</v>
      </c>
      <c r="F5185" s="189" t="n">
        <v>100.68</v>
      </c>
      <c r="G5185" s="189" t="n">
        <v>0</v>
      </c>
    </row>
    <row r="5186" customFormat="false" ht="21" hidden="false" customHeight="false" outlineLevel="0" collapsed="false">
      <c r="A5186" s="189" t="n">
        <v>36148</v>
      </c>
      <c r="B5186" s="190" t="s">
        <v>864</v>
      </c>
      <c r="C5186" s="191" t="s">
        <v>67</v>
      </c>
      <c r="D5186" s="191" t="s">
        <v>28</v>
      </c>
      <c r="E5186" s="189" t="n">
        <v>0.00420783</v>
      </c>
      <c r="F5186" s="189" t="n">
        <v>48</v>
      </c>
      <c r="G5186" s="189" t="n">
        <v>0</v>
      </c>
    </row>
    <row r="5187" customFormat="false" ht="21" hidden="false" customHeight="false" outlineLevel="0" collapsed="false">
      <c r="A5187" s="189" t="n">
        <v>36152</v>
      </c>
      <c r="B5187" s="190" t="s">
        <v>865</v>
      </c>
      <c r="C5187" s="191" t="s">
        <v>67</v>
      </c>
      <c r="D5187" s="191" t="s">
        <v>28</v>
      </c>
      <c r="E5187" s="189" t="n">
        <v>0.00420783</v>
      </c>
      <c r="F5187" s="189" t="n">
        <v>3.9</v>
      </c>
      <c r="G5187" s="189" t="n">
        <v>0</v>
      </c>
    </row>
    <row r="5188" customFormat="false" ht="15" hidden="false" customHeight="false" outlineLevel="0" collapsed="false">
      <c r="A5188" s="189" t="n">
        <v>37370</v>
      </c>
      <c r="B5188" s="190" t="s">
        <v>886</v>
      </c>
      <c r="C5188" s="191" t="s">
        <v>67</v>
      </c>
      <c r="D5188" s="191" t="s">
        <v>876</v>
      </c>
      <c r="E5188" s="189" t="n">
        <v>0.66</v>
      </c>
      <c r="F5188" s="189" t="n">
        <v>1.7</v>
      </c>
      <c r="G5188" s="189" t="n">
        <v>0</v>
      </c>
    </row>
    <row r="5189" customFormat="false" ht="15" hidden="false" customHeight="false" outlineLevel="0" collapsed="false">
      <c r="A5189" s="189" t="n">
        <v>37371</v>
      </c>
      <c r="B5189" s="190" t="s">
        <v>887</v>
      </c>
      <c r="C5189" s="191" t="s">
        <v>67</v>
      </c>
      <c r="D5189" s="191" t="s">
        <v>876</v>
      </c>
      <c r="E5189" s="189" t="n">
        <v>0.66</v>
      </c>
      <c r="F5189" s="189" t="n">
        <v>0.64</v>
      </c>
      <c r="G5189" s="189" t="n">
        <v>0</v>
      </c>
    </row>
    <row r="5190" customFormat="false" ht="15" hidden="false" customHeight="false" outlineLevel="0" collapsed="false">
      <c r="A5190" s="189" t="n">
        <v>37372</v>
      </c>
      <c r="B5190" s="190" t="s">
        <v>877</v>
      </c>
      <c r="C5190" s="191" t="s">
        <v>67</v>
      </c>
      <c r="D5190" s="191" t="s">
        <v>876</v>
      </c>
      <c r="E5190" s="189" t="n">
        <v>0.66</v>
      </c>
      <c r="F5190" s="189" t="n">
        <v>0.37</v>
      </c>
      <c r="G5190" s="189" t="n">
        <v>0</v>
      </c>
    </row>
    <row r="5191" customFormat="false" ht="15" hidden="false" customHeight="false" outlineLevel="0" collapsed="false">
      <c r="A5191" s="189" t="n">
        <v>37373</v>
      </c>
      <c r="B5191" s="190" t="s">
        <v>878</v>
      </c>
      <c r="C5191" s="191" t="s">
        <v>67</v>
      </c>
      <c r="D5191" s="191" t="s">
        <v>876</v>
      </c>
      <c r="E5191" s="189" t="n">
        <v>0.66</v>
      </c>
      <c r="F5191" s="189" t="n">
        <v>0.02</v>
      </c>
      <c r="G5191" s="189" t="n">
        <v>0</v>
      </c>
    </row>
    <row r="5192" customFormat="false" ht="15" hidden="false" customHeight="false" outlineLevel="0" collapsed="false">
      <c r="A5192" s="189" t="n">
        <v>38403</v>
      </c>
      <c r="B5192" s="190" t="s">
        <v>888</v>
      </c>
      <c r="C5192" s="191" t="s">
        <v>67</v>
      </c>
      <c r="D5192" s="191" t="s">
        <v>28</v>
      </c>
      <c r="E5192" s="189" t="n">
        <v>0.002408274</v>
      </c>
      <c r="F5192" s="189" t="n">
        <v>24.94</v>
      </c>
      <c r="G5192" s="189" t="n">
        <v>0</v>
      </c>
    </row>
    <row r="5193" customFormat="false" ht="15" hidden="false" customHeight="false" outlineLevel="0" collapsed="false">
      <c r="A5193" s="189" t="n">
        <v>4783</v>
      </c>
      <c r="B5193" s="190" t="s">
        <v>934</v>
      </c>
      <c r="C5193" s="191" t="s">
        <v>867</v>
      </c>
      <c r="D5193" s="191" t="s">
        <v>876</v>
      </c>
      <c r="E5193" s="189" t="n">
        <v>0.354165</v>
      </c>
      <c r="F5193" s="189" t="n">
        <v>0</v>
      </c>
      <c r="G5193" s="189" t="n">
        <v>12.75</v>
      </c>
    </row>
    <row r="5194" customFormat="false" ht="15" hidden="false" customHeight="false" outlineLevel="0" collapsed="false">
      <c r="A5194" s="189" t="n">
        <v>6111</v>
      </c>
      <c r="B5194" s="190" t="s">
        <v>891</v>
      </c>
      <c r="C5194" s="191" t="s">
        <v>867</v>
      </c>
      <c r="D5194" s="191" t="s">
        <v>876</v>
      </c>
      <c r="E5194" s="189" t="n">
        <v>0.010171</v>
      </c>
      <c r="F5194" s="189" t="n">
        <v>0</v>
      </c>
      <c r="G5194" s="189" t="n">
        <v>8.04</v>
      </c>
    </row>
    <row r="5195" customFormat="false" ht="15" hidden="false" customHeight="false" outlineLevel="0" collapsed="false">
      <c r="A5195" s="189" t="n">
        <v>7348</v>
      </c>
      <c r="B5195" s="190" t="s">
        <v>1266</v>
      </c>
      <c r="C5195" s="191" t="s">
        <v>67</v>
      </c>
      <c r="D5195" s="191" t="s">
        <v>940</v>
      </c>
      <c r="E5195" s="189" t="n">
        <v>0.3</v>
      </c>
      <c r="F5195" s="189" t="n">
        <v>11.53</v>
      </c>
      <c r="G5195" s="189" t="n">
        <v>0</v>
      </c>
    </row>
    <row r="5196" customFormat="false" ht="15" hidden="false" customHeight="false" outlineLevel="0" collapsed="false">
      <c r="A5196" s="178"/>
      <c r="B5196" s="179"/>
      <c r="C5196" s="180"/>
      <c r="D5196" s="180"/>
      <c r="E5196" s="180"/>
      <c r="F5196" s="180"/>
      <c r="G5196" s="180"/>
    </row>
    <row r="5197" customFormat="false" ht="15" hidden="false" customHeight="false" outlineLevel="0" collapsed="false">
      <c r="A5197" s="181" t="s">
        <v>1267</v>
      </c>
      <c r="B5197" s="182" t="s">
        <v>740</v>
      </c>
      <c r="C5197" s="183"/>
      <c r="D5197" s="183"/>
      <c r="E5197" s="183"/>
      <c r="F5197" s="183"/>
      <c r="G5197" s="183"/>
    </row>
    <row r="5198" customFormat="false" ht="15" hidden="false" customHeight="false" outlineLevel="0" collapsed="false">
      <c r="A5198" s="178"/>
      <c r="B5198" s="179"/>
      <c r="C5198" s="180"/>
      <c r="D5198" s="180"/>
      <c r="E5198" s="180"/>
      <c r="F5198" s="180"/>
      <c r="G5198" s="180"/>
    </row>
    <row r="5199" customFormat="false" ht="15" hidden="false" customHeight="false" outlineLevel="0" collapsed="false">
      <c r="A5199" s="184" t="s">
        <v>742</v>
      </c>
      <c r="B5199" s="185" t="s">
        <v>743</v>
      </c>
      <c r="C5199" s="186" t="s">
        <v>53</v>
      </c>
      <c r="D5199" s="186" t="s">
        <v>131</v>
      </c>
      <c r="E5199" s="187"/>
      <c r="F5199" s="187" t="n">
        <v>63.61344434082</v>
      </c>
      <c r="G5199" s="187" t="n">
        <v>27.19643096268</v>
      </c>
    </row>
    <row r="5200" customFormat="false" ht="15" hidden="false" customHeight="false" outlineLevel="0" collapsed="false">
      <c r="A5200" s="189" t="n">
        <v>10</v>
      </c>
      <c r="B5200" s="190" t="s">
        <v>882</v>
      </c>
      <c r="C5200" s="191" t="s">
        <v>67</v>
      </c>
      <c r="D5200" s="191" t="s">
        <v>28</v>
      </c>
      <c r="E5200" s="189" t="n">
        <v>0.012135402</v>
      </c>
      <c r="F5200" s="189" t="n">
        <v>6.64</v>
      </c>
      <c r="G5200" s="189" t="n">
        <v>0</v>
      </c>
    </row>
    <row r="5201" customFormat="false" ht="15" hidden="false" customHeight="false" outlineLevel="0" collapsed="false">
      <c r="A5201" s="189" t="n">
        <v>12</v>
      </c>
      <c r="B5201" s="190" t="s">
        <v>883</v>
      </c>
      <c r="C5201" s="191" t="s">
        <v>67</v>
      </c>
      <c r="D5201" s="191" t="s">
        <v>28</v>
      </c>
      <c r="E5201" s="189" t="n">
        <v>0.012135402</v>
      </c>
      <c r="F5201" s="189" t="n">
        <v>6.5</v>
      </c>
      <c r="G5201" s="189" t="n">
        <v>0</v>
      </c>
    </row>
    <row r="5202" customFormat="false" ht="15" hidden="false" customHeight="false" outlineLevel="0" collapsed="false">
      <c r="A5202" s="189" t="n">
        <v>12892</v>
      </c>
      <c r="B5202" s="190" t="s">
        <v>859</v>
      </c>
      <c r="C5202" s="191" t="s">
        <v>67</v>
      </c>
      <c r="D5202" s="191" t="s">
        <v>333</v>
      </c>
      <c r="E5202" s="189" t="n">
        <v>0.021203447</v>
      </c>
      <c r="F5202" s="189" t="n">
        <v>9</v>
      </c>
      <c r="G5202" s="189" t="n">
        <v>0</v>
      </c>
    </row>
    <row r="5203" customFormat="false" ht="15" hidden="false" customHeight="false" outlineLevel="0" collapsed="false">
      <c r="A5203" s="189" t="n">
        <v>12893</v>
      </c>
      <c r="B5203" s="190" t="s">
        <v>860</v>
      </c>
      <c r="C5203" s="191" t="s">
        <v>67</v>
      </c>
      <c r="D5203" s="191" t="s">
        <v>333</v>
      </c>
      <c r="E5203" s="189" t="n">
        <v>0.021203447</v>
      </c>
      <c r="F5203" s="189" t="n">
        <v>48</v>
      </c>
      <c r="G5203" s="189" t="n">
        <v>0</v>
      </c>
    </row>
    <row r="5204" customFormat="false" ht="15" hidden="false" customHeight="false" outlineLevel="0" collapsed="false">
      <c r="A5204" s="189" t="n">
        <v>12894</v>
      </c>
      <c r="B5204" s="190" t="s">
        <v>861</v>
      </c>
      <c r="C5204" s="191" t="s">
        <v>67</v>
      </c>
      <c r="D5204" s="191" t="s">
        <v>28</v>
      </c>
      <c r="E5204" s="189" t="n">
        <v>0.021203447</v>
      </c>
      <c r="F5204" s="189" t="n">
        <v>13</v>
      </c>
      <c r="G5204" s="189" t="n">
        <v>0</v>
      </c>
    </row>
    <row r="5205" customFormat="false" ht="21" hidden="false" customHeight="false" outlineLevel="0" collapsed="false">
      <c r="A5205" s="189" t="n">
        <v>12895</v>
      </c>
      <c r="B5205" s="190" t="s">
        <v>862</v>
      </c>
      <c r="C5205" s="191" t="s">
        <v>67</v>
      </c>
      <c r="D5205" s="191" t="s">
        <v>28</v>
      </c>
      <c r="E5205" s="189" t="n">
        <v>0.021203447</v>
      </c>
      <c r="F5205" s="189" t="n">
        <v>10</v>
      </c>
      <c r="G5205" s="189" t="n">
        <v>0</v>
      </c>
    </row>
    <row r="5206" customFormat="false" ht="15" hidden="false" customHeight="false" outlineLevel="0" collapsed="false">
      <c r="A5206" s="189" t="n">
        <v>1379</v>
      </c>
      <c r="B5206" s="190" t="s">
        <v>893</v>
      </c>
      <c r="C5206" s="191" t="s">
        <v>67</v>
      </c>
      <c r="D5206" s="191" t="s">
        <v>153</v>
      </c>
      <c r="E5206" s="189" t="n">
        <v>1.06512</v>
      </c>
      <c r="F5206" s="189" t="n">
        <v>0.41</v>
      </c>
      <c r="G5206" s="189" t="n">
        <v>0</v>
      </c>
    </row>
    <row r="5207" customFormat="false" ht="15" hidden="false" customHeight="false" outlineLevel="0" collapsed="false">
      <c r="A5207" s="189" t="n">
        <v>2711</v>
      </c>
      <c r="B5207" s="190" t="s">
        <v>885</v>
      </c>
      <c r="C5207" s="191" t="s">
        <v>67</v>
      </c>
      <c r="D5207" s="191" t="s">
        <v>28</v>
      </c>
      <c r="E5207" s="189" t="n">
        <v>0.012135402</v>
      </c>
      <c r="F5207" s="189" t="n">
        <v>100.68</v>
      </c>
      <c r="G5207" s="189" t="n">
        <v>0</v>
      </c>
    </row>
    <row r="5208" customFormat="false" ht="21" hidden="false" customHeight="false" outlineLevel="0" collapsed="false">
      <c r="A5208" s="189" t="n">
        <v>36148</v>
      </c>
      <c r="B5208" s="190" t="s">
        <v>864</v>
      </c>
      <c r="C5208" s="191" t="s">
        <v>67</v>
      </c>
      <c r="D5208" s="191" t="s">
        <v>28</v>
      </c>
      <c r="E5208" s="189" t="n">
        <v>0.021203447</v>
      </c>
      <c r="F5208" s="189" t="n">
        <v>48</v>
      </c>
      <c r="G5208" s="189" t="n">
        <v>0</v>
      </c>
    </row>
    <row r="5209" customFormat="false" ht="21" hidden="false" customHeight="false" outlineLevel="0" collapsed="false">
      <c r="A5209" s="189" t="n">
        <v>36152</v>
      </c>
      <c r="B5209" s="190" t="s">
        <v>865</v>
      </c>
      <c r="C5209" s="191" t="s">
        <v>67</v>
      </c>
      <c r="D5209" s="191" t="s">
        <v>28</v>
      </c>
      <c r="E5209" s="189" t="n">
        <v>0.021203447</v>
      </c>
      <c r="F5209" s="189" t="n">
        <v>3.9</v>
      </c>
      <c r="G5209" s="189" t="n">
        <v>0</v>
      </c>
    </row>
    <row r="5210" customFormat="false" ht="15" hidden="false" customHeight="false" outlineLevel="0" collapsed="false">
      <c r="A5210" s="189" t="n">
        <v>370</v>
      </c>
      <c r="B5210" s="190" t="s">
        <v>895</v>
      </c>
      <c r="C5210" s="191" t="s">
        <v>67</v>
      </c>
      <c r="D5210" s="191" t="s">
        <v>124</v>
      </c>
      <c r="E5210" s="189" t="n">
        <v>0.00369</v>
      </c>
      <c r="F5210" s="189" t="n">
        <v>75</v>
      </c>
      <c r="G5210" s="189" t="n">
        <v>0</v>
      </c>
    </row>
    <row r="5211" customFormat="false" ht="15" hidden="false" customHeight="false" outlineLevel="0" collapsed="false">
      <c r="A5211" s="189" t="n">
        <v>37370</v>
      </c>
      <c r="B5211" s="190" t="s">
        <v>886</v>
      </c>
      <c r="C5211" s="191" t="s">
        <v>67</v>
      </c>
      <c r="D5211" s="191" t="s">
        <v>876</v>
      </c>
      <c r="E5211" s="189" t="n">
        <v>3.32577</v>
      </c>
      <c r="F5211" s="189" t="n">
        <v>1.7</v>
      </c>
      <c r="G5211" s="189" t="n">
        <v>0</v>
      </c>
    </row>
    <row r="5212" customFormat="false" ht="15" hidden="false" customHeight="false" outlineLevel="0" collapsed="false">
      <c r="A5212" s="189" t="n">
        <v>37371</v>
      </c>
      <c r="B5212" s="190" t="s">
        <v>887</v>
      </c>
      <c r="C5212" s="191" t="s">
        <v>67</v>
      </c>
      <c r="D5212" s="191" t="s">
        <v>876</v>
      </c>
      <c r="E5212" s="189" t="n">
        <v>3.32577</v>
      </c>
      <c r="F5212" s="189" t="n">
        <v>0.64</v>
      </c>
      <c r="G5212" s="189" t="n">
        <v>0</v>
      </c>
    </row>
    <row r="5213" customFormat="false" ht="15" hidden="false" customHeight="false" outlineLevel="0" collapsed="false">
      <c r="A5213" s="189" t="n">
        <v>37372</v>
      </c>
      <c r="B5213" s="190" t="s">
        <v>877</v>
      </c>
      <c r="C5213" s="191" t="s">
        <v>67</v>
      </c>
      <c r="D5213" s="191" t="s">
        <v>876</v>
      </c>
      <c r="E5213" s="189" t="n">
        <v>3.32577</v>
      </c>
      <c r="F5213" s="189" t="n">
        <v>0.37</v>
      </c>
      <c r="G5213" s="189" t="n">
        <v>0</v>
      </c>
    </row>
    <row r="5214" customFormat="false" ht="15" hidden="false" customHeight="false" outlineLevel="0" collapsed="false">
      <c r="A5214" s="189" t="n">
        <v>37373</v>
      </c>
      <c r="B5214" s="190" t="s">
        <v>878</v>
      </c>
      <c r="C5214" s="191" t="s">
        <v>67</v>
      </c>
      <c r="D5214" s="191" t="s">
        <v>876</v>
      </c>
      <c r="E5214" s="189" t="n">
        <v>3.32577</v>
      </c>
      <c r="F5214" s="189" t="n">
        <v>0.02</v>
      </c>
      <c r="G5214" s="189" t="n">
        <v>0</v>
      </c>
    </row>
    <row r="5215" customFormat="false" ht="15" hidden="false" customHeight="false" outlineLevel="0" collapsed="false">
      <c r="A5215" s="189" t="n">
        <v>38403</v>
      </c>
      <c r="B5215" s="190" t="s">
        <v>888</v>
      </c>
      <c r="C5215" s="191" t="s">
        <v>67</v>
      </c>
      <c r="D5215" s="191" t="s">
        <v>28</v>
      </c>
      <c r="E5215" s="189" t="n">
        <v>0.012135402</v>
      </c>
      <c r="F5215" s="189" t="n">
        <v>24.94</v>
      </c>
      <c r="G5215" s="189" t="n">
        <v>0</v>
      </c>
    </row>
    <row r="5216" customFormat="false" ht="21" hidden="false" customHeight="false" outlineLevel="0" collapsed="false">
      <c r="A5216" s="189" t="n">
        <v>397</v>
      </c>
      <c r="B5216" s="190" t="s">
        <v>1268</v>
      </c>
      <c r="C5216" s="191" t="s">
        <v>67</v>
      </c>
      <c r="D5216" s="191" t="s">
        <v>28</v>
      </c>
      <c r="E5216" s="189" t="n">
        <v>2</v>
      </c>
      <c r="F5216" s="189" t="n">
        <v>1.82</v>
      </c>
      <c r="G5216" s="189" t="n">
        <v>0</v>
      </c>
    </row>
    <row r="5217" customFormat="false" ht="15" hidden="false" customHeight="false" outlineLevel="0" collapsed="false">
      <c r="A5217" s="189" t="n">
        <v>6111</v>
      </c>
      <c r="B5217" s="190" t="s">
        <v>891</v>
      </c>
      <c r="C5217" s="191" t="s">
        <v>867</v>
      </c>
      <c r="D5217" s="191" t="s">
        <v>876</v>
      </c>
      <c r="E5217" s="189" t="n">
        <v>3.382640667</v>
      </c>
      <c r="F5217" s="189" t="n">
        <v>0</v>
      </c>
      <c r="G5217" s="189" t="n">
        <v>8.04</v>
      </c>
    </row>
    <row r="5218" customFormat="false" ht="21" hidden="false" customHeight="false" outlineLevel="0" collapsed="false">
      <c r="A5218" s="189" t="n">
        <v>7701</v>
      </c>
      <c r="B5218" s="190" t="s">
        <v>1269</v>
      </c>
      <c r="C5218" s="191" t="s">
        <v>67</v>
      </c>
      <c r="D5218" s="191" t="s">
        <v>131</v>
      </c>
      <c r="E5218" s="189" t="n">
        <v>1</v>
      </c>
      <c r="F5218" s="189" t="n">
        <v>45.7</v>
      </c>
      <c r="G5218" s="189" t="n">
        <v>0</v>
      </c>
    </row>
    <row r="5219" customFormat="false" ht="15" hidden="false" customHeight="false" outlineLevel="0" collapsed="false">
      <c r="A5219" s="178"/>
      <c r="B5219" s="179"/>
      <c r="C5219" s="180"/>
      <c r="D5219" s="180"/>
      <c r="E5219" s="180"/>
      <c r="F5219" s="180"/>
      <c r="G5219" s="180"/>
    </row>
    <row r="5220" customFormat="false" ht="21" hidden="false" customHeight="false" outlineLevel="0" collapsed="false">
      <c r="A5220" s="184" t="s">
        <v>745</v>
      </c>
      <c r="B5220" s="185" t="s">
        <v>746</v>
      </c>
      <c r="C5220" s="186" t="s">
        <v>53</v>
      </c>
      <c r="D5220" s="186" t="s">
        <v>28</v>
      </c>
      <c r="E5220" s="187"/>
      <c r="F5220" s="187" t="n">
        <v>27.2554499628</v>
      </c>
      <c r="G5220" s="187" t="n">
        <v>1.6354968</v>
      </c>
    </row>
    <row r="5221" customFormat="false" ht="15" hidden="false" customHeight="false" outlineLevel="0" collapsed="false">
      <c r="A5221" s="189" t="n">
        <v>10</v>
      </c>
      <c r="B5221" s="190" t="s">
        <v>882</v>
      </c>
      <c r="C5221" s="191" t="s">
        <v>67</v>
      </c>
      <c r="D5221" s="191" t="s">
        <v>28</v>
      </c>
      <c r="E5221" s="189" t="n">
        <v>0.00072978</v>
      </c>
      <c r="F5221" s="189" t="n">
        <v>6.64</v>
      </c>
      <c r="G5221" s="189" t="n">
        <v>0</v>
      </c>
    </row>
    <row r="5222" customFormat="false" ht="21" hidden="false" customHeight="false" outlineLevel="0" collapsed="false">
      <c r="A5222" s="189" t="n">
        <v>10851</v>
      </c>
      <c r="B5222" s="190" t="s">
        <v>1270</v>
      </c>
      <c r="C5222" s="191" t="s">
        <v>67</v>
      </c>
      <c r="D5222" s="191" t="s">
        <v>28</v>
      </c>
      <c r="E5222" s="189" t="n">
        <v>1</v>
      </c>
      <c r="F5222" s="189" t="n">
        <v>26.44</v>
      </c>
      <c r="G5222" s="189" t="n">
        <v>0</v>
      </c>
    </row>
    <row r="5223" customFormat="false" ht="15" hidden="false" customHeight="false" outlineLevel="0" collapsed="false">
      <c r="A5223" s="189" t="n">
        <v>12</v>
      </c>
      <c r="B5223" s="190" t="s">
        <v>883</v>
      </c>
      <c r="C5223" s="191" t="s">
        <v>67</v>
      </c>
      <c r="D5223" s="191" t="s">
        <v>28</v>
      </c>
      <c r="E5223" s="189" t="n">
        <v>0.00072978</v>
      </c>
      <c r="F5223" s="189" t="n">
        <v>6.5</v>
      </c>
      <c r="G5223" s="189" t="n">
        <v>0</v>
      </c>
    </row>
    <row r="5224" customFormat="false" ht="15" hidden="false" customHeight="false" outlineLevel="0" collapsed="false">
      <c r="A5224" s="189" t="n">
        <v>12892</v>
      </c>
      <c r="B5224" s="190" t="s">
        <v>859</v>
      </c>
      <c r="C5224" s="191" t="s">
        <v>67</v>
      </c>
      <c r="D5224" s="191" t="s">
        <v>333</v>
      </c>
      <c r="E5224" s="189" t="n">
        <v>0.0012751</v>
      </c>
      <c r="F5224" s="189" t="n">
        <v>9</v>
      </c>
      <c r="G5224" s="189" t="n">
        <v>0</v>
      </c>
    </row>
    <row r="5225" customFormat="false" ht="15" hidden="false" customHeight="false" outlineLevel="0" collapsed="false">
      <c r="A5225" s="189" t="n">
        <v>12893</v>
      </c>
      <c r="B5225" s="190" t="s">
        <v>860</v>
      </c>
      <c r="C5225" s="191" t="s">
        <v>67</v>
      </c>
      <c r="D5225" s="191" t="s">
        <v>333</v>
      </c>
      <c r="E5225" s="189" t="n">
        <v>0.0012751</v>
      </c>
      <c r="F5225" s="189" t="n">
        <v>48</v>
      </c>
      <c r="G5225" s="189" t="n">
        <v>0</v>
      </c>
    </row>
    <row r="5226" customFormat="false" ht="15" hidden="false" customHeight="false" outlineLevel="0" collapsed="false">
      <c r="A5226" s="189" t="n">
        <v>12894</v>
      </c>
      <c r="B5226" s="190" t="s">
        <v>861</v>
      </c>
      <c r="C5226" s="191" t="s">
        <v>67</v>
      </c>
      <c r="D5226" s="191" t="s">
        <v>28</v>
      </c>
      <c r="E5226" s="189" t="n">
        <v>0.0012751</v>
      </c>
      <c r="F5226" s="189" t="n">
        <v>13</v>
      </c>
      <c r="G5226" s="189" t="n">
        <v>0</v>
      </c>
    </row>
    <row r="5227" customFormat="false" ht="21" hidden="false" customHeight="false" outlineLevel="0" collapsed="false">
      <c r="A5227" s="189" t="n">
        <v>12895</v>
      </c>
      <c r="B5227" s="190" t="s">
        <v>862</v>
      </c>
      <c r="C5227" s="191" t="s">
        <v>67</v>
      </c>
      <c r="D5227" s="191" t="s">
        <v>28</v>
      </c>
      <c r="E5227" s="189" t="n">
        <v>0.0012751</v>
      </c>
      <c r="F5227" s="189" t="n">
        <v>10</v>
      </c>
      <c r="G5227" s="189" t="n">
        <v>0</v>
      </c>
    </row>
    <row r="5228" customFormat="false" ht="15" hidden="false" customHeight="false" outlineLevel="0" collapsed="false">
      <c r="A5228" s="189" t="n">
        <v>2711</v>
      </c>
      <c r="B5228" s="190" t="s">
        <v>885</v>
      </c>
      <c r="C5228" s="191" t="s">
        <v>67</v>
      </c>
      <c r="D5228" s="191" t="s">
        <v>28</v>
      </c>
      <c r="E5228" s="189" t="n">
        <v>0.00072978</v>
      </c>
      <c r="F5228" s="189" t="n">
        <v>100.68</v>
      </c>
      <c r="G5228" s="189" t="n">
        <v>0</v>
      </c>
    </row>
    <row r="5229" customFormat="false" ht="21" hidden="false" customHeight="false" outlineLevel="0" collapsed="false">
      <c r="A5229" s="189" t="n">
        <v>36148</v>
      </c>
      <c r="B5229" s="190" t="s">
        <v>864</v>
      </c>
      <c r="C5229" s="191" t="s">
        <v>67</v>
      </c>
      <c r="D5229" s="191" t="s">
        <v>28</v>
      </c>
      <c r="E5229" s="189" t="n">
        <v>0.0012751</v>
      </c>
      <c r="F5229" s="189" t="n">
        <v>48</v>
      </c>
      <c r="G5229" s="189" t="n">
        <v>0</v>
      </c>
    </row>
    <row r="5230" customFormat="false" ht="21" hidden="false" customHeight="false" outlineLevel="0" collapsed="false">
      <c r="A5230" s="189" t="n">
        <v>36152</v>
      </c>
      <c r="B5230" s="190" t="s">
        <v>865</v>
      </c>
      <c r="C5230" s="191" t="s">
        <v>67</v>
      </c>
      <c r="D5230" s="191" t="s">
        <v>28</v>
      </c>
      <c r="E5230" s="189" t="n">
        <v>0.0012751</v>
      </c>
      <c r="F5230" s="189" t="n">
        <v>3.9</v>
      </c>
      <c r="G5230" s="189" t="n">
        <v>0</v>
      </c>
    </row>
    <row r="5231" customFormat="false" ht="15" hidden="false" customHeight="false" outlineLevel="0" collapsed="false">
      <c r="A5231" s="189" t="n">
        <v>37370</v>
      </c>
      <c r="B5231" s="190" t="s">
        <v>886</v>
      </c>
      <c r="C5231" s="191" t="s">
        <v>67</v>
      </c>
      <c r="D5231" s="191" t="s">
        <v>876</v>
      </c>
      <c r="E5231" s="189" t="n">
        <v>0.2</v>
      </c>
      <c r="F5231" s="189" t="n">
        <v>1.7</v>
      </c>
      <c r="G5231" s="189" t="n">
        <v>0</v>
      </c>
    </row>
    <row r="5232" customFormat="false" ht="15" hidden="false" customHeight="false" outlineLevel="0" collapsed="false">
      <c r="A5232" s="189" t="n">
        <v>37371</v>
      </c>
      <c r="B5232" s="190" t="s">
        <v>887</v>
      </c>
      <c r="C5232" s="191" t="s">
        <v>67</v>
      </c>
      <c r="D5232" s="191" t="s">
        <v>876</v>
      </c>
      <c r="E5232" s="189" t="n">
        <v>0.2</v>
      </c>
      <c r="F5232" s="189" t="n">
        <v>0.64</v>
      </c>
      <c r="G5232" s="189" t="n">
        <v>0</v>
      </c>
    </row>
    <row r="5233" customFormat="false" ht="15" hidden="false" customHeight="false" outlineLevel="0" collapsed="false">
      <c r="A5233" s="189" t="n">
        <v>37372</v>
      </c>
      <c r="B5233" s="190" t="s">
        <v>877</v>
      </c>
      <c r="C5233" s="191" t="s">
        <v>67</v>
      </c>
      <c r="D5233" s="191" t="s">
        <v>876</v>
      </c>
      <c r="E5233" s="189" t="n">
        <v>0.2</v>
      </c>
      <c r="F5233" s="189" t="n">
        <v>0.37</v>
      </c>
      <c r="G5233" s="189" t="n">
        <v>0</v>
      </c>
    </row>
    <row r="5234" customFormat="false" ht="15" hidden="false" customHeight="false" outlineLevel="0" collapsed="false">
      <c r="A5234" s="189" t="n">
        <v>37373</v>
      </c>
      <c r="B5234" s="190" t="s">
        <v>878</v>
      </c>
      <c r="C5234" s="191" t="s">
        <v>67</v>
      </c>
      <c r="D5234" s="191" t="s">
        <v>876</v>
      </c>
      <c r="E5234" s="189" t="n">
        <v>0.2</v>
      </c>
      <c r="F5234" s="189" t="n">
        <v>0.02</v>
      </c>
      <c r="G5234" s="189" t="n">
        <v>0</v>
      </c>
    </row>
    <row r="5235" customFormat="false" ht="15" hidden="false" customHeight="false" outlineLevel="0" collapsed="false">
      <c r="A5235" s="189" t="n">
        <v>38403</v>
      </c>
      <c r="B5235" s="190" t="s">
        <v>888</v>
      </c>
      <c r="C5235" s="191" t="s">
        <v>67</v>
      </c>
      <c r="D5235" s="191" t="s">
        <v>28</v>
      </c>
      <c r="E5235" s="189" t="n">
        <v>0.00072978</v>
      </c>
      <c r="F5235" s="189" t="n">
        <v>24.94</v>
      </c>
      <c r="G5235" s="189" t="n">
        <v>0</v>
      </c>
    </row>
    <row r="5236" customFormat="false" ht="15" hidden="false" customHeight="false" outlineLevel="0" collapsed="false">
      <c r="A5236" s="189" t="n">
        <v>6111</v>
      </c>
      <c r="B5236" s="190" t="s">
        <v>891</v>
      </c>
      <c r="C5236" s="191" t="s">
        <v>867</v>
      </c>
      <c r="D5236" s="191" t="s">
        <v>876</v>
      </c>
      <c r="E5236" s="189" t="n">
        <v>0.20342</v>
      </c>
      <c r="F5236" s="189" t="n">
        <v>0</v>
      </c>
      <c r="G5236" s="189" t="n">
        <v>8.04</v>
      </c>
    </row>
    <row r="5237" customFormat="false" ht="15" hidden="false" customHeight="false" outlineLevel="0" collapsed="false">
      <c r="A5237" s="178"/>
      <c r="B5237" s="179"/>
      <c r="C5237" s="180"/>
      <c r="D5237" s="180"/>
      <c r="E5237" s="180"/>
      <c r="F5237" s="180"/>
      <c r="G5237" s="180"/>
    </row>
    <row r="5238" customFormat="false" ht="21" hidden="false" customHeight="false" outlineLevel="0" collapsed="false">
      <c r="A5238" s="184" t="s">
        <v>748</v>
      </c>
      <c r="B5238" s="185" t="s">
        <v>749</v>
      </c>
      <c r="C5238" s="186" t="s">
        <v>53</v>
      </c>
      <c r="D5238" s="186" t="s">
        <v>28</v>
      </c>
      <c r="E5238" s="187"/>
      <c r="F5238" s="187" t="n">
        <v>138.764499628</v>
      </c>
      <c r="G5238" s="187" t="n">
        <v>21.145509</v>
      </c>
    </row>
    <row r="5239" customFormat="false" ht="15" hidden="false" customHeight="false" outlineLevel="0" collapsed="false">
      <c r="A5239" s="189" t="n">
        <v>10</v>
      </c>
      <c r="B5239" s="190" t="s">
        <v>882</v>
      </c>
      <c r="C5239" s="191" t="s">
        <v>67</v>
      </c>
      <c r="D5239" s="191" t="s">
        <v>28</v>
      </c>
      <c r="E5239" s="189" t="n">
        <v>0.0072978</v>
      </c>
      <c r="F5239" s="189" t="n">
        <v>6.64</v>
      </c>
      <c r="G5239" s="189" t="n">
        <v>0</v>
      </c>
    </row>
    <row r="5240" customFormat="false" ht="15" hidden="false" customHeight="false" outlineLevel="0" collapsed="false">
      <c r="A5240" s="189" t="n">
        <v>12</v>
      </c>
      <c r="B5240" s="190" t="s">
        <v>883</v>
      </c>
      <c r="C5240" s="191" t="s">
        <v>67</v>
      </c>
      <c r="D5240" s="191" t="s">
        <v>28</v>
      </c>
      <c r="E5240" s="189" t="n">
        <v>0.0072978</v>
      </c>
      <c r="F5240" s="189" t="n">
        <v>6.5</v>
      </c>
      <c r="G5240" s="189" t="n">
        <v>0</v>
      </c>
    </row>
    <row r="5241" customFormat="false" ht="15" hidden="false" customHeight="false" outlineLevel="0" collapsed="false">
      <c r="A5241" s="189" t="n">
        <v>12892</v>
      </c>
      <c r="B5241" s="190" t="s">
        <v>859</v>
      </c>
      <c r="C5241" s="191" t="s">
        <v>67</v>
      </c>
      <c r="D5241" s="191" t="s">
        <v>333</v>
      </c>
      <c r="E5241" s="189" t="n">
        <v>0.012751</v>
      </c>
      <c r="F5241" s="189" t="n">
        <v>9</v>
      </c>
      <c r="G5241" s="189" t="n">
        <v>0</v>
      </c>
    </row>
    <row r="5242" customFormat="false" ht="15" hidden="false" customHeight="false" outlineLevel="0" collapsed="false">
      <c r="A5242" s="189" t="n">
        <v>12893</v>
      </c>
      <c r="B5242" s="190" t="s">
        <v>860</v>
      </c>
      <c r="C5242" s="191" t="s">
        <v>67</v>
      </c>
      <c r="D5242" s="191" t="s">
        <v>333</v>
      </c>
      <c r="E5242" s="189" t="n">
        <v>0.012751</v>
      </c>
      <c r="F5242" s="189" t="n">
        <v>48</v>
      </c>
      <c r="G5242" s="189" t="n">
        <v>0</v>
      </c>
    </row>
    <row r="5243" customFormat="false" ht="15" hidden="false" customHeight="false" outlineLevel="0" collapsed="false">
      <c r="A5243" s="189" t="n">
        <v>12894</v>
      </c>
      <c r="B5243" s="190" t="s">
        <v>861</v>
      </c>
      <c r="C5243" s="191" t="s">
        <v>67</v>
      </c>
      <c r="D5243" s="191" t="s">
        <v>28</v>
      </c>
      <c r="E5243" s="189" t="n">
        <v>0.012751</v>
      </c>
      <c r="F5243" s="189" t="n">
        <v>13</v>
      </c>
      <c r="G5243" s="189" t="n">
        <v>0</v>
      </c>
    </row>
    <row r="5244" customFormat="false" ht="21" hidden="false" customHeight="false" outlineLevel="0" collapsed="false">
      <c r="A5244" s="189" t="n">
        <v>12895</v>
      </c>
      <c r="B5244" s="190" t="s">
        <v>862</v>
      </c>
      <c r="C5244" s="191" t="s">
        <v>67</v>
      </c>
      <c r="D5244" s="191" t="s">
        <v>28</v>
      </c>
      <c r="E5244" s="189" t="n">
        <v>0.012751</v>
      </c>
      <c r="F5244" s="189" t="n">
        <v>10</v>
      </c>
      <c r="G5244" s="189" t="n">
        <v>0</v>
      </c>
    </row>
    <row r="5245" customFormat="false" ht="15" hidden="false" customHeight="false" outlineLevel="0" collapsed="false">
      <c r="A5245" s="189" t="n">
        <v>2711</v>
      </c>
      <c r="B5245" s="190" t="s">
        <v>885</v>
      </c>
      <c r="C5245" s="191" t="s">
        <v>67</v>
      </c>
      <c r="D5245" s="191" t="s">
        <v>28</v>
      </c>
      <c r="E5245" s="189" t="n">
        <v>0.0072978</v>
      </c>
      <c r="F5245" s="189" t="n">
        <v>100.68</v>
      </c>
      <c r="G5245" s="189" t="n">
        <v>0</v>
      </c>
    </row>
    <row r="5246" customFormat="false" ht="21" hidden="false" customHeight="false" outlineLevel="0" collapsed="false">
      <c r="A5246" s="189" t="n">
        <v>36081</v>
      </c>
      <c r="B5246" s="190" t="s">
        <v>1271</v>
      </c>
      <c r="C5246" s="191" t="s">
        <v>67</v>
      </c>
      <c r="D5246" s="191" t="s">
        <v>28</v>
      </c>
      <c r="E5246" s="189" t="n">
        <v>1</v>
      </c>
      <c r="F5246" s="189" t="n">
        <v>128.93</v>
      </c>
      <c r="G5246" s="189" t="n">
        <v>0</v>
      </c>
    </row>
    <row r="5247" customFormat="false" ht="21" hidden="false" customHeight="false" outlineLevel="0" collapsed="false">
      <c r="A5247" s="189" t="n">
        <v>36148</v>
      </c>
      <c r="B5247" s="190" t="s">
        <v>864</v>
      </c>
      <c r="C5247" s="191" t="s">
        <v>67</v>
      </c>
      <c r="D5247" s="191" t="s">
        <v>28</v>
      </c>
      <c r="E5247" s="189" t="n">
        <v>0.012751</v>
      </c>
      <c r="F5247" s="189" t="n">
        <v>48</v>
      </c>
      <c r="G5247" s="189" t="n">
        <v>0</v>
      </c>
    </row>
    <row r="5248" customFormat="false" ht="21" hidden="false" customHeight="false" outlineLevel="0" collapsed="false">
      <c r="A5248" s="189" t="n">
        <v>36152</v>
      </c>
      <c r="B5248" s="190" t="s">
        <v>865</v>
      </c>
      <c r="C5248" s="191" t="s">
        <v>67</v>
      </c>
      <c r="D5248" s="191" t="s">
        <v>28</v>
      </c>
      <c r="E5248" s="189" t="n">
        <v>0.012751</v>
      </c>
      <c r="F5248" s="189" t="n">
        <v>3.9</v>
      </c>
      <c r="G5248" s="189" t="n">
        <v>0</v>
      </c>
    </row>
    <row r="5249" customFormat="false" ht="15" hidden="false" customHeight="false" outlineLevel="0" collapsed="false">
      <c r="A5249" s="189" t="n">
        <v>37370</v>
      </c>
      <c r="B5249" s="190" t="s">
        <v>886</v>
      </c>
      <c r="C5249" s="191" t="s">
        <v>67</v>
      </c>
      <c r="D5249" s="191" t="s">
        <v>876</v>
      </c>
      <c r="E5249" s="189" t="n">
        <v>2</v>
      </c>
      <c r="F5249" s="189" t="n">
        <v>1.7</v>
      </c>
      <c r="G5249" s="189" t="n">
        <v>0</v>
      </c>
    </row>
    <row r="5250" customFormat="false" ht="15" hidden="false" customHeight="false" outlineLevel="0" collapsed="false">
      <c r="A5250" s="189" t="n">
        <v>37371</v>
      </c>
      <c r="B5250" s="190" t="s">
        <v>887</v>
      </c>
      <c r="C5250" s="191" t="s">
        <v>67</v>
      </c>
      <c r="D5250" s="191" t="s">
        <v>876</v>
      </c>
      <c r="E5250" s="189" t="n">
        <v>2</v>
      </c>
      <c r="F5250" s="189" t="n">
        <v>0.64</v>
      </c>
      <c r="G5250" s="189" t="n">
        <v>0</v>
      </c>
    </row>
    <row r="5251" customFormat="false" ht="15" hidden="false" customHeight="false" outlineLevel="0" collapsed="false">
      <c r="A5251" s="189" t="n">
        <v>37372</v>
      </c>
      <c r="B5251" s="190" t="s">
        <v>877</v>
      </c>
      <c r="C5251" s="191" t="s">
        <v>67</v>
      </c>
      <c r="D5251" s="191" t="s">
        <v>876</v>
      </c>
      <c r="E5251" s="189" t="n">
        <v>2</v>
      </c>
      <c r="F5251" s="189" t="n">
        <v>0.37</v>
      </c>
      <c r="G5251" s="189" t="n">
        <v>0</v>
      </c>
    </row>
    <row r="5252" customFormat="false" ht="15" hidden="false" customHeight="false" outlineLevel="0" collapsed="false">
      <c r="A5252" s="189" t="n">
        <v>37373</v>
      </c>
      <c r="B5252" s="190" t="s">
        <v>878</v>
      </c>
      <c r="C5252" s="191" t="s">
        <v>67</v>
      </c>
      <c r="D5252" s="191" t="s">
        <v>876</v>
      </c>
      <c r="E5252" s="189" t="n">
        <v>2</v>
      </c>
      <c r="F5252" s="189" t="n">
        <v>0.02</v>
      </c>
      <c r="G5252" s="189" t="n">
        <v>0</v>
      </c>
    </row>
    <row r="5253" customFormat="false" ht="15" hidden="false" customHeight="false" outlineLevel="0" collapsed="false">
      <c r="A5253" s="189" t="n">
        <v>38403</v>
      </c>
      <c r="B5253" s="190" t="s">
        <v>888</v>
      </c>
      <c r="C5253" s="191" t="s">
        <v>67</v>
      </c>
      <c r="D5253" s="191" t="s">
        <v>28</v>
      </c>
      <c r="E5253" s="189" t="n">
        <v>0.0072978</v>
      </c>
      <c r="F5253" s="189" t="n">
        <v>24.94</v>
      </c>
      <c r="G5253" s="189" t="n">
        <v>0</v>
      </c>
    </row>
    <row r="5254" customFormat="false" ht="21" hidden="false" customHeight="false" outlineLevel="0" collapsed="false">
      <c r="A5254" s="189" t="n">
        <v>4350</v>
      </c>
      <c r="B5254" s="190" t="s">
        <v>1272</v>
      </c>
      <c r="C5254" s="191" t="s">
        <v>67</v>
      </c>
      <c r="D5254" s="191" t="s">
        <v>28</v>
      </c>
      <c r="E5254" s="189" t="n">
        <v>6</v>
      </c>
      <c r="F5254" s="189" t="n">
        <v>0.28</v>
      </c>
      <c r="G5254" s="189" t="n">
        <v>0</v>
      </c>
    </row>
    <row r="5255" customFormat="false" ht="15" hidden="false" customHeight="false" outlineLevel="0" collapsed="false">
      <c r="A5255" s="189" t="n">
        <v>4750</v>
      </c>
      <c r="B5255" s="190" t="s">
        <v>933</v>
      </c>
      <c r="C5255" s="191" t="s">
        <v>867</v>
      </c>
      <c r="D5255" s="191" t="s">
        <v>876</v>
      </c>
      <c r="E5255" s="189" t="n">
        <v>1.0171</v>
      </c>
      <c r="F5255" s="189" t="n">
        <v>0</v>
      </c>
      <c r="G5255" s="189" t="n">
        <v>12.75</v>
      </c>
    </row>
    <row r="5256" customFormat="false" ht="15" hidden="false" customHeight="false" outlineLevel="0" collapsed="false">
      <c r="A5256" s="189" t="n">
        <v>6111</v>
      </c>
      <c r="B5256" s="190" t="s">
        <v>891</v>
      </c>
      <c r="C5256" s="191" t="s">
        <v>867</v>
      </c>
      <c r="D5256" s="191" t="s">
        <v>876</v>
      </c>
      <c r="E5256" s="189" t="n">
        <v>1.0171</v>
      </c>
      <c r="F5256" s="189" t="n">
        <v>0</v>
      </c>
      <c r="G5256" s="189" t="n">
        <v>8.04</v>
      </c>
    </row>
    <row r="5257" customFormat="false" ht="15" hidden="false" customHeight="false" outlineLevel="0" collapsed="false">
      <c r="A5257" s="178"/>
      <c r="B5257" s="179"/>
      <c r="C5257" s="180"/>
      <c r="D5257" s="180"/>
      <c r="E5257" s="180"/>
      <c r="F5257" s="180"/>
      <c r="G5257" s="180"/>
    </row>
    <row r="5258" customFormat="false" ht="21" hidden="false" customHeight="false" outlineLevel="0" collapsed="false">
      <c r="A5258" s="184" t="s">
        <v>751</v>
      </c>
      <c r="B5258" s="185" t="s">
        <v>752</v>
      </c>
      <c r="C5258" s="186" t="s">
        <v>53</v>
      </c>
      <c r="D5258" s="186" t="s">
        <v>131</v>
      </c>
      <c r="E5258" s="187"/>
      <c r="F5258" s="187" t="n">
        <v>186.546749442</v>
      </c>
      <c r="G5258" s="187" t="n">
        <v>30.4790445</v>
      </c>
    </row>
    <row r="5259" customFormat="false" ht="15" hidden="false" customHeight="false" outlineLevel="0" collapsed="false">
      <c r="A5259" s="189" t="n">
        <v>10</v>
      </c>
      <c r="B5259" s="190" t="s">
        <v>882</v>
      </c>
      <c r="C5259" s="191" t="s">
        <v>67</v>
      </c>
      <c r="D5259" s="191" t="s">
        <v>28</v>
      </c>
      <c r="E5259" s="189" t="n">
        <v>0.0109467</v>
      </c>
      <c r="F5259" s="189" t="n">
        <v>6.64</v>
      </c>
      <c r="G5259" s="189" t="n">
        <v>0</v>
      </c>
    </row>
    <row r="5260" customFormat="false" ht="15" hidden="false" customHeight="false" outlineLevel="0" collapsed="false">
      <c r="A5260" s="189" t="n">
        <v>12</v>
      </c>
      <c r="B5260" s="190" t="s">
        <v>883</v>
      </c>
      <c r="C5260" s="191" t="s">
        <v>67</v>
      </c>
      <c r="D5260" s="191" t="s">
        <v>28</v>
      </c>
      <c r="E5260" s="189" t="n">
        <v>0.0109467</v>
      </c>
      <c r="F5260" s="189" t="n">
        <v>6.5</v>
      </c>
      <c r="G5260" s="189" t="n">
        <v>0</v>
      </c>
    </row>
    <row r="5261" customFormat="false" ht="15" hidden="false" customHeight="false" outlineLevel="0" collapsed="false">
      <c r="A5261" s="189" t="n">
        <v>12892</v>
      </c>
      <c r="B5261" s="190" t="s">
        <v>859</v>
      </c>
      <c r="C5261" s="191" t="s">
        <v>67</v>
      </c>
      <c r="D5261" s="191" t="s">
        <v>333</v>
      </c>
      <c r="E5261" s="189" t="n">
        <v>0.0191265</v>
      </c>
      <c r="F5261" s="189" t="n">
        <v>9</v>
      </c>
      <c r="G5261" s="189" t="n">
        <v>0</v>
      </c>
    </row>
    <row r="5262" customFormat="false" ht="15" hidden="false" customHeight="false" outlineLevel="0" collapsed="false">
      <c r="A5262" s="189" t="n">
        <v>12893</v>
      </c>
      <c r="B5262" s="190" t="s">
        <v>860</v>
      </c>
      <c r="C5262" s="191" t="s">
        <v>67</v>
      </c>
      <c r="D5262" s="191" t="s">
        <v>333</v>
      </c>
      <c r="E5262" s="189" t="n">
        <v>0.0191265</v>
      </c>
      <c r="F5262" s="189" t="n">
        <v>48</v>
      </c>
      <c r="G5262" s="189" t="n">
        <v>0</v>
      </c>
    </row>
    <row r="5263" customFormat="false" ht="15" hidden="false" customHeight="false" outlineLevel="0" collapsed="false">
      <c r="A5263" s="189" t="n">
        <v>12894</v>
      </c>
      <c r="B5263" s="190" t="s">
        <v>861</v>
      </c>
      <c r="C5263" s="191" t="s">
        <v>67</v>
      </c>
      <c r="D5263" s="191" t="s">
        <v>28</v>
      </c>
      <c r="E5263" s="189" t="n">
        <v>0.0191265</v>
      </c>
      <c r="F5263" s="189" t="n">
        <v>13</v>
      </c>
      <c r="G5263" s="189" t="n">
        <v>0</v>
      </c>
    </row>
    <row r="5264" customFormat="false" ht="21" hidden="false" customHeight="false" outlineLevel="0" collapsed="false">
      <c r="A5264" s="189" t="n">
        <v>12895</v>
      </c>
      <c r="B5264" s="190" t="s">
        <v>862</v>
      </c>
      <c r="C5264" s="191" t="s">
        <v>67</v>
      </c>
      <c r="D5264" s="191" t="s">
        <v>28</v>
      </c>
      <c r="E5264" s="189" t="n">
        <v>0.0191265</v>
      </c>
      <c r="F5264" s="189" t="n">
        <v>10</v>
      </c>
      <c r="G5264" s="189" t="n">
        <v>0</v>
      </c>
    </row>
    <row r="5265" customFormat="false" ht="15" hidden="false" customHeight="false" outlineLevel="0" collapsed="false">
      <c r="A5265" s="189" t="n">
        <v>1649</v>
      </c>
      <c r="B5265" s="190" t="s">
        <v>1273</v>
      </c>
      <c r="C5265" s="191" t="s">
        <v>67</v>
      </c>
      <c r="D5265" s="191" t="s">
        <v>28</v>
      </c>
      <c r="E5265" s="189" t="n">
        <v>0.85</v>
      </c>
      <c r="F5265" s="189" t="n">
        <v>37.86</v>
      </c>
      <c r="G5265" s="189" t="n">
        <v>0</v>
      </c>
    </row>
    <row r="5266" customFormat="false" ht="15" hidden="false" customHeight="false" outlineLevel="0" collapsed="false">
      <c r="A5266" s="189" t="n">
        <v>2616</v>
      </c>
      <c r="B5266" s="190" t="s">
        <v>1274</v>
      </c>
      <c r="C5266" s="191" t="s">
        <v>67</v>
      </c>
      <c r="D5266" s="191" t="s">
        <v>28</v>
      </c>
      <c r="E5266" s="189" t="n">
        <v>0.6</v>
      </c>
      <c r="F5266" s="189" t="n">
        <v>2.25</v>
      </c>
      <c r="G5266" s="189" t="n">
        <v>0</v>
      </c>
    </row>
    <row r="5267" customFormat="false" ht="15" hidden="false" customHeight="false" outlineLevel="0" collapsed="false">
      <c r="A5267" s="189" t="n">
        <v>2711</v>
      </c>
      <c r="B5267" s="190" t="s">
        <v>885</v>
      </c>
      <c r="C5267" s="191" t="s">
        <v>67</v>
      </c>
      <c r="D5267" s="191" t="s">
        <v>28</v>
      </c>
      <c r="E5267" s="189" t="n">
        <v>0.0109467</v>
      </c>
      <c r="F5267" s="189" t="n">
        <v>100.68</v>
      </c>
      <c r="G5267" s="189" t="n">
        <v>0</v>
      </c>
    </row>
    <row r="5268" customFormat="false" ht="21" hidden="false" customHeight="false" outlineLevel="0" collapsed="false">
      <c r="A5268" s="189" t="n">
        <v>36148</v>
      </c>
      <c r="B5268" s="190" t="s">
        <v>864</v>
      </c>
      <c r="C5268" s="191" t="s">
        <v>67</v>
      </c>
      <c r="D5268" s="191" t="s">
        <v>28</v>
      </c>
      <c r="E5268" s="189" t="n">
        <v>0.0191265</v>
      </c>
      <c r="F5268" s="189" t="n">
        <v>48</v>
      </c>
      <c r="G5268" s="189" t="n">
        <v>0</v>
      </c>
    </row>
    <row r="5269" customFormat="false" ht="21" hidden="false" customHeight="false" outlineLevel="0" collapsed="false">
      <c r="A5269" s="189" t="n">
        <v>36152</v>
      </c>
      <c r="B5269" s="190" t="s">
        <v>865</v>
      </c>
      <c r="C5269" s="191" t="s">
        <v>67</v>
      </c>
      <c r="D5269" s="191" t="s">
        <v>28</v>
      </c>
      <c r="E5269" s="189" t="n">
        <v>0.0191265</v>
      </c>
      <c r="F5269" s="189" t="n">
        <v>3.9</v>
      </c>
      <c r="G5269" s="189" t="n">
        <v>0</v>
      </c>
    </row>
    <row r="5270" customFormat="false" ht="15" hidden="false" customHeight="false" outlineLevel="0" collapsed="false">
      <c r="A5270" s="189" t="n">
        <v>37370</v>
      </c>
      <c r="B5270" s="190" t="s">
        <v>886</v>
      </c>
      <c r="C5270" s="191" t="s">
        <v>67</v>
      </c>
      <c r="D5270" s="191" t="s">
        <v>876</v>
      </c>
      <c r="E5270" s="189" t="n">
        <v>3</v>
      </c>
      <c r="F5270" s="189" t="n">
        <v>1.7</v>
      </c>
      <c r="G5270" s="189" t="n">
        <v>0</v>
      </c>
    </row>
    <row r="5271" customFormat="false" ht="15" hidden="false" customHeight="false" outlineLevel="0" collapsed="false">
      <c r="A5271" s="189" t="n">
        <v>37371</v>
      </c>
      <c r="B5271" s="190" t="s">
        <v>887</v>
      </c>
      <c r="C5271" s="191" t="s">
        <v>67</v>
      </c>
      <c r="D5271" s="191" t="s">
        <v>876</v>
      </c>
      <c r="E5271" s="189" t="n">
        <v>3</v>
      </c>
      <c r="F5271" s="189" t="n">
        <v>0.64</v>
      </c>
      <c r="G5271" s="189" t="n">
        <v>0</v>
      </c>
    </row>
    <row r="5272" customFormat="false" ht="15" hidden="false" customHeight="false" outlineLevel="0" collapsed="false">
      <c r="A5272" s="189" t="n">
        <v>37372</v>
      </c>
      <c r="B5272" s="190" t="s">
        <v>877</v>
      </c>
      <c r="C5272" s="191" t="s">
        <v>67</v>
      </c>
      <c r="D5272" s="191" t="s">
        <v>876</v>
      </c>
      <c r="E5272" s="189" t="n">
        <v>3</v>
      </c>
      <c r="F5272" s="189" t="n">
        <v>0.37</v>
      </c>
      <c r="G5272" s="189" t="n">
        <v>0</v>
      </c>
    </row>
    <row r="5273" customFormat="false" ht="15" hidden="false" customHeight="false" outlineLevel="0" collapsed="false">
      <c r="A5273" s="189" t="n">
        <v>37373</v>
      </c>
      <c r="B5273" s="190" t="s">
        <v>878</v>
      </c>
      <c r="C5273" s="191" t="s">
        <v>67</v>
      </c>
      <c r="D5273" s="191" t="s">
        <v>876</v>
      </c>
      <c r="E5273" s="189" t="n">
        <v>3</v>
      </c>
      <c r="F5273" s="189" t="n">
        <v>0.02</v>
      </c>
      <c r="G5273" s="189" t="n">
        <v>0</v>
      </c>
    </row>
    <row r="5274" customFormat="false" ht="15" hidden="false" customHeight="false" outlineLevel="0" collapsed="false">
      <c r="A5274" s="189" t="n">
        <v>38403</v>
      </c>
      <c r="B5274" s="190" t="s">
        <v>888</v>
      </c>
      <c r="C5274" s="191" t="s">
        <v>67</v>
      </c>
      <c r="D5274" s="191" t="s">
        <v>28</v>
      </c>
      <c r="E5274" s="189" t="n">
        <v>0.0109467</v>
      </c>
      <c r="F5274" s="189" t="n">
        <v>24.94</v>
      </c>
      <c r="G5274" s="189" t="n">
        <v>0</v>
      </c>
    </row>
    <row r="5275" customFormat="false" ht="15" hidden="false" customHeight="false" outlineLevel="0" collapsed="false">
      <c r="A5275" s="189" t="n">
        <v>6110</v>
      </c>
      <c r="B5275" s="190" t="s">
        <v>1032</v>
      </c>
      <c r="C5275" s="191" t="s">
        <v>867</v>
      </c>
      <c r="D5275" s="191" t="s">
        <v>876</v>
      </c>
      <c r="E5275" s="189" t="n">
        <v>1.51395</v>
      </c>
      <c r="F5275" s="189" t="n">
        <v>0</v>
      </c>
      <c r="G5275" s="189" t="n">
        <v>12.03</v>
      </c>
    </row>
    <row r="5276" customFormat="false" ht="15" hidden="false" customHeight="false" outlineLevel="0" collapsed="false">
      <c r="A5276" s="189" t="n">
        <v>6111</v>
      </c>
      <c r="B5276" s="190" t="s">
        <v>891</v>
      </c>
      <c r="C5276" s="191" t="s">
        <v>867</v>
      </c>
      <c r="D5276" s="191" t="s">
        <v>876</v>
      </c>
      <c r="E5276" s="189" t="n">
        <v>1.52565</v>
      </c>
      <c r="F5276" s="189" t="n">
        <v>0</v>
      </c>
      <c r="G5276" s="189" t="n">
        <v>8.04</v>
      </c>
    </row>
    <row r="5277" customFormat="false" ht="15" hidden="false" customHeight="false" outlineLevel="0" collapsed="false">
      <c r="A5277" s="189" t="n">
        <v>6297</v>
      </c>
      <c r="B5277" s="190" t="s">
        <v>1275</v>
      </c>
      <c r="C5277" s="191" t="s">
        <v>67</v>
      </c>
      <c r="D5277" s="191" t="s">
        <v>28</v>
      </c>
      <c r="E5277" s="189" t="n">
        <v>1.5</v>
      </c>
      <c r="F5277" s="189" t="n">
        <v>20.67</v>
      </c>
      <c r="G5277" s="189" t="n">
        <v>0</v>
      </c>
    </row>
    <row r="5278" customFormat="false" ht="21" hidden="false" customHeight="false" outlineLevel="0" collapsed="false">
      <c r="A5278" s="189" t="n">
        <v>7697</v>
      </c>
      <c r="B5278" s="190" t="s">
        <v>1238</v>
      </c>
      <c r="C5278" s="191" t="s">
        <v>67</v>
      </c>
      <c r="D5278" s="191" t="s">
        <v>131</v>
      </c>
      <c r="E5278" s="189" t="n">
        <v>4.3</v>
      </c>
      <c r="F5278" s="189" t="n">
        <v>25.53</v>
      </c>
      <c r="G5278" s="189" t="n">
        <v>0</v>
      </c>
    </row>
    <row r="5279" customFormat="false" ht="15" hidden="false" customHeight="false" outlineLevel="0" collapsed="false">
      <c r="A5279" s="178"/>
      <c r="B5279" s="179"/>
      <c r="C5279" s="180"/>
      <c r="D5279" s="180"/>
      <c r="E5279" s="180"/>
      <c r="F5279" s="180"/>
      <c r="G5279" s="180"/>
    </row>
    <row r="5280" customFormat="false" ht="15" hidden="false" customHeight="false" outlineLevel="0" collapsed="false">
      <c r="A5280" s="184" t="s">
        <v>754</v>
      </c>
      <c r="B5280" s="185" t="s">
        <v>755</v>
      </c>
      <c r="C5280" s="186" t="s">
        <v>53</v>
      </c>
      <c r="D5280" s="186" t="s">
        <v>28</v>
      </c>
      <c r="E5280" s="187"/>
      <c r="F5280" s="187" t="n">
        <v>65.867249814</v>
      </c>
      <c r="G5280" s="187" t="n">
        <v>10.5727545</v>
      </c>
    </row>
    <row r="5281" customFormat="false" ht="15" hidden="false" customHeight="false" outlineLevel="0" collapsed="false">
      <c r="A5281" s="189" t="n">
        <v>10</v>
      </c>
      <c r="B5281" s="190" t="s">
        <v>882</v>
      </c>
      <c r="C5281" s="191" t="s">
        <v>67</v>
      </c>
      <c r="D5281" s="191" t="s">
        <v>28</v>
      </c>
      <c r="E5281" s="189" t="n">
        <v>0.0036489</v>
      </c>
      <c r="F5281" s="189" t="n">
        <v>6.64</v>
      </c>
      <c r="G5281" s="189" t="n">
        <v>0</v>
      </c>
    </row>
    <row r="5282" customFormat="false" ht="15" hidden="false" customHeight="false" outlineLevel="0" collapsed="false">
      <c r="A5282" s="189" t="n">
        <v>10853</v>
      </c>
      <c r="B5282" s="190" t="s">
        <v>1276</v>
      </c>
      <c r="C5282" s="191" t="s">
        <v>67</v>
      </c>
      <c r="D5282" s="191" t="s">
        <v>28</v>
      </c>
      <c r="E5282" s="189" t="n">
        <v>1</v>
      </c>
      <c r="F5282" s="189" t="n">
        <v>61.79</v>
      </c>
      <c r="G5282" s="189" t="n">
        <v>0</v>
      </c>
    </row>
    <row r="5283" customFormat="false" ht="15" hidden="false" customHeight="false" outlineLevel="0" collapsed="false">
      <c r="A5283" s="189" t="n">
        <v>12</v>
      </c>
      <c r="B5283" s="190" t="s">
        <v>883</v>
      </c>
      <c r="C5283" s="191" t="s">
        <v>67</v>
      </c>
      <c r="D5283" s="191" t="s">
        <v>28</v>
      </c>
      <c r="E5283" s="189" t="n">
        <v>0.0036489</v>
      </c>
      <c r="F5283" s="189" t="n">
        <v>6.5</v>
      </c>
      <c r="G5283" s="189" t="n">
        <v>0</v>
      </c>
    </row>
    <row r="5284" customFormat="false" ht="15" hidden="false" customHeight="false" outlineLevel="0" collapsed="false">
      <c r="A5284" s="189" t="n">
        <v>12892</v>
      </c>
      <c r="B5284" s="190" t="s">
        <v>859</v>
      </c>
      <c r="C5284" s="191" t="s">
        <v>67</v>
      </c>
      <c r="D5284" s="191" t="s">
        <v>333</v>
      </c>
      <c r="E5284" s="189" t="n">
        <v>0.0063755</v>
      </c>
      <c r="F5284" s="189" t="n">
        <v>9</v>
      </c>
      <c r="G5284" s="189" t="n">
        <v>0</v>
      </c>
    </row>
    <row r="5285" customFormat="false" ht="15" hidden="false" customHeight="false" outlineLevel="0" collapsed="false">
      <c r="A5285" s="189" t="n">
        <v>12893</v>
      </c>
      <c r="B5285" s="190" t="s">
        <v>860</v>
      </c>
      <c r="C5285" s="191" t="s">
        <v>67</v>
      </c>
      <c r="D5285" s="191" t="s">
        <v>333</v>
      </c>
      <c r="E5285" s="189" t="n">
        <v>0.0063755</v>
      </c>
      <c r="F5285" s="189" t="n">
        <v>48</v>
      </c>
      <c r="G5285" s="189" t="n">
        <v>0</v>
      </c>
    </row>
    <row r="5286" customFormat="false" ht="15" hidden="false" customHeight="false" outlineLevel="0" collapsed="false">
      <c r="A5286" s="189" t="n">
        <v>12894</v>
      </c>
      <c r="B5286" s="190" t="s">
        <v>861</v>
      </c>
      <c r="C5286" s="191" t="s">
        <v>67</v>
      </c>
      <c r="D5286" s="191" t="s">
        <v>28</v>
      </c>
      <c r="E5286" s="189" t="n">
        <v>0.0063755</v>
      </c>
      <c r="F5286" s="189" t="n">
        <v>13</v>
      </c>
      <c r="G5286" s="189" t="n">
        <v>0</v>
      </c>
    </row>
    <row r="5287" customFormat="false" ht="21" hidden="false" customHeight="false" outlineLevel="0" collapsed="false">
      <c r="A5287" s="189" t="n">
        <v>12895</v>
      </c>
      <c r="B5287" s="190" t="s">
        <v>862</v>
      </c>
      <c r="C5287" s="191" t="s">
        <v>67</v>
      </c>
      <c r="D5287" s="191" t="s">
        <v>28</v>
      </c>
      <c r="E5287" s="189" t="n">
        <v>0.0063755</v>
      </c>
      <c r="F5287" s="189" t="n">
        <v>10</v>
      </c>
      <c r="G5287" s="189" t="n">
        <v>0</v>
      </c>
    </row>
    <row r="5288" customFormat="false" ht="15" hidden="false" customHeight="false" outlineLevel="0" collapsed="false">
      <c r="A5288" s="189" t="n">
        <v>2711</v>
      </c>
      <c r="B5288" s="190" t="s">
        <v>885</v>
      </c>
      <c r="C5288" s="191" t="s">
        <v>67</v>
      </c>
      <c r="D5288" s="191" t="s">
        <v>28</v>
      </c>
      <c r="E5288" s="189" t="n">
        <v>0.0036489</v>
      </c>
      <c r="F5288" s="189" t="n">
        <v>100.68</v>
      </c>
      <c r="G5288" s="189" t="n">
        <v>0</v>
      </c>
    </row>
    <row r="5289" customFormat="false" ht="21" hidden="false" customHeight="false" outlineLevel="0" collapsed="false">
      <c r="A5289" s="189" t="n">
        <v>36148</v>
      </c>
      <c r="B5289" s="190" t="s">
        <v>864</v>
      </c>
      <c r="C5289" s="191" t="s">
        <v>67</v>
      </c>
      <c r="D5289" s="191" t="s">
        <v>28</v>
      </c>
      <c r="E5289" s="189" t="n">
        <v>0.0063755</v>
      </c>
      <c r="F5289" s="189" t="n">
        <v>48</v>
      </c>
      <c r="G5289" s="189" t="n">
        <v>0</v>
      </c>
    </row>
    <row r="5290" customFormat="false" ht="21" hidden="false" customHeight="false" outlineLevel="0" collapsed="false">
      <c r="A5290" s="189" t="n">
        <v>36152</v>
      </c>
      <c r="B5290" s="190" t="s">
        <v>865</v>
      </c>
      <c r="C5290" s="191" t="s">
        <v>67</v>
      </c>
      <c r="D5290" s="191" t="s">
        <v>28</v>
      </c>
      <c r="E5290" s="189" t="n">
        <v>0.0063755</v>
      </c>
      <c r="F5290" s="189" t="n">
        <v>3.9</v>
      </c>
      <c r="G5290" s="189" t="n">
        <v>0</v>
      </c>
    </row>
    <row r="5291" customFormat="false" ht="15" hidden="false" customHeight="false" outlineLevel="0" collapsed="false">
      <c r="A5291" s="189" t="n">
        <v>37370</v>
      </c>
      <c r="B5291" s="190" t="s">
        <v>886</v>
      </c>
      <c r="C5291" s="191" t="s">
        <v>67</v>
      </c>
      <c r="D5291" s="191" t="s">
        <v>876</v>
      </c>
      <c r="E5291" s="189" t="n">
        <v>1</v>
      </c>
      <c r="F5291" s="189" t="n">
        <v>1.7</v>
      </c>
      <c r="G5291" s="189" t="n">
        <v>0</v>
      </c>
    </row>
    <row r="5292" customFormat="false" ht="15" hidden="false" customHeight="false" outlineLevel="0" collapsed="false">
      <c r="A5292" s="189" t="n">
        <v>37371</v>
      </c>
      <c r="B5292" s="190" t="s">
        <v>887</v>
      </c>
      <c r="C5292" s="191" t="s">
        <v>67</v>
      </c>
      <c r="D5292" s="191" t="s">
        <v>876</v>
      </c>
      <c r="E5292" s="189" t="n">
        <v>1</v>
      </c>
      <c r="F5292" s="189" t="n">
        <v>0.64</v>
      </c>
      <c r="G5292" s="189" t="n">
        <v>0</v>
      </c>
    </row>
    <row r="5293" customFormat="false" ht="15" hidden="false" customHeight="false" outlineLevel="0" collapsed="false">
      <c r="A5293" s="189" t="n">
        <v>37372</v>
      </c>
      <c r="B5293" s="190" t="s">
        <v>877</v>
      </c>
      <c r="C5293" s="191" t="s">
        <v>67</v>
      </c>
      <c r="D5293" s="191" t="s">
        <v>876</v>
      </c>
      <c r="E5293" s="189" t="n">
        <v>1</v>
      </c>
      <c r="F5293" s="189" t="n">
        <v>0.37</v>
      </c>
      <c r="G5293" s="189" t="n">
        <v>0</v>
      </c>
    </row>
    <row r="5294" customFormat="false" ht="15" hidden="false" customHeight="false" outlineLevel="0" collapsed="false">
      <c r="A5294" s="189" t="n">
        <v>37373</v>
      </c>
      <c r="B5294" s="190" t="s">
        <v>878</v>
      </c>
      <c r="C5294" s="191" t="s">
        <v>67</v>
      </c>
      <c r="D5294" s="191" t="s">
        <v>876</v>
      </c>
      <c r="E5294" s="189" t="n">
        <v>1</v>
      </c>
      <c r="F5294" s="189" t="n">
        <v>0.02</v>
      </c>
      <c r="G5294" s="189" t="n">
        <v>0</v>
      </c>
    </row>
    <row r="5295" customFormat="false" ht="15" hidden="false" customHeight="false" outlineLevel="0" collapsed="false">
      <c r="A5295" s="189" t="n">
        <v>38403</v>
      </c>
      <c r="B5295" s="190" t="s">
        <v>888</v>
      </c>
      <c r="C5295" s="191" t="s">
        <v>67</v>
      </c>
      <c r="D5295" s="191" t="s">
        <v>28</v>
      </c>
      <c r="E5295" s="189" t="n">
        <v>0.0036489</v>
      </c>
      <c r="F5295" s="189" t="n">
        <v>24.94</v>
      </c>
      <c r="G5295" s="189" t="n">
        <v>0</v>
      </c>
    </row>
    <row r="5296" customFormat="false" ht="15" hidden="false" customHeight="false" outlineLevel="0" collapsed="false">
      <c r="A5296" s="189" t="n">
        <v>4750</v>
      </c>
      <c r="B5296" s="190" t="s">
        <v>933</v>
      </c>
      <c r="C5296" s="191" t="s">
        <v>867</v>
      </c>
      <c r="D5296" s="191" t="s">
        <v>876</v>
      </c>
      <c r="E5296" s="189" t="n">
        <v>0.50855</v>
      </c>
      <c r="F5296" s="189" t="n">
        <v>0</v>
      </c>
      <c r="G5296" s="189" t="n">
        <v>12.75</v>
      </c>
    </row>
    <row r="5297" customFormat="false" ht="15" hidden="false" customHeight="false" outlineLevel="0" collapsed="false">
      <c r="A5297" s="189" t="n">
        <v>6111</v>
      </c>
      <c r="B5297" s="190" t="s">
        <v>891</v>
      </c>
      <c r="C5297" s="191" t="s">
        <v>867</v>
      </c>
      <c r="D5297" s="191" t="s">
        <v>876</v>
      </c>
      <c r="E5297" s="189" t="n">
        <v>0.50855</v>
      </c>
      <c r="F5297" s="189" t="n">
        <v>0</v>
      </c>
      <c r="G5297" s="189" t="n">
        <v>8.04</v>
      </c>
    </row>
    <row r="5298" customFormat="false" ht="15" hidden="false" customHeight="false" outlineLevel="0" collapsed="false">
      <c r="A5298" s="178"/>
      <c r="B5298" s="179"/>
      <c r="C5298" s="180"/>
      <c r="D5298" s="180"/>
      <c r="E5298" s="180"/>
      <c r="F5298" s="180"/>
      <c r="G5298" s="180"/>
    </row>
    <row r="5299" customFormat="false" ht="21" hidden="false" customHeight="false" outlineLevel="0" collapsed="false">
      <c r="A5299" s="184" t="s">
        <v>757</v>
      </c>
      <c r="B5299" s="185" t="s">
        <v>758</v>
      </c>
      <c r="C5299" s="186" t="s">
        <v>53</v>
      </c>
      <c r="D5299" s="186" t="s">
        <v>28</v>
      </c>
      <c r="E5299" s="187"/>
      <c r="F5299" s="188" t="n">
        <v>2232.568999256</v>
      </c>
      <c r="G5299" s="187" t="n">
        <v>51.034516</v>
      </c>
    </row>
    <row r="5300" customFormat="false" ht="15" hidden="false" customHeight="false" outlineLevel="0" collapsed="false">
      <c r="A5300" s="189" t="n">
        <v>10</v>
      </c>
      <c r="B5300" s="190" t="s">
        <v>882</v>
      </c>
      <c r="C5300" s="191" t="s">
        <v>67</v>
      </c>
      <c r="D5300" s="191" t="s">
        <v>28</v>
      </c>
      <c r="E5300" s="189" t="n">
        <v>0.0145956</v>
      </c>
      <c r="F5300" s="189" t="n">
        <v>6.64</v>
      </c>
      <c r="G5300" s="189" t="n">
        <v>0</v>
      </c>
    </row>
    <row r="5301" customFormat="false" ht="15" hidden="false" customHeight="false" outlineLevel="0" collapsed="false">
      <c r="A5301" s="189" t="n">
        <v>12</v>
      </c>
      <c r="B5301" s="190" t="s">
        <v>883</v>
      </c>
      <c r="C5301" s="191" t="s">
        <v>67</v>
      </c>
      <c r="D5301" s="191" t="s">
        <v>28</v>
      </c>
      <c r="E5301" s="189" t="n">
        <v>0.0145956</v>
      </c>
      <c r="F5301" s="189" t="n">
        <v>6.5</v>
      </c>
      <c r="G5301" s="189" t="n">
        <v>0</v>
      </c>
    </row>
    <row r="5302" customFormat="false" ht="15" hidden="false" customHeight="false" outlineLevel="0" collapsed="false">
      <c r="A5302" s="189" t="n">
        <v>12892</v>
      </c>
      <c r="B5302" s="190" t="s">
        <v>859</v>
      </c>
      <c r="C5302" s="191" t="s">
        <v>67</v>
      </c>
      <c r="D5302" s="191" t="s">
        <v>333</v>
      </c>
      <c r="E5302" s="189" t="n">
        <v>0.025502</v>
      </c>
      <c r="F5302" s="189" t="n">
        <v>9</v>
      </c>
      <c r="G5302" s="189" t="n">
        <v>0</v>
      </c>
    </row>
    <row r="5303" customFormat="false" ht="15" hidden="false" customHeight="false" outlineLevel="0" collapsed="false">
      <c r="A5303" s="189" t="n">
        <v>12893</v>
      </c>
      <c r="B5303" s="190" t="s">
        <v>860</v>
      </c>
      <c r="C5303" s="191" t="s">
        <v>67</v>
      </c>
      <c r="D5303" s="191" t="s">
        <v>333</v>
      </c>
      <c r="E5303" s="189" t="n">
        <v>0.025502</v>
      </c>
      <c r="F5303" s="189" t="n">
        <v>48</v>
      </c>
      <c r="G5303" s="189" t="n">
        <v>0</v>
      </c>
    </row>
    <row r="5304" customFormat="false" ht="15" hidden="false" customHeight="false" outlineLevel="0" collapsed="false">
      <c r="A5304" s="189" t="n">
        <v>12894</v>
      </c>
      <c r="B5304" s="190" t="s">
        <v>861</v>
      </c>
      <c r="C5304" s="191" t="s">
        <v>67</v>
      </c>
      <c r="D5304" s="191" t="s">
        <v>28</v>
      </c>
      <c r="E5304" s="189" t="n">
        <v>0.025502</v>
      </c>
      <c r="F5304" s="189" t="n">
        <v>13</v>
      </c>
      <c r="G5304" s="189" t="n">
        <v>0</v>
      </c>
    </row>
    <row r="5305" customFormat="false" ht="21" hidden="false" customHeight="false" outlineLevel="0" collapsed="false">
      <c r="A5305" s="189" t="n">
        <v>12895</v>
      </c>
      <c r="B5305" s="190" t="s">
        <v>862</v>
      </c>
      <c r="C5305" s="191" t="s">
        <v>67</v>
      </c>
      <c r="D5305" s="191" t="s">
        <v>28</v>
      </c>
      <c r="E5305" s="189" t="n">
        <v>0.025502</v>
      </c>
      <c r="F5305" s="189" t="n">
        <v>10</v>
      </c>
      <c r="G5305" s="189" t="n">
        <v>0</v>
      </c>
    </row>
    <row r="5306" customFormat="false" ht="15" hidden="false" customHeight="false" outlineLevel="0" collapsed="false">
      <c r="A5306" s="189" t="n">
        <v>25957</v>
      </c>
      <c r="B5306" s="190" t="s">
        <v>1213</v>
      </c>
      <c r="C5306" s="191" t="s">
        <v>867</v>
      </c>
      <c r="D5306" s="191" t="s">
        <v>876</v>
      </c>
      <c r="E5306" s="189" t="n">
        <v>2.0186</v>
      </c>
      <c r="F5306" s="189" t="n">
        <v>0</v>
      </c>
      <c r="G5306" s="189" t="n">
        <v>17.18</v>
      </c>
    </row>
    <row r="5307" customFormat="false" ht="15" hidden="false" customHeight="false" outlineLevel="0" collapsed="false">
      <c r="A5307" s="189" t="n">
        <v>2711</v>
      </c>
      <c r="B5307" s="190" t="s">
        <v>885</v>
      </c>
      <c r="C5307" s="191" t="s">
        <v>67</v>
      </c>
      <c r="D5307" s="191" t="s">
        <v>28</v>
      </c>
      <c r="E5307" s="189" t="n">
        <v>0.0145956</v>
      </c>
      <c r="F5307" s="189" t="n">
        <v>100.68</v>
      </c>
      <c r="G5307" s="189" t="n">
        <v>0</v>
      </c>
    </row>
    <row r="5308" customFormat="false" ht="21" hidden="false" customHeight="false" outlineLevel="0" collapsed="false">
      <c r="A5308" s="189" t="n">
        <v>36148</v>
      </c>
      <c r="B5308" s="190" t="s">
        <v>864</v>
      </c>
      <c r="C5308" s="191" t="s">
        <v>67</v>
      </c>
      <c r="D5308" s="191" t="s">
        <v>28</v>
      </c>
      <c r="E5308" s="189" t="n">
        <v>0.025502</v>
      </c>
      <c r="F5308" s="189" t="n">
        <v>48</v>
      </c>
      <c r="G5308" s="189" t="n">
        <v>0</v>
      </c>
    </row>
    <row r="5309" customFormat="false" ht="21" hidden="false" customHeight="false" outlineLevel="0" collapsed="false">
      <c r="A5309" s="189" t="n">
        <v>36152</v>
      </c>
      <c r="B5309" s="190" t="s">
        <v>865</v>
      </c>
      <c r="C5309" s="191" t="s">
        <v>67</v>
      </c>
      <c r="D5309" s="191" t="s">
        <v>28</v>
      </c>
      <c r="E5309" s="189" t="n">
        <v>0.025502</v>
      </c>
      <c r="F5309" s="189" t="n">
        <v>3.9</v>
      </c>
      <c r="G5309" s="189" t="n">
        <v>0</v>
      </c>
    </row>
    <row r="5310" customFormat="false" ht="15" hidden="false" customHeight="false" outlineLevel="0" collapsed="false">
      <c r="A5310" s="189" t="n">
        <v>37370</v>
      </c>
      <c r="B5310" s="190" t="s">
        <v>886</v>
      </c>
      <c r="C5310" s="191" t="s">
        <v>67</v>
      </c>
      <c r="D5310" s="191" t="s">
        <v>876</v>
      </c>
      <c r="E5310" s="189" t="n">
        <v>4</v>
      </c>
      <c r="F5310" s="189" t="n">
        <v>1.7</v>
      </c>
      <c r="G5310" s="189" t="n">
        <v>0</v>
      </c>
    </row>
    <row r="5311" customFormat="false" ht="15" hidden="false" customHeight="false" outlineLevel="0" collapsed="false">
      <c r="A5311" s="189" t="n">
        <v>37371</v>
      </c>
      <c r="B5311" s="190" t="s">
        <v>887</v>
      </c>
      <c r="C5311" s="191" t="s">
        <v>67</v>
      </c>
      <c r="D5311" s="191" t="s">
        <v>876</v>
      </c>
      <c r="E5311" s="189" t="n">
        <v>4</v>
      </c>
      <c r="F5311" s="189" t="n">
        <v>0.64</v>
      </c>
      <c r="G5311" s="189" t="n">
        <v>0</v>
      </c>
    </row>
    <row r="5312" customFormat="false" ht="15" hidden="false" customHeight="false" outlineLevel="0" collapsed="false">
      <c r="A5312" s="189" t="n">
        <v>37372</v>
      </c>
      <c r="B5312" s="190" t="s">
        <v>877</v>
      </c>
      <c r="C5312" s="191" t="s">
        <v>67</v>
      </c>
      <c r="D5312" s="191" t="s">
        <v>876</v>
      </c>
      <c r="E5312" s="189" t="n">
        <v>4</v>
      </c>
      <c r="F5312" s="189" t="n">
        <v>0.37</v>
      </c>
      <c r="G5312" s="189" t="n">
        <v>0</v>
      </c>
    </row>
    <row r="5313" customFormat="false" ht="15" hidden="false" customHeight="false" outlineLevel="0" collapsed="false">
      <c r="A5313" s="189" t="n">
        <v>37373</v>
      </c>
      <c r="B5313" s="190" t="s">
        <v>878</v>
      </c>
      <c r="C5313" s="191" t="s">
        <v>67</v>
      </c>
      <c r="D5313" s="191" t="s">
        <v>876</v>
      </c>
      <c r="E5313" s="189" t="n">
        <v>4</v>
      </c>
      <c r="F5313" s="189" t="n">
        <v>0.02</v>
      </c>
      <c r="G5313" s="189" t="n">
        <v>0</v>
      </c>
    </row>
    <row r="5314" customFormat="false" ht="15" hidden="false" customHeight="false" outlineLevel="0" collapsed="false">
      <c r="A5314" s="189" t="n">
        <v>38403</v>
      </c>
      <c r="B5314" s="190" t="s">
        <v>888</v>
      </c>
      <c r="C5314" s="191" t="s">
        <v>67</v>
      </c>
      <c r="D5314" s="191" t="s">
        <v>28</v>
      </c>
      <c r="E5314" s="189" t="n">
        <v>0.0145956</v>
      </c>
      <c r="F5314" s="189" t="n">
        <v>24.94</v>
      </c>
      <c r="G5314" s="189" t="n">
        <v>0</v>
      </c>
    </row>
    <row r="5315" customFormat="false" ht="15" hidden="false" customHeight="false" outlineLevel="0" collapsed="false">
      <c r="A5315" s="189" t="n">
        <v>6111</v>
      </c>
      <c r="B5315" s="190" t="s">
        <v>891</v>
      </c>
      <c r="C5315" s="191" t="s">
        <v>867</v>
      </c>
      <c r="D5315" s="191" t="s">
        <v>876</v>
      </c>
      <c r="E5315" s="189" t="n">
        <v>2.0342</v>
      </c>
      <c r="F5315" s="189" t="n">
        <v>0</v>
      </c>
      <c r="G5315" s="189" t="n">
        <v>8.04</v>
      </c>
    </row>
    <row r="5316" customFormat="false" ht="15" hidden="false" customHeight="false" outlineLevel="0" collapsed="false">
      <c r="A5316" s="189" t="s">
        <v>1277</v>
      </c>
      <c r="B5316" s="190" t="s">
        <v>1278</v>
      </c>
      <c r="C5316" s="191" t="s">
        <v>67</v>
      </c>
      <c r="D5316" s="191" t="s">
        <v>28</v>
      </c>
      <c r="E5316" s="189" t="n">
        <v>1</v>
      </c>
      <c r="F5316" s="189" t="n">
        <v>1219.63</v>
      </c>
      <c r="G5316" s="189" t="n">
        <v>0</v>
      </c>
    </row>
    <row r="5317" customFormat="false" ht="15" hidden="false" customHeight="false" outlineLevel="0" collapsed="false">
      <c r="A5317" s="189" t="s">
        <v>1279</v>
      </c>
      <c r="B5317" s="190" t="s">
        <v>1280</v>
      </c>
      <c r="C5317" s="191" t="s">
        <v>67</v>
      </c>
      <c r="D5317" s="191" t="s">
        <v>28</v>
      </c>
      <c r="E5317" s="189" t="n">
        <v>1</v>
      </c>
      <c r="F5317" s="189" t="n">
        <v>996.63</v>
      </c>
      <c r="G5317" s="189" t="n">
        <v>0</v>
      </c>
    </row>
    <row r="5318" customFormat="false" ht="15" hidden="false" customHeight="false" outlineLevel="0" collapsed="false">
      <c r="A5318" s="178"/>
      <c r="B5318" s="179"/>
      <c r="C5318" s="180"/>
      <c r="D5318" s="180"/>
      <c r="E5318" s="180"/>
      <c r="F5318" s="180"/>
      <c r="G5318" s="180"/>
    </row>
    <row r="5319" customFormat="false" ht="15" hidden="false" customHeight="false" outlineLevel="0" collapsed="false">
      <c r="A5319" s="184" t="s">
        <v>760</v>
      </c>
      <c r="B5319" s="185" t="s">
        <v>761</v>
      </c>
      <c r="C5319" s="186" t="s">
        <v>53</v>
      </c>
      <c r="D5319" s="186" t="s">
        <v>28</v>
      </c>
      <c r="E5319" s="187"/>
      <c r="F5319" s="187" t="n">
        <v>59.038624907</v>
      </c>
      <c r="G5319" s="187" t="n">
        <v>4.088742</v>
      </c>
    </row>
    <row r="5320" customFormat="false" ht="15" hidden="false" customHeight="false" outlineLevel="0" collapsed="false">
      <c r="A5320" s="189" t="n">
        <v>10</v>
      </c>
      <c r="B5320" s="190" t="s">
        <v>882</v>
      </c>
      <c r="C5320" s="191" t="s">
        <v>67</v>
      </c>
      <c r="D5320" s="191" t="s">
        <v>28</v>
      </c>
      <c r="E5320" s="189" t="n">
        <v>0.00182445</v>
      </c>
      <c r="F5320" s="189" t="n">
        <v>6.64</v>
      </c>
      <c r="G5320" s="189" t="n">
        <v>0</v>
      </c>
    </row>
    <row r="5321" customFormat="false" ht="15" hidden="false" customHeight="false" outlineLevel="0" collapsed="false">
      <c r="A5321" s="189" t="n">
        <v>12</v>
      </c>
      <c r="B5321" s="190" t="s">
        <v>883</v>
      </c>
      <c r="C5321" s="191" t="s">
        <v>67</v>
      </c>
      <c r="D5321" s="191" t="s">
        <v>28</v>
      </c>
      <c r="E5321" s="189" t="n">
        <v>0.00182445</v>
      </c>
      <c r="F5321" s="189" t="n">
        <v>6.5</v>
      </c>
      <c r="G5321" s="189" t="n">
        <v>0</v>
      </c>
    </row>
    <row r="5322" customFormat="false" ht="15" hidden="false" customHeight="false" outlineLevel="0" collapsed="false">
      <c r="A5322" s="189" t="n">
        <v>12892</v>
      </c>
      <c r="B5322" s="190" t="s">
        <v>859</v>
      </c>
      <c r="C5322" s="191" t="s">
        <v>67</v>
      </c>
      <c r="D5322" s="191" t="s">
        <v>333</v>
      </c>
      <c r="E5322" s="189" t="n">
        <v>0.00318775</v>
      </c>
      <c r="F5322" s="189" t="n">
        <v>9</v>
      </c>
      <c r="G5322" s="189" t="n">
        <v>0</v>
      </c>
    </row>
    <row r="5323" customFormat="false" ht="15" hidden="false" customHeight="false" outlineLevel="0" collapsed="false">
      <c r="A5323" s="189" t="n">
        <v>12893</v>
      </c>
      <c r="B5323" s="190" t="s">
        <v>860</v>
      </c>
      <c r="C5323" s="191" t="s">
        <v>67</v>
      </c>
      <c r="D5323" s="191" t="s">
        <v>333</v>
      </c>
      <c r="E5323" s="189" t="n">
        <v>0.00318775</v>
      </c>
      <c r="F5323" s="189" t="n">
        <v>48</v>
      </c>
      <c r="G5323" s="189" t="n">
        <v>0</v>
      </c>
    </row>
    <row r="5324" customFormat="false" ht="15" hidden="false" customHeight="false" outlineLevel="0" collapsed="false">
      <c r="A5324" s="189" t="n">
        <v>12894</v>
      </c>
      <c r="B5324" s="190" t="s">
        <v>861</v>
      </c>
      <c r="C5324" s="191" t="s">
        <v>67</v>
      </c>
      <c r="D5324" s="191" t="s">
        <v>28</v>
      </c>
      <c r="E5324" s="189" t="n">
        <v>0.00318775</v>
      </c>
      <c r="F5324" s="189" t="n">
        <v>13</v>
      </c>
      <c r="G5324" s="189" t="n">
        <v>0</v>
      </c>
    </row>
    <row r="5325" customFormat="false" ht="21" hidden="false" customHeight="false" outlineLevel="0" collapsed="false">
      <c r="A5325" s="189" t="n">
        <v>12895</v>
      </c>
      <c r="B5325" s="190" t="s">
        <v>862</v>
      </c>
      <c r="C5325" s="191" t="s">
        <v>67</v>
      </c>
      <c r="D5325" s="191" t="s">
        <v>28</v>
      </c>
      <c r="E5325" s="189" t="n">
        <v>0.00318775</v>
      </c>
      <c r="F5325" s="189" t="n">
        <v>10</v>
      </c>
      <c r="G5325" s="189" t="n">
        <v>0</v>
      </c>
    </row>
    <row r="5326" customFormat="false" ht="15" hidden="false" customHeight="false" outlineLevel="0" collapsed="false">
      <c r="A5326" s="189" t="n">
        <v>2711</v>
      </c>
      <c r="B5326" s="190" t="s">
        <v>885</v>
      </c>
      <c r="C5326" s="191" t="s">
        <v>67</v>
      </c>
      <c r="D5326" s="191" t="s">
        <v>28</v>
      </c>
      <c r="E5326" s="189" t="n">
        <v>0.00182445</v>
      </c>
      <c r="F5326" s="189" t="n">
        <v>100.68</v>
      </c>
      <c r="G5326" s="189" t="n">
        <v>0</v>
      </c>
    </row>
    <row r="5327" customFormat="false" ht="21" hidden="false" customHeight="false" outlineLevel="0" collapsed="false">
      <c r="A5327" s="189" t="n">
        <v>36148</v>
      </c>
      <c r="B5327" s="190" t="s">
        <v>864</v>
      </c>
      <c r="C5327" s="191" t="s">
        <v>67</v>
      </c>
      <c r="D5327" s="191" t="s">
        <v>28</v>
      </c>
      <c r="E5327" s="189" t="n">
        <v>0.00318775</v>
      </c>
      <c r="F5327" s="189" t="n">
        <v>48</v>
      </c>
      <c r="G5327" s="189" t="n">
        <v>0</v>
      </c>
    </row>
    <row r="5328" customFormat="false" ht="21" hidden="false" customHeight="false" outlineLevel="0" collapsed="false">
      <c r="A5328" s="189" t="n">
        <v>36152</v>
      </c>
      <c r="B5328" s="190" t="s">
        <v>865</v>
      </c>
      <c r="C5328" s="191" t="s">
        <v>67</v>
      </c>
      <c r="D5328" s="191" t="s">
        <v>28</v>
      </c>
      <c r="E5328" s="189" t="n">
        <v>0.00318775</v>
      </c>
      <c r="F5328" s="189" t="n">
        <v>3.9</v>
      </c>
      <c r="G5328" s="189" t="n">
        <v>0</v>
      </c>
    </row>
    <row r="5329" customFormat="false" ht="15" hidden="false" customHeight="false" outlineLevel="0" collapsed="false">
      <c r="A5329" s="189" t="n">
        <v>37370</v>
      </c>
      <c r="B5329" s="190" t="s">
        <v>886</v>
      </c>
      <c r="C5329" s="191" t="s">
        <v>67</v>
      </c>
      <c r="D5329" s="191" t="s">
        <v>876</v>
      </c>
      <c r="E5329" s="189" t="n">
        <v>0.5</v>
      </c>
      <c r="F5329" s="189" t="n">
        <v>1.7</v>
      </c>
      <c r="G5329" s="189" t="n">
        <v>0</v>
      </c>
    </row>
    <row r="5330" customFormat="false" ht="15" hidden="false" customHeight="false" outlineLevel="0" collapsed="false">
      <c r="A5330" s="189" t="n">
        <v>37371</v>
      </c>
      <c r="B5330" s="190" t="s">
        <v>887</v>
      </c>
      <c r="C5330" s="191" t="s">
        <v>67</v>
      </c>
      <c r="D5330" s="191" t="s">
        <v>876</v>
      </c>
      <c r="E5330" s="189" t="n">
        <v>0.5</v>
      </c>
      <c r="F5330" s="189" t="n">
        <v>0.64</v>
      </c>
      <c r="G5330" s="189" t="n">
        <v>0</v>
      </c>
    </row>
    <row r="5331" customFormat="false" ht="15" hidden="false" customHeight="false" outlineLevel="0" collapsed="false">
      <c r="A5331" s="189" t="n">
        <v>37372</v>
      </c>
      <c r="B5331" s="190" t="s">
        <v>877</v>
      </c>
      <c r="C5331" s="191" t="s">
        <v>67</v>
      </c>
      <c r="D5331" s="191" t="s">
        <v>876</v>
      </c>
      <c r="E5331" s="189" t="n">
        <v>0.5</v>
      </c>
      <c r="F5331" s="189" t="n">
        <v>0.37</v>
      </c>
      <c r="G5331" s="189" t="n">
        <v>0</v>
      </c>
    </row>
    <row r="5332" customFormat="false" ht="15" hidden="false" customHeight="false" outlineLevel="0" collapsed="false">
      <c r="A5332" s="189" t="n">
        <v>37373</v>
      </c>
      <c r="B5332" s="190" t="s">
        <v>878</v>
      </c>
      <c r="C5332" s="191" t="s">
        <v>67</v>
      </c>
      <c r="D5332" s="191" t="s">
        <v>876</v>
      </c>
      <c r="E5332" s="189" t="n">
        <v>0.5</v>
      </c>
      <c r="F5332" s="189" t="n">
        <v>0.02</v>
      </c>
      <c r="G5332" s="189" t="n">
        <v>0</v>
      </c>
    </row>
    <row r="5333" customFormat="false" ht="15" hidden="false" customHeight="false" outlineLevel="0" collapsed="false">
      <c r="A5333" s="189" t="n">
        <v>38403</v>
      </c>
      <c r="B5333" s="190" t="s">
        <v>888</v>
      </c>
      <c r="C5333" s="191" t="s">
        <v>67</v>
      </c>
      <c r="D5333" s="191" t="s">
        <v>28</v>
      </c>
      <c r="E5333" s="189" t="n">
        <v>0.00182445</v>
      </c>
      <c r="F5333" s="189" t="n">
        <v>24.94</v>
      </c>
      <c r="G5333" s="189" t="n">
        <v>0</v>
      </c>
    </row>
    <row r="5334" customFormat="false" ht="15" hidden="false" customHeight="false" outlineLevel="0" collapsed="false">
      <c r="A5334" s="189" t="n">
        <v>6111</v>
      </c>
      <c r="B5334" s="190" t="s">
        <v>891</v>
      </c>
      <c r="C5334" s="191" t="s">
        <v>867</v>
      </c>
      <c r="D5334" s="191" t="s">
        <v>876</v>
      </c>
      <c r="E5334" s="189" t="n">
        <v>0.50855</v>
      </c>
      <c r="F5334" s="189" t="n">
        <v>0</v>
      </c>
      <c r="G5334" s="189" t="n">
        <v>8.04</v>
      </c>
    </row>
    <row r="5335" customFormat="false" ht="15" hidden="false" customHeight="false" outlineLevel="0" collapsed="false">
      <c r="A5335" s="189" t="s">
        <v>1281</v>
      </c>
      <c r="B5335" s="190" t="s">
        <v>1282</v>
      </c>
      <c r="C5335" s="191" t="s">
        <v>67</v>
      </c>
      <c r="D5335" s="191" t="s">
        <v>28</v>
      </c>
      <c r="E5335" s="189" t="n">
        <v>1</v>
      </c>
      <c r="F5335" s="189" t="n">
        <v>57</v>
      </c>
      <c r="G5335" s="189" t="n">
        <v>0</v>
      </c>
    </row>
    <row r="5336" customFormat="false" ht="15" hidden="false" customHeight="false" outlineLevel="0" collapsed="false">
      <c r="A5336" s="178"/>
      <c r="B5336" s="179"/>
      <c r="C5336" s="180"/>
      <c r="D5336" s="180"/>
      <c r="E5336" s="180"/>
      <c r="F5336" s="180"/>
      <c r="G5336" s="180"/>
    </row>
    <row r="5337" customFormat="false" ht="21" hidden="false" customHeight="false" outlineLevel="0" collapsed="false">
      <c r="A5337" s="184" t="s">
        <v>763</v>
      </c>
      <c r="B5337" s="185" t="s">
        <v>764</v>
      </c>
      <c r="C5337" s="186" t="s">
        <v>53</v>
      </c>
      <c r="D5337" s="186" t="s">
        <v>28</v>
      </c>
      <c r="E5337" s="187"/>
      <c r="F5337" s="187" t="n">
        <v>258.37012606214</v>
      </c>
      <c r="G5337" s="187" t="n">
        <v>15.6675023808</v>
      </c>
    </row>
    <row r="5338" customFormat="false" ht="15" hidden="false" customHeight="false" outlineLevel="0" collapsed="false">
      <c r="A5338" s="189" t="n">
        <v>10</v>
      </c>
      <c r="B5338" s="190" t="s">
        <v>882</v>
      </c>
      <c r="C5338" s="191" t="s">
        <v>67</v>
      </c>
      <c r="D5338" s="191" t="s">
        <v>28</v>
      </c>
      <c r="E5338" s="189" t="n">
        <v>0.006572399</v>
      </c>
      <c r="F5338" s="189" t="n">
        <v>6.64</v>
      </c>
      <c r="G5338" s="189" t="n">
        <v>0</v>
      </c>
    </row>
    <row r="5339" customFormat="false" ht="15" hidden="false" customHeight="false" outlineLevel="0" collapsed="false">
      <c r="A5339" s="189" t="n">
        <v>12</v>
      </c>
      <c r="B5339" s="190" t="s">
        <v>883</v>
      </c>
      <c r="C5339" s="191" t="s">
        <v>67</v>
      </c>
      <c r="D5339" s="191" t="s">
        <v>28</v>
      </c>
      <c r="E5339" s="189" t="n">
        <v>0.006572399</v>
      </c>
      <c r="F5339" s="189" t="n">
        <v>6.5</v>
      </c>
      <c r="G5339" s="189" t="n">
        <v>0</v>
      </c>
    </row>
    <row r="5340" customFormat="false" ht="15" hidden="false" customHeight="false" outlineLevel="0" collapsed="false">
      <c r="A5340" s="189" t="n">
        <v>1213</v>
      </c>
      <c r="B5340" s="190" t="s">
        <v>884</v>
      </c>
      <c r="C5340" s="191" t="s">
        <v>867</v>
      </c>
      <c r="D5340" s="191" t="s">
        <v>876</v>
      </c>
      <c r="E5340" s="189" t="n">
        <v>0.20186</v>
      </c>
      <c r="F5340" s="189" t="n">
        <v>0</v>
      </c>
      <c r="G5340" s="189" t="n">
        <v>12.75</v>
      </c>
    </row>
    <row r="5341" customFormat="false" ht="15" hidden="false" customHeight="false" outlineLevel="0" collapsed="false">
      <c r="A5341" s="189" t="n">
        <v>12892</v>
      </c>
      <c r="B5341" s="190" t="s">
        <v>859</v>
      </c>
      <c r="C5341" s="191" t="s">
        <v>67</v>
      </c>
      <c r="D5341" s="191" t="s">
        <v>333</v>
      </c>
      <c r="E5341" s="189" t="n">
        <v>0.011483551</v>
      </c>
      <c r="F5341" s="189" t="n">
        <v>9</v>
      </c>
      <c r="G5341" s="189" t="n">
        <v>0</v>
      </c>
    </row>
    <row r="5342" customFormat="false" ht="15" hidden="false" customHeight="false" outlineLevel="0" collapsed="false">
      <c r="A5342" s="189" t="n">
        <v>12893</v>
      </c>
      <c r="B5342" s="190" t="s">
        <v>860</v>
      </c>
      <c r="C5342" s="191" t="s">
        <v>67</v>
      </c>
      <c r="D5342" s="191" t="s">
        <v>333</v>
      </c>
      <c r="E5342" s="189" t="n">
        <v>0.011483551</v>
      </c>
      <c r="F5342" s="189" t="n">
        <v>48</v>
      </c>
      <c r="G5342" s="189" t="n">
        <v>0</v>
      </c>
    </row>
    <row r="5343" customFormat="false" ht="15" hidden="false" customHeight="false" outlineLevel="0" collapsed="false">
      <c r="A5343" s="189" t="n">
        <v>12894</v>
      </c>
      <c r="B5343" s="190" t="s">
        <v>861</v>
      </c>
      <c r="C5343" s="191" t="s">
        <v>67</v>
      </c>
      <c r="D5343" s="191" t="s">
        <v>28</v>
      </c>
      <c r="E5343" s="189" t="n">
        <v>0.011483551</v>
      </c>
      <c r="F5343" s="189" t="n">
        <v>13</v>
      </c>
      <c r="G5343" s="189" t="n">
        <v>0</v>
      </c>
    </row>
    <row r="5344" customFormat="false" ht="21" hidden="false" customHeight="false" outlineLevel="0" collapsed="false">
      <c r="A5344" s="189" t="n">
        <v>12895</v>
      </c>
      <c r="B5344" s="190" t="s">
        <v>862</v>
      </c>
      <c r="C5344" s="191" t="s">
        <v>67</v>
      </c>
      <c r="D5344" s="191" t="s">
        <v>28</v>
      </c>
      <c r="E5344" s="189" t="n">
        <v>0.011483551</v>
      </c>
      <c r="F5344" s="189" t="n">
        <v>10</v>
      </c>
      <c r="G5344" s="189" t="n">
        <v>0</v>
      </c>
    </row>
    <row r="5345" customFormat="false" ht="15" hidden="false" customHeight="false" outlineLevel="0" collapsed="false">
      <c r="A5345" s="189" t="n">
        <v>1379</v>
      </c>
      <c r="B5345" s="190" t="s">
        <v>893</v>
      </c>
      <c r="C5345" s="191" t="s">
        <v>67</v>
      </c>
      <c r="D5345" s="191" t="s">
        <v>153</v>
      </c>
      <c r="E5345" s="189" t="n">
        <v>16.6632</v>
      </c>
      <c r="F5345" s="189" t="n">
        <v>0.41</v>
      </c>
      <c r="G5345" s="189" t="n">
        <v>0</v>
      </c>
    </row>
    <row r="5346" customFormat="false" ht="21" hidden="false" customHeight="false" outlineLevel="0" collapsed="false">
      <c r="A5346" s="189" t="n">
        <v>21012</v>
      </c>
      <c r="B5346" s="190" t="s">
        <v>1283</v>
      </c>
      <c r="C5346" s="191" t="s">
        <v>67</v>
      </c>
      <c r="D5346" s="191" t="s">
        <v>131</v>
      </c>
      <c r="E5346" s="189" t="n">
        <v>1.8</v>
      </c>
      <c r="F5346" s="189" t="n">
        <v>25.51</v>
      </c>
      <c r="G5346" s="189" t="n">
        <v>0</v>
      </c>
    </row>
    <row r="5347" customFormat="false" ht="15" hidden="false" customHeight="false" outlineLevel="0" collapsed="false">
      <c r="A5347" s="189" t="n">
        <v>2711</v>
      </c>
      <c r="B5347" s="190" t="s">
        <v>885</v>
      </c>
      <c r="C5347" s="191" t="s">
        <v>67</v>
      </c>
      <c r="D5347" s="191" t="s">
        <v>28</v>
      </c>
      <c r="E5347" s="189" t="n">
        <v>0.006572399</v>
      </c>
      <c r="F5347" s="189" t="n">
        <v>100.68</v>
      </c>
      <c r="G5347" s="189" t="n">
        <v>0</v>
      </c>
    </row>
    <row r="5348" customFormat="false" ht="15" hidden="false" customHeight="false" outlineLevel="0" collapsed="false">
      <c r="A5348" s="189" t="n">
        <v>34723</v>
      </c>
      <c r="B5348" s="190" t="s">
        <v>1284</v>
      </c>
      <c r="C5348" s="191" t="s">
        <v>67</v>
      </c>
      <c r="D5348" s="191" t="s">
        <v>72</v>
      </c>
      <c r="E5348" s="189" t="n">
        <v>0.35</v>
      </c>
      <c r="F5348" s="189" t="n">
        <v>548.63</v>
      </c>
      <c r="G5348" s="189" t="n">
        <v>0</v>
      </c>
    </row>
    <row r="5349" customFormat="false" ht="21" hidden="false" customHeight="false" outlineLevel="0" collapsed="false">
      <c r="A5349" s="189" t="n">
        <v>36148</v>
      </c>
      <c r="B5349" s="190" t="s">
        <v>864</v>
      </c>
      <c r="C5349" s="191" t="s">
        <v>67</v>
      </c>
      <c r="D5349" s="191" t="s">
        <v>28</v>
      </c>
      <c r="E5349" s="189" t="n">
        <v>0.011483551</v>
      </c>
      <c r="F5349" s="189" t="n">
        <v>48</v>
      </c>
      <c r="G5349" s="189" t="n">
        <v>0</v>
      </c>
    </row>
    <row r="5350" customFormat="false" ht="21" hidden="false" customHeight="false" outlineLevel="0" collapsed="false">
      <c r="A5350" s="189" t="n">
        <v>36152</v>
      </c>
      <c r="B5350" s="190" t="s">
        <v>865</v>
      </c>
      <c r="C5350" s="191" t="s">
        <v>67</v>
      </c>
      <c r="D5350" s="191" t="s">
        <v>28</v>
      </c>
      <c r="E5350" s="189" t="n">
        <v>0.011483551</v>
      </c>
      <c r="F5350" s="189" t="n">
        <v>3.9</v>
      </c>
      <c r="G5350" s="189" t="n">
        <v>0</v>
      </c>
    </row>
    <row r="5351" customFormat="false" ht="15" hidden="false" customHeight="false" outlineLevel="0" collapsed="false">
      <c r="A5351" s="189" t="n">
        <v>370</v>
      </c>
      <c r="B5351" s="190" t="s">
        <v>895</v>
      </c>
      <c r="C5351" s="191" t="s">
        <v>67</v>
      </c>
      <c r="D5351" s="191" t="s">
        <v>124</v>
      </c>
      <c r="E5351" s="189" t="n">
        <v>0.051</v>
      </c>
      <c r="F5351" s="189" t="n">
        <v>75</v>
      </c>
      <c r="G5351" s="189" t="n">
        <v>0</v>
      </c>
    </row>
    <row r="5352" customFormat="false" ht="15" hidden="false" customHeight="false" outlineLevel="0" collapsed="false">
      <c r="A5352" s="189" t="n">
        <v>37370</v>
      </c>
      <c r="B5352" s="190" t="s">
        <v>886</v>
      </c>
      <c r="C5352" s="191" t="s">
        <v>67</v>
      </c>
      <c r="D5352" s="191" t="s">
        <v>876</v>
      </c>
      <c r="E5352" s="189" t="n">
        <v>1.8012</v>
      </c>
      <c r="F5352" s="189" t="n">
        <v>1.7</v>
      </c>
      <c r="G5352" s="189" t="n">
        <v>0</v>
      </c>
    </row>
    <row r="5353" customFormat="false" ht="15" hidden="false" customHeight="false" outlineLevel="0" collapsed="false">
      <c r="A5353" s="189" t="n">
        <v>37371</v>
      </c>
      <c r="B5353" s="190" t="s">
        <v>887</v>
      </c>
      <c r="C5353" s="191" t="s">
        <v>67</v>
      </c>
      <c r="D5353" s="191" t="s">
        <v>876</v>
      </c>
      <c r="E5353" s="189" t="n">
        <v>1.8012</v>
      </c>
      <c r="F5353" s="189" t="n">
        <v>0.64</v>
      </c>
      <c r="G5353" s="189" t="n">
        <v>0</v>
      </c>
    </row>
    <row r="5354" customFormat="false" ht="15" hidden="false" customHeight="false" outlineLevel="0" collapsed="false">
      <c r="A5354" s="189" t="n">
        <v>37372</v>
      </c>
      <c r="B5354" s="190" t="s">
        <v>877</v>
      </c>
      <c r="C5354" s="191" t="s">
        <v>67</v>
      </c>
      <c r="D5354" s="191" t="s">
        <v>876</v>
      </c>
      <c r="E5354" s="189" t="n">
        <v>1.8012</v>
      </c>
      <c r="F5354" s="189" t="n">
        <v>0.37</v>
      </c>
      <c r="G5354" s="189" t="n">
        <v>0</v>
      </c>
    </row>
    <row r="5355" customFormat="false" ht="15" hidden="false" customHeight="false" outlineLevel="0" collapsed="false">
      <c r="A5355" s="189" t="n">
        <v>37373</v>
      </c>
      <c r="B5355" s="190" t="s">
        <v>878</v>
      </c>
      <c r="C5355" s="191" t="s">
        <v>67</v>
      </c>
      <c r="D5355" s="191" t="s">
        <v>876</v>
      </c>
      <c r="E5355" s="189" t="n">
        <v>1.8012</v>
      </c>
      <c r="F5355" s="189" t="n">
        <v>0.02</v>
      </c>
      <c r="G5355" s="189" t="n">
        <v>0</v>
      </c>
    </row>
    <row r="5356" customFormat="false" ht="15" hidden="false" customHeight="false" outlineLevel="0" collapsed="false">
      <c r="A5356" s="189" t="n">
        <v>38403</v>
      </c>
      <c r="B5356" s="190" t="s">
        <v>888</v>
      </c>
      <c r="C5356" s="191" t="s">
        <v>67</v>
      </c>
      <c r="D5356" s="191" t="s">
        <v>28</v>
      </c>
      <c r="E5356" s="189" t="n">
        <v>0.006572399</v>
      </c>
      <c r="F5356" s="189" t="n">
        <v>24.94</v>
      </c>
      <c r="G5356" s="189" t="n">
        <v>0</v>
      </c>
    </row>
    <row r="5357" customFormat="false" ht="15" hidden="false" customHeight="false" outlineLevel="0" collapsed="false">
      <c r="A5357" s="189" t="n">
        <v>4721</v>
      </c>
      <c r="B5357" s="190" t="s">
        <v>899</v>
      </c>
      <c r="C5357" s="191" t="s">
        <v>67</v>
      </c>
      <c r="D5357" s="191" t="s">
        <v>124</v>
      </c>
      <c r="E5357" s="189" t="n">
        <v>0.03534</v>
      </c>
      <c r="F5357" s="189" t="n">
        <v>43.74</v>
      </c>
      <c r="G5357" s="189" t="n">
        <v>0</v>
      </c>
    </row>
    <row r="5358" customFormat="false" ht="15" hidden="false" customHeight="false" outlineLevel="0" collapsed="false">
      <c r="A5358" s="189" t="n">
        <v>5075</v>
      </c>
      <c r="B5358" s="190" t="s">
        <v>901</v>
      </c>
      <c r="C5358" s="191" t="s">
        <v>67</v>
      </c>
      <c r="D5358" s="191" t="s">
        <v>153</v>
      </c>
      <c r="E5358" s="189" t="n">
        <v>0.1</v>
      </c>
      <c r="F5358" s="189" t="n">
        <v>8.85</v>
      </c>
      <c r="G5358" s="189" t="n">
        <v>0</v>
      </c>
    </row>
    <row r="5359" customFormat="false" ht="15" hidden="false" customHeight="false" outlineLevel="0" collapsed="false">
      <c r="A5359" s="189" t="n">
        <v>6111</v>
      </c>
      <c r="B5359" s="190" t="s">
        <v>891</v>
      </c>
      <c r="C5359" s="191" t="s">
        <v>867</v>
      </c>
      <c r="D5359" s="191" t="s">
        <v>876</v>
      </c>
      <c r="E5359" s="189" t="n">
        <v>1.62858052</v>
      </c>
      <c r="F5359" s="189" t="n">
        <v>0</v>
      </c>
      <c r="G5359" s="189" t="n">
        <v>8.04</v>
      </c>
    </row>
    <row r="5360" customFormat="false" ht="15" hidden="false" customHeight="false" outlineLevel="0" collapsed="false">
      <c r="A5360" s="178"/>
      <c r="B5360" s="179"/>
      <c r="C5360" s="180"/>
      <c r="D5360" s="180"/>
      <c r="E5360" s="180"/>
      <c r="F5360" s="180"/>
      <c r="G5360" s="180"/>
    </row>
    <row r="5361" customFormat="false" ht="21" hidden="false" customHeight="false" outlineLevel="0" collapsed="false">
      <c r="A5361" s="184" t="s">
        <v>766</v>
      </c>
      <c r="B5361" s="185" t="s">
        <v>767</v>
      </c>
      <c r="C5361" s="186" t="s">
        <v>53</v>
      </c>
      <c r="D5361" s="186" t="s">
        <v>131</v>
      </c>
      <c r="E5361" s="187"/>
      <c r="F5361" s="187" t="n">
        <v>29.23012074138</v>
      </c>
      <c r="G5361" s="187" t="n">
        <v>4.5758271216</v>
      </c>
    </row>
    <row r="5362" customFormat="false" ht="15" hidden="false" customHeight="false" outlineLevel="0" collapsed="false">
      <c r="A5362" s="189" t="n">
        <v>10</v>
      </c>
      <c r="B5362" s="190" t="s">
        <v>882</v>
      </c>
      <c r="C5362" s="191" t="s">
        <v>67</v>
      </c>
      <c r="D5362" s="191" t="s">
        <v>28</v>
      </c>
      <c r="E5362" s="189" t="n">
        <v>0.001614273</v>
      </c>
      <c r="F5362" s="189" t="n">
        <v>6.64</v>
      </c>
      <c r="G5362" s="189" t="n">
        <v>0</v>
      </c>
    </row>
    <row r="5363" customFormat="false" ht="15" hidden="false" customHeight="false" outlineLevel="0" collapsed="false">
      <c r="A5363" s="189" t="n">
        <v>12</v>
      </c>
      <c r="B5363" s="190" t="s">
        <v>883</v>
      </c>
      <c r="C5363" s="191" t="s">
        <v>67</v>
      </c>
      <c r="D5363" s="191" t="s">
        <v>28</v>
      </c>
      <c r="E5363" s="189" t="n">
        <v>0.001614273</v>
      </c>
      <c r="F5363" s="189" t="n">
        <v>6.5</v>
      </c>
      <c r="G5363" s="189" t="n">
        <v>0</v>
      </c>
    </row>
    <row r="5364" customFormat="false" ht="15" hidden="false" customHeight="false" outlineLevel="0" collapsed="false">
      <c r="A5364" s="189" t="n">
        <v>12892</v>
      </c>
      <c r="B5364" s="190" t="s">
        <v>859</v>
      </c>
      <c r="C5364" s="191" t="s">
        <v>67</v>
      </c>
      <c r="D5364" s="191" t="s">
        <v>333</v>
      </c>
      <c r="E5364" s="189" t="n">
        <v>0.002820521</v>
      </c>
      <c r="F5364" s="189" t="n">
        <v>9</v>
      </c>
      <c r="G5364" s="189" t="n">
        <v>0</v>
      </c>
    </row>
    <row r="5365" customFormat="false" ht="15" hidden="false" customHeight="false" outlineLevel="0" collapsed="false">
      <c r="A5365" s="189" t="n">
        <v>12893</v>
      </c>
      <c r="B5365" s="190" t="s">
        <v>860</v>
      </c>
      <c r="C5365" s="191" t="s">
        <v>67</v>
      </c>
      <c r="D5365" s="191" t="s">
        <v>333</v>
      </c>
      <c r="E5365" s="189" t="n">
        <v>0.002820521</v>
      </c>
      <c r="F5365" s="189" t="n">
        <v>48</v>
      </c>
      <c r="G5365" s="189" t="n">
        <v>0</v>
      </c>
    </row>
    <row r="5366" customFormat="false" ht="15" hidden="false" customHeight="false" outlineLevel="0" collapsed="false">
      <c r="A5366" s="189" t="n">
        <v>12894</v>
      </c>
      <c r="B5366" s="190" t="s">
        <v>861</v>
      </c>
      <c r="C5366" s="191" t="s">
        <v>67</v>
      </c>
      <c r="D5366" s="191" t="s">
        <v>28</v>
      </c>
      <c r="E5366" s="189" t="n">
        <v>0.002820521</v>
      </c>
      <c r="F5366" s="189" t="n">
        <v>13</v>
      </c>
      <c r="G5366" s="189" t="n">
        <v>0</v>
      </c>
    </row>
    <row r="5367" customFormat="false" ht="21" hidden="false" customHeight="false" outlineLevel="0" collapsed="false">
      <c r="A5367" s="189" t="n">
        <v>12895</v>
      </c>
      <c r="B5367" s="190" t="s">
        <v>862</v>
      </c>
      <c r="C5367" s="191" t="s">
        <v>67</v>
      </c>
      <c r="D5367" s="191" t="s">
        <v>28</v>
      </c>
      <c r="E5367" s="189" t="n">
        <v>0.002820521</v>
      </c>
      <c r="F5367" s="189" t="n">
        <v>10</v>
      </c>
      <c r="G5367" s="189" t="n">
        <v>0</v>
      </c>
    </row>
    <row r="5368" customFormat="false" ht="15" hidden="false" customHeight="false" outlineLevel="0" collapsed="false">
      <c r="A5368" s="189" t="n">
        <v>1379</v>
      </c>
      <c r="B5368" s="190" t="s">
        <v>893</v>
      </c>
      <c r="C5368" s="191" t="s">
        <v>67</v>
      </c>
      <c r="D5368" s="191" t="s">
        <v>153</v>
      </c>
      <c r="E5368" s="189" t="n">
        <v>2.20755</v>
      </c>
      <c r="F5368" s="189" t="n">
        <v>0.41</v>
      </c>
      <c r="G5368" s="189" t="n">
        <v>0</v>
      </c>
    </row>
    <row r="5369" customFormat="false" ht="15" hidden="false" customHeight="false" outlineLevel="0" collapsed="false">
      <c r="A5369" s="189" t="n">
        <v>2711</v>
      </c>
      <c r="B5369" s="190" t="s">
        <v>885</v>
      </c>
      <c r="C5369" s="191" t="s">
        <v>67</v>
      </c>
      <c r="D5369" s="191" t="s">
        <v>28</v>
      </c>
      <c r="E5369" s="189" t="n">
        <v>0.001614273</v>
      </c>
      <c r="F5369" s="189" t="n">
        <v>100.68</v>
      </c>
      <c r="G5369" s="189" t="n">
        <v>0</v>
      </c>
    </row>
    <row r="5370" customFormat="false" ht="21" hidden="false" customHeight="false" outlineLevel="0" collapsed="false">
      <c r="A5370" s="189" t="n">
        <v>36148</v>
      </c>
      <c r="B5370" s="190" t="s">
        <v>864</v>
      </c>
      <c r="C5370" s="191" t="s">
        <v>67</v>
      </c>
      <c r="D5370" s="191" t="s">
        <v>28</v>
      </c>
      <c r="E5370" s="189" t="n">
        <v>0.002820521</v>
      </c>
      <c r="F5370" s="189" t="n">
        <v>48</v>
      </c>
      <c r="G5370" s="189" t="n">
        <v>0</v>
      </c>
    </row>
    <row r="5371" customFormat="false" ht="21" hidden="false" customHeight="false" outlineLevel="0" collapsed="false">
      <c r="A5371" s="189" t="n">
        <v>36152</v>
      </c>
      <c r="B5371" s="190" t="s">
        <v>865</v>
      </c>
      <c r="C5371" s="191" t="s">
        <v>67</v>
      </c>
      <c r="D5371" s="191" t="s">
        <v>28</v>
      </c>
      <c r="E5371" s="189" t="n">
        <v>0.002820521</v>
      </c>
      <c r="F5371" s="189" t="n">
        <v>3.9</v>
      </c>
      <c r="G5371" s="189" t="n">
        <v>0</v>
      </c>
    </row>
    <row r="5372" customFormat="false" ht="15" hidden="false" customHeight="false" outlineLevel="0" collapsed="false">
      <c r="A5372" s="189" t="n">
        <v>370</v>
      </c>
      <c r="B5372" s="190" t="s">
        <v>895</v>
      </c>
      <c r="C5372" s="191" t="s">
        <v>67</v>
      </c>
      <c r="D5372" s="191" t="s">
        <v>124</v>
      </c>
      <c r="E5372" s="189" t="n">
        <v>0.00575</v>
      </c>
      <c r="F5372" s="189" t="n">
        <v>75</v>
      </c>
      <c r="G5372" s="189" t="n">
        <v>0</v>
      </c>
    </row>
    <row r="5373" customFormat="false" ht="15" hidden="false" customHeight="false" outlineLevel="0" collapsed="false">
      <c r="A5373" s="189" t="n">
        <v>37370</v>
      </c>
      <c r="B5373" s="190" t="s">
        <v>886</v>
      </c>
      <c r="C5373" s="191" t="s">
        <v>67</v>
      </c>
      <c r="D5373" s="191" t="s">
        <v>876</v>
      </c>
      <c r="E5373" s="189" t="n">
        <v>0.4424</v>
      </c>
      <c r="F5373" s="189" t="n">
        <v>1.7</v>
      </c>
      <c r="G5373" s="189" t="n">
        <v>0</v>
      </c>
    </row>
    <row r="5374" customFormat="false" ht="15" hidden="false" customHeight="false" outlineLevel="0" collapsed="false">
      <c r="A5374" s="189" t="n">
        <v>37371</v>
      </c>
      <c r="B5374" s="190" t="s">
        <v>887</v>
      </c>
      <c r="C5374" s="191" t="s">
        <v>67</v>
      </c>
      <c r="D5374" s="191" t="s">
        <v>876</v>
      </c>
      <c r="E5374" s="189" t="n">
        <v>0.4424</v>
      </c>
      <c r="F5374" s="189" t="n">
        <v>0.64</v>
      </c>
      <c r="G5374" s="189" t="n">
        <v>0</v>
      </c>
    </row>
    <row r="5375" customFormat="false" ht="15" hidden="false" customHeight="false" outlineLevel="0" collapsed="false">
      <c r="A5375" s="189" t="n">
        <v>37372</v>
      </c>
      <c r="B5375" s="190" t="s">
        <v>877</v>
      </c>
      <c r="C5375" s="191" t="s">
        <v>67</v>
      </c>
      <c r="D5375" s="191" t="s">
        <v>876</v>
      </c>
      <c r="E5375" s="189" t="n">
        <v>0.4424</v>
      </c>
      <c r="F5375" s="189" t="n">
        <v>0.37</v>
      </c>
      <c r="G5375" s="189" t="n">
        <v>0</v>
      </c>
    </row>
    <row r="5376" customFormat="false" ht="15" hidden="false" customHeight="false" outlineLevel="0" collapsed="false">
      <c r="A5376" s="189" t="n">
        <v>37373</v>
      </c>
      <c r="B5376" s="190" t="s">
        <v>878</v>
      </c>
      <c r="C5376" s="191" t="s">
        <v>67</v>
      </c>
      <c r="D5376" s="191" t="s">
        <v>876</v>
      </c>
      <c r="E5376" s="189" t="n">
        <v>0.4424</v>
      </c>
      <c r="F5376" s="189" t="n">
        <v>0.02</v>
      </c>
      <c r="G5376" s="189" t="n">
        <v>0</v>
      </c>
    </row>
    <row r="5377" customFormat="false" ht="15" hidden="false" customHeight="false" outlineLevel="0" collapsed="false">
      <c r="A5377" s="189" t="n">
        <v>38403</v>
      </c>
      <c r="B5377" s="190" t="s">
        <v>888</v>
      </c>
      <c r="C5377" s="191" t="s">
        <v>67</v>
      </c>
      <c r="D5377" s="191" t="s">
        <v>28</v>
      </c>
      <c r="E5377" s="189" t="n">
        <v>0.001614273</v>
      </c>
      <c r="F5377" s="189" t="n">
        <v>24.94</v>
      </c>
      <c r="G5377" s="189" t="n">
        <v>0</v>
      </c>
    </row>
    <row r="5378" customFormat="false" ht="15" hidden="false" customHeight="false" outlineLevel="0" collapsed="false">
      <c r="A5378" s="189" t="n">
        <v>4750</v>
      </c>
      <c r="B5378" s="190" t="s">
        <v>933</v>
      </c>
      <c r="C5378" s="191" t="s">
        <v>867</v>
      </c>
      <c r="D5378" s="191" t="s">
        <v>876</v>
      </c>
      <c r="E5378" s="189" t="n">
        <v>0.20342</v>
      </c>
      <c r="F5378" s="189" t="n">
        <v>0</v>
      </c>
      <c r="G5378" s="189" t="n">
        <v>12.75</v>
      </c>
    </row>
    <row r="5379" customFormat="false" ht="15" hidden="false" customHeight="false" outlineLevel="0" collapsed="false">
      <c r="A5379" s="189" t="n">
        <v>6111</v>
      </c>
      <c r="B5379" s="190" t="s">
        <v>891</v>
      </c>
      <c r="C5379" s="191" t="s">
        <v>867</v>
      </c>
      <c r="D5379" s="191" t="s">
        <v>876</v>
      </c>
      <c r="E5379" s="189" t="n">
        <v>0.24654504</v>
      </c>
      <c r="F5379" s="189" t="n">
        <v>0</v>
      </c>
      <c r="G5379" s="189" t="n">
        <v>8.04</v>
      </c>
    </row>
    <row r="5380" customFormat="false" ht="21" hidden="false" customHeight="false" outlineLevel="0" collapsed="false">
      <c r="A5380" s="189" t="s">
        <v>1285</v>
      </c>
      <c r="B5380" s="190" t="s">
        <v>767</v>
      </c>
      <c r="C5380" s="191" t="s">
        <v>67</v>
      </c>
      <c r="D5380" s="191" t="s">
        <v>131</v>
      </c>
      <c r="E5380" s="189" t="n">
        <v>1</v>
      </c>
      <c r="F5380" s="189" t="n">
        <v>26.09</v>
      </c>
      <c r="G5380" s="189" t="n">
        <v>0</v>
      </c>
    </row>
    <row r="5381" customFormat="false" ht="15" hidden="false" customHeight="false" outlineLevel="0" collapsed="false">
      <c r="A5381" s="178"/>
      <c r="B5381" s="179"/>
      <c r="C5381" s="180"/>
      <c r="D5381" s="180"/>
      <c r="E5381" s="180"/>
      <c r="F5381" s="180"/>
      <c r="G5381" s="180"/>
    </row>
    <row r="5382" customFormat="false" ht="52.5" hidden="false" customHeight="false" outlineLevel="0" collapsed="false">
      <c r="A5382" s="184" t="s">
        <v>769</v>
      </c>
      <c r="B5382" s="185" t="s">
        <v>770</v>
      </c>
      <c r="C5382" s="186" t="s">
        <v>53</v>
      </c>
      <c r="D5382" s="186" t="s">
        <v>131</v>
      </c>
      <c r="E5382" s="187"/>
      <c r="F5382" s="187" t="n">
        <v>75.88622246094</v>
      </c>
      <c r="G5382" s="187" t="n">
        <v>1.71727164</v>
      </c>
    </row>
    <row r="5383" customFormat="false" ht="15" hidden="false" customHeight="false" outlineLevel="0" collapsed="false">
      <c r="A5383" s="189" t="n">
        <v>10</v>
      </c>
      <c r="B5383" s="190" t="s">
        <v>882</v>
      </c>
      <c r="C5383" s="191" t="s">
        <v>67</v>
      </c>
      <c r="D5383" s="191" t="s">
        <v>28</v>
      </c>
      <c r="E5383" s="189" t="n">
        <v>0.000766269</v>
      </c>
      <c r="F5383" s="189" t="n">
        <v>6.64</v>
      </c>
      <c r="G5383" s="189" t="n">
        <v>0</v>
      </c>
    </row>
    <row r="5384" customFormat="false" ht="15" hidden="false" customHeight="false" outlineLevel="0" collapsed="false">
      <c r="A5384" s="189" t="n">
        <v>12</v>
      </c>
      <c r="B5384" s="190" t="s">
        <v>883</v>
      </c>
      <c r="C5384" s="191" t="s">
        <v>67</v>
      </c>
      <c r="D5384" s="191" t="s">
        <v>28</v>
      </c>
      <c r="E5384" s="189" t="n">
        <v>0.000766269</v>
      </c>
      <c r="F5384" s="189" t="n">
        <v>6.5</v>
      </c>
      <c r="G5384" s="189" t="n">
        <v>0</v>
      </c>
    </row>
    <row r="5385" customFormat="false" ht="15" hidden="false" customHeight="false" outlineLevel="0" collapsed="false">
      <c r="A5385" s="189" t="n">
        <v>12892</v>
      </c>
      <c r="B5385" s="190" t="s">
        <v>859</v>
      </c>
      <c r="C5385" s="191" t="s">
        <v>67</v>
      </c>
      <c r="D5385" s="191" t="s">
        <v>333</v>
      </c>
      <c r="E5385" s="189" t="n">
        <v>0.001338855</v>
      </c>
      <c r="F5385" s="189" t="n">
        <v>9</v>
      </c>
      <c r="G5385" s="189" t="n">
        <v>0</v>
      </c>
    </row>
    <row r="5386" customFormat="false" ht="15" hidden="false" customHeight="false" outlineLevel="0" collapsed="false">
      <c r="A5386" s="189" t="n">
        <v>12893</v>
      </c>
      <c r="B5386" s="190" t="s">
        <v>860</v>
      </c>
      <c r="C5386" s="191" t="s">
        <v>67</v>
      </c>
      <c r="D5386" s="191" t="s">
        <v>333</v>
      </c>
      <c r="E5386" s="189" t="n">
        <v>0.001338855</v>
      </c>
      <c r="F5386" s="189" t="n">
        <v>48</v>
      </c>
      <c r="G5386" s="189" t="n">
        <v>0</v>
      </c>
    </row>
    <row r="5387" customFormat="false" ht="15" hidden="false" customHeight="false" outlineLevel="0" collapsed="false">
      <c r="A5387" s="189" t="n">
        <v>12894</v>
      </c>
      <c r="B5387" s="190" t="s">
        <v>861</v>
      </c>
      <c r="C5387" s="191" t="s">
        <v>67</v>
      </c>
      <c r="D5387" s="191" t="s">
        <v>28</v>
      </c>
      <c r="E5387" s="189" t="n">
        <v>0.001338855</v>
      </c>
      <c r="F5387" s="189" t="n">
        <v>13</v>
      </c>
      <c r="G5387" s="189" t="n">
        <v>0</v>
      </c>
    </row>
    <row r="5388" customFormat="false" ht="21" hidden="false" customHeight="false" outlineLevel="0" collapsed="false">
      <c r="A5388" s="189" t="n">
        <v>12895</v>
      </c>
      <c r="B5388" s="190" t="s">
        <v>862</v>
      </c>
      <c r="C5388" s="191" t="s">
        <v>67</v>
      </c>
      <c r="D5388" s="191" t="s">
        <v>28</v>
      </c>
      <c r="E5388" s="189" t="n">
        <v>0.001338855</v>
      </c>
      <c r="F5388" s="189" t="n">
        <v>10</v>
      </c>
      <c r="G5388" s="189" t="n">
        <v>0</v>
      </c>
    </row>
    <row r="5389" customFormat="false" ht="15" hidden="false" customHeight="false" outlineLevel="0" collapsed="false">
      <c r="A5389" s="189" t="n">
        <v>2711</v>
      </c>
      <c r="B5389" s="190" t="s">
        <v>885</v>
      </c>
      <c r="C5389" s="191" t="s">
        <v>67</v>
      </c>
      <c r="D5389" s="191" t="s">
        <v>28</v>
      </c>
      <c r="E5389" s="189" t="n">
        <v>0.000766269</v>
      </c>
      <c r="F5389" s="189" t="n">
        <v>100.68</v>
      </c>
      <c r="G5389" s="189" t="n">
        <v>0</v>
      </c>
    </row>
    <row r="5390" customFormat="false" ht="21" hidden="false" customHeight="false" outlineLevel="0" collapsed="false">
      <c r="A5390" s="189" t="n">
        <v>36148</v>
      </c>
      <c r="B5390" s="190" t="s">
        <v>864</v>
      </c>
      <c r="C5390" s="191" t="s">
        <v>67</v>
      </c>
      <c r="D5390" s="191" t="s">
        <v>28</v>
      </c>
      <c r="E5390" s="189" t="n">
        <v>0.001338855</v>
      </c>
      <c r="F5390" s="189" t="n">
        <v>48</v>
      </c>
      <c r="G5390" s="189" t="n">
        <v>0</v>
      </c>
    </row>
    <row r="5391" customFormat="false" ht="21" hidden="false" customHeight="false" outlineLevel="0" collapsed="false">
      <c r="A5391" s="189" t="n">
        <v>36152</v>
      </c>
      <c r="B5391" s="190" t="s">
        <v>865</v>
      </c>
      <c r="C5391" s="191" t="s">
        <v>67</v>
      </c>
      <c r="D5391" s="191" t="s">
        <v>28</v>
      </c>
      <c r="E5391" s="189" t="n">
        <v>0.001338855</v>
      </c>
      <c r="F5391" s="189" t="n">
        <v>3.9</v>
      </c>
      <c r="G5391" s="189" t="n">
        <v>0</v>
      </c>
    </row>
    <row r="5392" customFormat="false" ht="15" hidden="false" customHeight="false" outlineLevel="0" collapsed="false">
      <c r="A5392" s="189" t="n">
        <v>37370</v>
      </c>
      <c r="B5392" s="190" t="s">
        <v>886</v>
      </c>
      <c r="C5392" s="191" t="s">
        <v>67</v>
      </c>
      <c r="D5392" s="191" t="s">
        <v>876</v>
      </c>
      <c r="E5392" s="189" t="n">
        <v>0.21</v>
      </c>
      <c r="F5392" s="189" t="n">
        <v>1.7</v>
      </c>
      <c r="G5392" s="189" t="n">
        <v>0</v>
      </c>
    </row>
    <row r="5393" customFormat="false" ht="15" hidden="false" customHeight="false" outlineLevel="0" collapsed="false">
      <c r="A5393" s="189" t="n">
        <v>37371</v>
      </c>
      <c r="B5393" s="190" t="s">
        <v>887</v>
      </c>
      <c r="C5393" s="191" t="s">
        <v>67</v>
      </c>
      <c r="D5393" s="191" t="s">
        <v>876</v>
      </c>
      <c r="E5393" s="189" t="n">
        <v>0.21</v>
      </c>
      <c r="F5393" s="189" t="n">
        <v>0.64</v>
      </c>
      <c r="G5393" s="189" t="n">
        <v>0</v>
      </c>
    </row>
    <row r="5394" customFormat="false" ht="15" hidden="false" customHeight="false" outlineLevel="0" collapsed="false">
      <c r="A5394" s="189" t="n">
        <v>37372</v>
      </c>
      <c r="B5394" s="190" t="s">
        <v>877</v>
      </c>
      <c r="C5394" s="191" t="s">
        <v>67</v>
      </c>
      <c r="D5394" s="191" t="s">
        <v>876</v>
      </c>
      <c r="E5394" s="189" t="n">
        <v>0.21</v>
      </c>
      <c r="F5394" s="189" t="n">
        <v>0.37</v>
      </c>
      <c r="G5394" s="189" t="n">
        <v>0</v>
      </c>
    </row>
    <row r="5395" customFormat="false" ht="15" hidden="false" customHeight="false" outlineLevel="0" collapsed="false">
      <c r="A5395" s="189" t="n">
        <v>37373</v>
      </c>
      <c r="B5395" s="190" t="s">
        <v>878</v>
      </c>
      <c r="C5395" s="191" t="s">
        <v>67</v>
      </c>
      <c r="D5395" s="191" t="s">
        <v>876</v>
      </c>
      <c r="E5395" s="189" t="n">
        <v>0.21</v>
      </c>
      <c r="F5395" s="189" t="n">
        <v>0.02</v>
      </c>
      <c r="G5395" s="189" t="n">
        <v>0</v>
      </c>
    </row>
    <row r="5396" customFormat="false" ht="15" hidden="false" customHeight="false" outlineLevel="0" collapsed="false">
      <c r="A5396" s="189" t="n">
        <v>38403</v>
      </c>
      <c r="B5396" s="190" t="s">
        <v>888</v>
      </c>
      <c r="C5396" s="191" t="s">
        <v>67</v>
      </c>
      <c r="D5396" s="191" t="s">
        <v>28</v>
      </c>
      <c r="E5396" s="189" t="n">
        <v>0.000766269</v>
      </c>
      <c r="F5396" s="189" t="n">
        <v>24.94</v>
      </c>
      <c r="G5396" s="189" t="n">
        <v>0</v>
      </c>
    </row>
    <row r="5397" customFormat="false" ht="15" hidden="false" customHeight="false" outlineLevel="0" collapsed="false">
      <c r="A5397" s="189" t="n">
        <v>6111</v>
      </c>
      <c r="B5397" s="190" t="s">
        <v>891</v>
      </c>
      <c r="C5397" s="191" t="s">
        <v>867</v>
      </c>
      <c r="D5397" s="191" t="s">
        <v>876</v>
      </c>
      <c r="E5397" s="189" t="n">
        <v>0.213591</v>
      </c>
      <c r="F5397" s="189" t="n">
        <v>0</v>
      </c>
      <c r="G5397" s="189" t="n">
        <v>8.04</v>
      </c>
    </row>
    <row r="5398" customFormat="false" ht="52.5" hidden="false" customHeight="false" outlineLevel="0" collapsed="false">
      <c r="A5398" s="189" t="s">
        <v>1286</v>
      </c>
      <c r="B5398" s="190" t="s">
        <v>1287</v>
      </c>
      <c r="C5398" s="191" t="s">
        <v>67</v>
      </c>
      <c r="D5398" s="191" t="s">
        <v>131</v>
      </c>
      <c r="E5398" s="189" t="n">
        <v>1</v>
      </c>
      <c r="F5398" s="189" t="n">
        <v>75.03</v>
      </c>
      <c r="G5398" s="189" t="n">
        <v>0</v>
      </c>
    </row>
    <row r="5399" customFormat="false" ht="15" hidden="false" customHeight="false" outlineLevel="0" collapsed="false">
      <c r="A5399" s="178"/>
      <c r="B5399" s="179"/>
      <c r="C5399" s="180"/>
      <c r="D5399" s="180"/>
      <c r="E5399" s="180"/>
      <c r="F5399" s="180"/>
      <c r="G5399" s="180"/>
    </row>
    <row r="5400" customFormat="false" ht="15" hidden="false" customHeight="false" outlineLevel="0" collapsed="false">
      <c r="A5400" s="181" t="s">
        <v>1288</v>
      </c>
      <c r="B5400" s="182" t="s">
        <v>771</v>
      </c>
      <c r="C5400" s="183"/>
      <c r="D5400" s="183"/>
      <c r="E5400" s="183"/>
      <c r="F5400" s="183"/>
      <c r="G5400" s="183"/>
    </row>
    <row r="5401" customFormat="false" ht="15" hidden="false" customHeight="false" outlineLevel="0" collapsed="false">
      <c r="A5401" s="178"/>
      <c r="B5401" s="179"/>
      <c r="C5401" s="180"/>
      <c r="D5401" s="180"/>
      <c r="E5401" s="180"/>
      <c r="F5401" s="180"/>
      <c r="G5401" s="180"/>
    </row>
    <row r="5402" customFormat="false" ht="15" hidden="false" customHeight="false" outlineLevel="0" collapsed="false">
      <c r="A5402" s="184" t="s">
        <v>773</v>
      </c>
      <c r="B5402" s="185" t="s">
        <v>774</v>
      </c>
      <c r="C5402" s="186" t="s">
        <v>53</v>
      </c>
      <c r="D5402" s="186" t="s">
        <v>72</v>
      </c>
      <c r="E5402" s="187"/>
      <c r="F5402" s="187" t="n">
        <v>269.3853995536</v>
      </c>
      <c r="G5402" s="187" t="n">
        <v>25.5125556</v>
      </c>
    </row>
    <row r="5403" customFormat="false" ht="15" hidden="false" customHeight="false" outlineLevel="0" collapsed="false">
      <c r="A5403" s="189" t="n">
        <v>10</v>
      </c>
      <c r="B5403" s="190" t="s">
        <v>882</v>
      </c>
      <c r="C5403" s="191" t="s">
        <v>67</v>
      </c>
      <c r="D5403" s="191" t="s">
        <v>28</v>
      </c>
      <c r="E5403" s="189" t="n">
        <v>0.00875736</v>
      </c>
      <c r="F5403" s="189" t="n">
        <v>6.64</v>
      </c>
      <c r="G5403" s="189" t="n">
        <v>0</v>
      </c>
    </row>
    <row r="5404" customFormat="false" ht="15" hidden="false" customHeight="false" outlineLevel="0" collapsed="false">
      <c r="A5404" s="189" t="n">
        <v>10489</v>
      </c>
      <c r="B5404" s="190" t="s">
        <v>1192</v>
      </c>
      <c r="C5404" s="191" t="s">
        <v>867</v>
      </c>
      <c r="D5404" s="191" t="s">
        <v>876</v>
      </c>
      <c r="E5404" s="189" t="n">
        <v>2.0238</v>
      </c>
      <c r="F5404" s="189" t="n">
        <v>0</v>
      </c>
      <c r="G5404" s="189" t="n">
        <v>10.99</v>
      </c>
    </row>
    <row r="5405" customFormat="false" ht="15" hidden="false" customHeight="false" outlineLevel="0" collapsed="false">
      <c r="A5405" s="189" t="n">
        <v>11186</v>
      </c>
      <c r="B5405" s="190" t="s">
        <v>1289</v>
      </c>
      <c r="C5405" s="191" t="s">
        <v>67</v>
      </c>
      <c r="D5405" s="191" t="s">
        <v>72</v>
      </c>
      <c r="E5405" s="189" t="n">
        <v>1</v>
      </c>
      <c r="F5405" s="189" t="n">
        <v>248.44</v>
      </c>
      <c r="G5405" s="189" t="n">
        <v>0</v>
      </c>
    </row>
    <row r="5406" customFormat="false" ht="15" hidden="false" customHeight="false" outlineLevel="0" collapsed="false">
      <c r="A5406" s="189" t="n">
        <v>12</v>
      </c>
      <c r="B5406" s="190" t="s">
        <v>883</v>
      </c>
      <c r="C5406" s="191" t="s">
        <v>67</v>
      </c>
      <c r="D5406" s="191" t="s">
        <v>28</v>
      </c>
      <c r="E5406" s="189" t="n">
        <v>0.00875736</v>
      </c>
      <c r="F5406" s="189" t="n">
        <v>6.5</v>
      </c>
      <c r="G5406" s="189" t="n">
        <v>0</v>
      </c>
    </row>
    <row r="5407" customFormat="false" ht="15" hidden="false" customHeight="false" outlineLevel="0" collapsed="false">
      <c r="A5407" s="189" t="n">
        <v>12892</v>
      </c>
      <c r="B5407" s="190" t="s">
        <v>859</v>
      </c>
      <c r="C5407" s="191" t="s">
        <v>67</v>
      </c>
      <c r="D5407" s="191" t="s">
        <v>333</v>
      </c>
      <c r="E5407" s="189" t="n">
        <v>0.0153012</v>
      </c>
      <c r="F5407" s="189" t="n">
        <v>9</v>
      </c>
      <c r="G5407" s="189" t="n">
        <v>0</v>
      </c>
    </row>
    <row r="5408" customFormat="false" ht="15" hidden="false" customHeight="false" outlineLevel="0" collapsed="false">
      <c r="A5408" s="189" t="n">
        <v>12893</v>
      </c>
      <c r="B5408" s="190" t="s">
        <v>860</v>
      </c>
      <c r="C5408" s="191" t="s">
        <v>67</v>
      </c>
      <c r="D5408" s="191" t="s">
        <v>333</v>
      </c>
      <c r="E5408" s="189" t="n">
        <v>0.0153012</v>
      </c>
      <c r="F5408" s="189" t="n">
        <v>48</v>
      </c>
      <c r="G5408" s="189" t="n">
        <v>0</v>
      </c>
    </row>
    <row r="5409" customFormat="false" ht="15" hidden="false" customHeight="false" outlineLevel="0" collapsed="false">
      <c r="A5409" s="189" t="n">
        <v>12894</v>
      </c>
      <c r="B5409" s="190" t="s">
        <v>861</v>
      </c>
      <c r="C5409" s="191" t="s">
        <v>67</v>
      </c>
      <c r="D5409" s="191" t="s">
        <v>28</v>
      </c>
      <c r="E5409" s="189" t="n">
        <v>0.0153012</v>
      </c>
      <c r="F5409" s="189" t="n">
        <v>13</v>
      </c>
      <c r="G5409" s="189" t="n">
        <v>0</v>
      </c>
    </row>
    <row r="5410" customFormat="false" ht="21" hidden="false" customHeight="false" outlineLevel="0" collapsed="false">
      <c r="A5410" s="189" t="n">
        <v>12895</v>
      </c>
      <c r="B5410" s="190" t="s">
        <v>862</v>
      </c>
      <c r="C5410" s="191" t="s">
        <v>67</v>
      </c>
      <c r="D5410" s="191" t="s">
        <v>28</v>
      </c>
      <c r="E5410" s="189" t="n">
        <v>0.0153012</v>
      </c>
      <c r="F5410" s="189" t="n">
        <v>10</v>
      </c>
      <c r="G5410" s="189" t="n">
        <v>0</v>
      </c>
    </row>
    <row r="5411" customFormat="false" ht="15" hidden="false" customHeight="false" outlineLevel="0" collapsed="false">
      <c r="A5411" s="189" t="n">
        <v>2711</v>
      </c>
      <c r="B5411" s="190" t="s">
        <v>885</v>
      </c>
      <c r="C5411" s="191" t="s">
        <v>67</v>
      </c>
      <c r="D5411" s="191" t="s">
        <v>28</v>
      </c>
      <c r="E5411" s="189" t="n">
        <v>0.00875736</v>
      </c>
      <c r="F5411" s="189" t="n">
        <v>100.68</v>
      </c>
      <c r="G5411" s="189" t="n">
        <v>0</v>
      </c>
    </row>
    <row r="5412" customFormat="false" ht="21" hidden="false" customHeight="false" outlineLevel="0" collapsed="false">
      <c r="A5412" s="189" t="n">
        <v>36148</v>
      </c>
      <c r="B5412" s="190" t="s">
        <v>864</v>
      </c>
      <c r="C5412" s="191" t="s">
        <v>67</v>
      </c>
      <c r="D5412" s="191" t="s">
        <v>28</v>
      </c>
      <c r="E5412" s="189" t="n">
        <v>0.0153012</v>
      </c>
      <c r="F5412" s="189" t="n">
        <v>48</v>
      </c>
      <c r="G5412" s="189" t="n">
        <v>0</v>
      </c>
    </row>
    <row r="5413" customFormat="false" ht="21" hidden="false" customHeight="false" outlineLevel="0" collapsed="false">
      <c r="A5413" s="189" t="n">
        <v>36152</v>
      </c>
      <c r="B5413" s="190" t="s">
        <v>865</v>
      </c>
      <c r="C5413" s="191" t="s">
        <v>67</v>
      </c>
      <c r="D5413" s="191" t="s">
        <v>28</v>
      </c>
      <c r="E5413" s="189" t="n">
        <v>0.0153012</v>
      </c>
      <c r="F5413" s="189" t="n">
        <v>3.9</v>
      </c>
      <c r="G5413" s="189" t="n">
        <v>0</v>
      </c>
    </row>
    <row r="5414" customFormat="false" ht="15" hidden="false" customHeight="false" outlineLevel="0" collapsed="false">
      <c r="A5414" s="189" t="n">
        <v>37370</v>
      </c>
      <c r="B5414" s="190" t="s">
        <v>886</v>
      </c>
      <c r="C5414" s="191" t="s">
        <v>67</v>
      </c>
      <c r="D5414" s="191" t="s">
        <v>876</v>
      </c>
      <c r="E5414" s="189" t="n">
        <v>2.4</v>
      </c>
      <c r="F5414" s="189" t="n">
        <v>1.7</v>
      </c>
      <c r="G5414" s="189" t="n">
        <v>0</v>
      </c>
    </row>
    <row r="5415" customFormat="false" ht="15" hidden="false" customHeight="false" outlineLevel="0" collapsed="false">
      <c r="A5415" s="189" t="n">
        <v>37371</v>
      </c>
      <c r="B5415" s="190" t="s">
        <v>887</v>
      </c>
      <c r="C5415" s="191" t="s">
        <v>67</v>
      </c>
      <c r="D5415" s="191" t="s">
        <v>876</v>
      </c>
      <c r="E5415" s="189" t="n">
        <v>2.4</v>
      </c>
      <c r="F5415" s="189" t="n">
        <v>0.64</v>
      </c>
      <c r="G5415" s="189" t="n">
        <v>0</v>
      </c>
    </row>
    <row r="5416" customFormat="false" ht="15" hidden="false" customHeight="false" outlineLevel="0" collapsed="false">
      <c r="A5416" s="189" t="n">
        <v>37372</v>
      </c>
      <c r="B5416" s="190" t="s">
        <v>877</v>
      </c>
      <c r="C5416" s="191" t="s">
        <v>67</v>
      </c>
      <c r="D5416" s="191" t="s">
        <v>876</v>
      </c>
      <c r="E5416" s="189" t="n">
        <v>2.4</v>
      </c>
      <c r="F5416" s="189" t="n">
        <v>0.37</v>
      </c>
      <c r="G5416" s="189" t="n">
        <v>0</v>
      </c>
    </row>
    <row r="5417" customFormat="false" ht="15" hidden="false" customHeight="false" outlineLevel="0" collapsed="false">
      <c r="A5417" s="189" t="n">
        <v>37373</v>
      </c>
      <c r="B5417" s="190" t="s">
        <v>878</v>
      </c>
      <c r="C5417" s="191" t="s">
        <v>67</v>
      </c>
      <c r="D5417" s="191" t="s">
        <v>876</v>
      </c>
      <c r="E5417" s="189" t="n">
        <v>2.4</v>
      </c>
      <c r="F5417" s="189" t="n">
        <v>0.02</v>
      </c>
      <c r="G5417" s="189" t="n">
        <v>0</v>
      </c>
    </row>
    <row r="5418" customFormat="false" ht="15" hidden="false" customHeight="false" outlineLevel="0" collapsed="false">
      <c r="A5418" s="189" t="n">
        <v>38403</v>
      </c>
      <c r="B5418" s="190" t="s">
        <v>888</v>
      </c>
      <c r="C5418" s="191" t="s">
        <v>67</v>
      </c>
      <c r="D5418" s="191" t="s">
        <v>28</v>
      </c>
      <c r="E5418" s="189" t="n">
        <v>0.00875736</v>
      </c>
      <c r="F5418" s="189" t="n">
        <v>24.94</v>
      </c>
      <c r="G5418" s="189" t="n">
        <v>0</v>
      </c>
    </row>
    <row r="5419" customFormat="false" ht="21" hidden="false" customHeight="false" outlineLevel="0" collapsed="false">
      <c r="A5419" s="189" t="n">
        <v>442</v>
      </c>
      <c r="B5419" s="190" t="s">
        <v>1290</v>
      </c>
      <c r="C5419" s="191" t="s">
        <v>67</v>
      </c>
      <c r="D5419" s="191" t="s">
        <v>28</v>
      </c>
      <c r="E5419" s="189" t="n">
        <v>4</v>
      </c>
      <c r="F5419" s="189" t="n">
        <v>2.79</v>
      </c>
      <c r="G5419" s="189" t="n">
        <v>0</v>
      </c>
    </row>
    <row r="5420" customFormat="false" ht="15" hidden="false" customHeight="false" outlineLevel="0" collapsed="false">
      <c r="A5420" s="189" t="n">
        <v>6111</v>
      </c>
      <c r="B5420" s="190" t="s">
        <v>891</v>
      </c>
      <c r="C5420" s="191" t="s">
        <v>867</v>
      </c>
      <c r="D5420" s="191" t="s">
        <v>876</v>
      </c>
      <c r="E5420" s="189" t="n">
        <v>0.40684</v>
      </c>
      <c r="F5420" s="189" t="n">
        <v>0</v>
      </c>
      <c r="G5420" s="189" t="n">
        <v>8.04</v>
      </c>
    </row>
    <row r="5421" customFormat="false" ht="15" hidden="false" customHeight="false" outlineLevel="0" collapsed="false">
      <c r="A5421" s="178"/>
      <c r="B5421" s="179"/>
      <c r="C5421" s="180"/>
      <c r="D5421" s="180"/>
      <c r="E5421" s="180"/>
      <c r="F5421" s="180"/>
      <c r="G5421" s="180"/>
    </row>
    <row r="5422" customFormat="false" ht="15" hidden="false" customHeight="false" outlineLevel="0" collapsed="false">
      <c r="A5422" s="184" t="s">
        <v>776</v>
      </c>
      <c r="B5422" s="185" t="s">
        <v>777</v>
      </c>
      <c r="C5422" s="186" t="s">
        <v>53</v>
      </c>
      <c r="D5422" s="186" t="s">
        <v>28</v>
      </c>
      <c r="E5422" s="187"/>
      <c r="F5422" s="187" t="n">
        <v>19.81695149658</v>
      </c>
      <c r="G5422" s="187" t="n">
        <v>4.634264406</v>
      </c>
    </row>
    <row r="5423" customFormat="false" ht="15" hidden="false" customHeight="false" outlineLevel="0" collapsed="false">
      <c r="A5423" s="189" t="n">
        <v>10</v>
      </c>
      <c r="B5423" s="190" t="s">
        <v>882</v>
      </c>
      <c r="C5423" s="191" t="s">
        <v>67</v>
      </c>
      <c r="D5423" s="191" t="s">
        <v>28</v>
      </c>
      <c r="E5423" s="189" t="n">
        <v>0.001348633</v>
      </c>
      <c r="F5423" s="189" t="n">
        <v>6.64</v>
      </c>
      <c r="G5423" s="189" t="n">
        <v>0</v>
      </c>
    </row>
    <row r="5424" customFormat="false" ht="15" hidden="false" customHeight="false" outlineLevel="0" collapsed="false">
      <c r="A5424" s="189" t="n">
        <v>12</v>
      </c>
      <c r="B5424" s="190" t="s">
        <v>883</v>
      </c>
      <c r="C5424" s="191" t="s">
        <v>67</v>
      </c>
      <c r="D5424" s="191" t="s">
        <v>28</v>
      </c>
      <c r="E5424" s="189" t="n">
        <v>0.001348633</v>
      </c>
      <c r="F5424" s="189" t="n">
        <v>6.5</v>
      </c>
      <c r="G5424" s="189" t="n">
        <v>0</v>
      </c>
    </row>
    <row r="5425" customFormat="false" ht="15" hidden="false" customHeight="false" outlineLevel="0" collapsed="false">
      <c r="A5425" s="189" t="n">
        <v>12892</v>
      </c>
      <c r="B5425" s="190" t="s">
        <v>859</v>
      </c>
      <c r="C5425" s="191" t="s">
        <v>67</v>
      </c>
      <c r="D5425" s="191" t="s">
        <v>333</v>
      </c>
      <c r="E5425" s="189" t="n">
        <v>0.002356385</v>
      </c>
      <c r="F5425" s="189" t="n">
        <v>9</v>
      </c>
      <c r="G5425" s="189" t="n">
        <v>0</v>
      </c>
    </row>
    <row r="5426" customFormat="false" ht="15" hidden="false" customHeight="false" outlineLevel="0" collapsed="false">
      <c r="A5426" s="189" t="n">
        <v>12893</v>
      </c>
      <c r="B5426" s="190" t="s">
        <v>860</v>
      </c>
      <c r="C5426" s="191" t="s">
        <v>67</v>
      </c>
      <c r="D5426" s="191" t="s">
        <v>333</v>
      </c>
      <c r="E5426" s="189" t="n">
        <v>0.002356385</v>
      </c>
      <c r="F5426" s="189" t="n">
        <v>48</v>
      </c>
      <c r="G5426" s="189" t="n">
        <v>0</v>
      </c>
    </row>
    <row r="5427" customFormat="false" ht="15" hidden="false" customHeight="false" outlineLevel="0" collapsed="false">
      <c r="A5427" s="189" t="n">
        <v>12894</v>
      </c>
      <c r="B5427" s="190" t="s">
        <v>861</v>
      </c>
      <c r="C5427" s="191" t="s">
        <v>67</v>
      </c>
      <c r="D5427" s="191" t="s">
        <v>28</v>
      </c>
      <c r="E5427" s="189" t="n">
        <v>0.002356385</v>
      </c>
      <c r="F5427" s="189" t="n">
        <v>13</v>
      </c>
      <c r="G5427" s="189" t="n">
        <v>0</v>
      </c>
    </row>
    <row r="5428" customFormat="false" ht="21" hidden="false" customHeight="false" outlineLevel="0" collapsed="false">
      <c r="A5428" s="189" t="n">
        <v>12895</v>
      </c>
      <c r="B5428" s="190" t="s">
        <v>862</v>
      </c>
      <c r="C5428" s="191" t="s">
        <v>67</v>
      </c>
      <c r="D5428" s="191" t="s">
        <v>28</v>
      </c>
      <c r="E5428" s="189" t="n">
        <v>0.002356385</v>
      </c>
      <c r="F5428" s="189" t="n">
        <v>10</v>
      </c>
      <c r="G5428" s="189" t="n">
        <v>0</v>
      </c>
    </row>
    <row r="5429" customFormat="false" ht="15" hidden="false" customHeight="false" outlineLevel="0" collapsed="false">
      <c r="A5429" s="189" t="n">
        <v>21102</v>
      </c>
      <c r="B5429" s="190" t="s">
        <v>1291</v>
      </c>
      <c r="C5429" s="191" t="s">
        <v>67</v>
      </c>
      <c r="D5429" s="191" t="s">
        <v>28</v>
      </c>
      <c r="E5429" s="189" t="n">
        <v>1</v>
      </c>
      <c r="F5429" s="189" t="n">
        <v>18.31</v>
      </c>
      <c r="G5429" s="189" t="n">
        <v>0</v>
      </c>
    </row>
    <row r="5430" customFormat="false" ht="15" hidden="false" customHeight="false" outlineLevel="0" collapsed="false">
      <c r="A5430" s="189" t="n">
        <v>246</v>
      </c>
      <c r="B5430" s="190" t="s">
        <v>914</v>
      </c>
      <c r="C5430" s="191" t="s">
        <v>867</v>
      </c>
      <c r="D5430" s="191" t="s">
        <v>876</v>
      </c>
      <c r="E5430" s="189" t="n">
        <v>0.0460583</v>
      </c>
      <c r="F5430" s="189" t="n">
        <v>0</v>
      </c>
      <c r="G5430" s="189" t="n">
        <v>9.57</v>
      </c>
    </row>
    <row r="5431" customFormat="false" ht="15" hidden="false" customHeight="false" outlineLevel="0" collapsed="false">
      <c r="A5431" s="189" t="n">
        <v>2696</v>
      </c>
      <c r="B5431" s="190" t="s">
        <v>919</v>
      </c>
      <c r="C5431" s="191" t="s">
        <v>867</v>
      </c>
      <c r="D5431" s="191" t="s">
        <v>876</v>
      </c>
      <c r="E5431" s="189" t="n">
        <v>0.3289009</v>
      </c>
      <c r="F5431" s="189" t="n">
        <v>0</v>
      </c>
      <c r="G5431" s="189" t="n">
        <v>12.75</v>
      </c>
    </row>
    <row r="5432" customFormat="false" ht="15" hidden="false" customHeight="false" outlineLevel="0" collapsed="false">
      <c r="A5432" s="189" t="n">
        <v>2711</v>
      </c>
      <c r="B5432" s="190" t="s">
        <v>885</v>
      </c>
      <c r="C5432" s="191" t="s">
        <v>67</v>
      </c>
      <c r="D5432" s="191" t="s">
        <v>28</v>
      </c>
      <c r="E5432" s="189" t="n">
        <v>0.001348633</v>
      </c>
      <c r="F5432" s="189" t="n">
        <v>100.68</v>
      </c>
      <c r="G5432" s="189" t="n">
        <v>0</v>
      </c>
    </row>
    <row r="5433" customFormat="false" ht="21" hidden="false" customHeight="false" outlineLevel="0" collapsed="false">
      <c r="A5433" s="189" t="n">
        <v>36148</v>
      </c>
      <c r="B5433" s="190" t="s">
        <v>864</v>
      </c>
      <c r="C5433" s="191" t="s">
        <v>67</v>
      </c>
      <c r="D5433" s="191" t="s">
        <v>28</v>
      </c>
      <c r="E5433" s="189" t="n">
        <v>0.002356385</v>
      </c>
      <c r="F5433" s="189" t="n">
        <v>48</v>
      </c>
      <c r="G5433" s="189" t="n">
        <v>0</v>
      </c>
    </row>
    <row r="5434" customFormat="false" ht="21" hidden="false" customHeight="false" outlineLevel="0" collapsed="false">
      <c r="A5434" s="189" t="n">
        <v>36152</v>
      </c>
      <c r="B5434" s="190" t="s">
        <v>865</v>
      </c>
      <c r="C5434" s="191" t="s">
        <v>67</v>
      </c>
      <c r="D5434" s="191" t="s">
        <v>28</v>
      </c>
      <c r="E5434" s="189" t="n">
        <v>0.002356385</v>
      </c>
      <c r="F5434" s="189" t="n">
        <v>3.9</v>
      </c>
      <c r="G5434" s="189" t="n">
        <v>0</v>
      </c>
    </row>
    <row r="5435" customFormat="false" ht="15" hidden="false" customHeight="false" outlineLevel="0" collapsed="false">
      <c r="A5435" s="189" t="n">
        <v>37370</v>
      </c>
      <c r="B5435" s="190" t="s">
        <v>886</v>
      </c>
      <c r="C5435" s="191" t="s">
        <v>67</v>
      </c>
      <c r="D5435" s="191" t="s">
        <v>876</v>
      </c>
      <c r="E5435" s="189" t="n">
        <v>0.3696</v>
      </c>
      <c r="F5435" s="189" t="n">
        <v>1.7</v>
      </c>
      <c r="G5435" s="189" t="n">
        <v>0</v>
      </c>
    </row>
    <row r="5436" customFormat="false" ht="15" hidden="false" customHeight="false" outlineLevel="0" collapsed="false">
      <c r="A5436" s="189" t="n">
        <v>37371</v>
      </c>
      <c r="B5436" s="190" t="s">
        <v>887</v>
      </c>
      <c r="C5436" s="191" t="s">
        <v>67</v>
      </c>
      <c r="D5436" s="191" t="s">
        <v>876</v>
      </c>
      <c r="E5436" s="189" t="n">
        <v>0.3696</v>
      </c>
      <c r="F5436" s="189" t="n">
        <v>0.64</v>
      </c>
      <c r="G5436" s="189" t="n">
        <v>0</v>
      </c>
    </row>
    <row r="5437" customFormat="false" ht="15" hidden="false" customHeight="false" outlineLevel="0" collapsed="false">
      <c r="A5437" s="189" t="n">
        <v>37372</v>
      </c>
      <c r="B5437" s="190" t="s">
        <v>877</v>
      </c>
      <c r="C5437" s="191" t="s">
        <v>67</v>
      </c>
      <c r="D5437" s="191" t="s">
        <v>876</v>
      </c>
      <c r="E5437" s="189" t="n">
        <v>0.3696</v>
      </c>
      <c r="F5437" s="189" t="n">
        <v>0.37</v>
      </c>
      <c r="G5437" s="189" t="n">
        <v>0</v>
      </c>
    </row>
    <row r="5438" customFormat="false" ht="15" hidden="false" customHeight="false" outlineLevel="0" collapsed="false">
      <c r="A5438" s="189" t="n">
        <v>37373</v>
      </c>
      <c r="B5438" s="190" t="s">
        <v>878</v>
      </c>
      <c r="C5438" s="191" t="s">
        <v>67</v>
      </c>
      <c r="D5438" s="191" t="s">
        <v>876</v>
      </c>
      <c r="E5438" s="189" t="n">
        <v>0.3696</v>
      </c>
      <c r="F5438" s="189" t="n">
        <v>0.02</v>
      </c>
      <c r="G5438" s="189" t="n">
        <v>0</v>
      </c>
    </row>
    <row r="5439" customFormat="false" ht="15" hidden="false" customHeight="false" outlineLevel="0" collapsed="false">
      <c r="A5439" s="189" t="n">
        <v>38403</v>
      </c>
      <c r="B5439" s="190" t="s">
        <v>888</v>
      </c>
      <c r="C5439" s="191" t="s">
        <v>67</v>
      </c>
      <c r="D5439" s="191" t="s">
        <v>28</v>
      </c>
      <c r="E5439" s="189" t="n">
        <v>0.001348633</v>
      </c>
      <c r="F5439" s="189" t="n">
        <v>24.94</v>
      </c>
      <c r="G5439" s="189" t="n">
        <v>0</v>
      </c>
    </row>
    <row r="5440" customFormat="false" ht="15" hidden="false" customHeight="false" outlineLevel="0" collapsed="false">
      <c r="A5440" s="178"/>
      <c r="B5440" s="179"/>
      <c r="C5440" s="180"/>
      <c r="D5440" s="180"/>
      <c r="E5440" s="180"/>
      <c r="F5440" s="180"/>
      <c r="G5440" s="180"/>
    </row>
    <row r="5441" customFormat="false" ht="15" hidden="false" customHeight="false" outlineLevel="0" collapsed="false">
      <c r="A5441" s="184" t="s">
        <v>779</v>
      </c>
      <c r="B5441" s="185" t="s">
        <v>780</v>
      </c>
      <c r="C5441" s="186" t="s">
        <v>53</v>
      </c>
      <c r="D5441" s="186" t="s">
        <v>28</v>
      </c>
      <c r="E5441" s="187"/>
      <c r="F5441" s="187" t="n">
        <v>16.14347588362</v>
      </c>
      <c r="G5441" s="187" t="n">
        <v>2.317132203</v>
      </c>
    </row>
    <row r="5442" customFormat="false" ht="15" hidden="false" customHeight="false" outlineLevel="0" collapsed="false">
      <c r="A5442" s="189" t="n">
        <v>10</v>
      </c>
      <c r="B5442" s="190" t="s">
        <v>882</v>
      </c>
      <c r="C5442" s="191" t="s">
        <v>67</v>
      </c>
      <c r="D5442" s="191" t="s">
        <v>28</v>
      </c>
      <c r="E5442" s="189" t="n">
        <v>0.000674317</v>
      </c>
      <c r="F5442" s="189" t="n">
        <v>6.64</v>
      </c>
      <c r="G5442" s="189" t="n">
        <v>0</v>
      </c>
    </row>
    <row r="5443" customFormat="false" ht="15" hidden="false" customHeight="false" outlineLevel="0" collapsed="false">
      <c r="A5443" s="189" t="n">
        <v>11703</v>
      </c>
      <c r="B5443" s="190" t="s">
        <v>1292</v>
      </c>
      <c r="C5443" s="191" t="s">
        <v>67</v>
      </c>
      <c r="D5443" s="191" t="s">
        <v>28</v>
      </c>
      <c r="E5443" s="189" t="n">
        <v>1</v>
      </c>
      <c r="F5443" s="189" t="n">
        <v>15.39</v>
      </c>
      <c r="G5443" s="189" t="n">
        <v>0</v>
      </c>
    </row>
    <row r="5444" customFormat="false" ht="15" hidden="false" customHeight="false" outlineLevel="0" collapsed="false">
      <c r="A5444" s="189" t="n">
        <v>12</v>
      </c>
      <c r="B5444" s="190" t="s">
        <v>883</v>
      </c>
      <c r="C5444" s="191" t="s">
        <v>67</v>
      </c>
      <c r="D5444" s="191" t="s">
        <v>28</v>
      </c>
      <c r="E5444" s="189" t="n">
        <v>0.000674317</v>
      </c>
      <c r="F5444" s="189" t="n">
        <v>6.5</v>
      </c>
      <c r="G5444" s="189" t="n">
        <v>0</v>
      </c>
    </row>
    <row r="5445" customFormat="false" ht="15" hidden="false" customHeight="false" outlineLevel="0" collapsed="false">
      <c r="A5445" s="189" t="n">
        <v>12892</v>
      </c>
      <c r="B5445" s="190" t="s">
        <v>859</v>
      </c>
      <c r="C5445" s="191" t="s">
        <v>67</v>
      </c>
      <c r="D5445" s="191" t="s">
        <v>333</v>
      </c>
      <c r="E5445" s="189" t="n">
        <v>0.001178193</v>
      </c>
      <c r="F5445" s="189" t="n">
        <v>9</v>
      </c>
      <c r="G5445" s="189" t="n">
        <v>0</v>
      </c>
    </row>
    <row r="5446" customFormat="false" ht="15" hidden="false" customHeight="false" outlineLevel="0" collapsed="false">
      <c r="A5446" s="189" t="n">
        <v>12893</v>
      </c>
      <c r="B5446" s="190" t="s">
        <v>860</v>
      </c>
      <c r="C5446" s="191" t="s">
        <v>67</v>
      </c>
      <c r="D5446" s="191" t="s">
        <v>333</v>
      </c>
      <c r="E5446" s="189" t="n">
        <v>0.001178193</v>
      </c>
      <c r="F5446" s="189" t="n">
        <v>48</v>
      </c>
      <c r="G5446" s="189" t="n">
        <v>0</v>
      </c>
    </row>
    <row r="5447" customFormat="false" ht="15" hidden="false" customHeight="false" outlineLevel="0" collapsed="false">
      <c r="A5447" s="189" t="n">
        <v>12894</v>
      </c>
      <c r="B5447" s="190" t="s">
        <v>861</v>
      </c>
      <c r="C5447" s="191" t="s">
        <v>67</v>
      </c>
      <c r="D5447" s="191" t="s">
        <v>28</v>
      </c>
      <c r="E5447" s="189" t="n">
        <v>0.001178193</v>
      </c>
      <c r="F5447" s="189" t="n">
        <v>13</v>
      </c>
      <c r="G5447" s="189" t="n">
        <v>0</v>
      </c>
    </row>
    <row r="5448" customFormat="false" ht="21" hidden="false" customHeight="false" outlineLevel="0" collapsed="false">
      <c r="A5448" s="189" t="n">
        <v>12895</v>
      </c>
      <c r="B5448" s="190" t="s">
        <v>862</v>
      </c>
      <c r="C5448" s="191" t="s">
        <v>67</v>
      </c>
      <c r="D5448" s="191" t="s">
        <v>28</v>
      </c>
      <c r="E5448" s="189" t="n">
        <v>0.001178193</v>
      </c>
      <c r="F5448" s="189" t="n">
        <v>10</v>
      </c>
      <c r="G5448" s="189" t="n">
        <v>0</v>
      </c>
    </row>
    <row r="5449" customFormat="false" ht="15" hidden="false" customHeight="false" outlineLevel="0" collapsed="false">
      <c r="A5449" s="189" t="n">
        <v>246</v>
      </c>
      <c r="B5449" s="190" t="s">
        <v>914</v>
      </c>
      <c r="C5449" s="191" t="s">
        <v>867</v>
      </c>
      <c r="D5449" s="191" t="s">
        <v>876</v>
      </c>
      <c r="E5449" s="189" t="n">
        <v>0.02302915</v>
      </c>
      <c r="F5449" s="189" t="n">
        <v>0</v>
      </c>
      <c r="G5449" s="189" t="n">
        <v>9.57</v>
      </c>
    </row>
    <row r="5450" customFormat="false" ht="15" hidden="false" customHeight="false" outlineLevel="0" collapsed="false">
      <c r="A5450" s="189" t="n">
        <v>2696</v>
      </c>
      <c r="B5450" s="190" t="s">
        <v>919</v>
      </c>
      <c r="C5450" s="191" t="s">
        <v>867</v>
      </c>
      <c r="D5450" s="191" t="s">
        <v>876</v>
      </c>
      <c r="E5450" s="189" t="n">
        <v>0.16445045</v>
      </c>
      <c r="F5450" s="189" t="n">
        <v>0</v>
      </c>
      <c r="G5450" s="189" t="n">
        <v>12.75</v>
      </c>
    </row>
    <row r="5451" customFormat="false" ht="15" hidden="false" customHeight="false" outlineLevel="0" collapsed="false">
      <c r="A5451" s="189" t="n">
        <v>2711</v>
      </c>
      <c r="B5451" s="190" t="s">
        <v>885</v>
      </c>
      <c r="C5451" s="191" t="s">
        <v>67</v>
      </c>
      <c r="D5451" s="191" t="s">
        <v>28</v>
      </c>
      <c r="E5451" s="189" t="n">
        <v>0.000674317</v>
      </c>
      <c r="F5451" s="189" t="n">
        <v>100.68</v>
      </c>
      <c r="G5451" s="189" t="n">
        <v>0</v>
      </c>
    </row>
    <row r="5452" customFormat="false" ht="21" hidden="false" customHeight="false" outlineLevel="0" collapsed="false">
      <c r="A5452" s="189" t="n">
        <v>36148</v>
      </c>
      <c r="B5452" s="190" t="s">
        <v>864</v>
      </c>
      <c r="C5452" s="191" t="s">
        <v>67</v>
      </c>
      <c r="D5452" s="191" t="s">
        <v>28</v>
      </c>
      <c r="E5452" s="189" t="n">
        <v>0.001178193</v>
      </c>
      <c r="F5452" s="189" t="n">
        <v>48</v>
      </c>
      <c r="G5452" s="189" t="n">
        <v>0</v>
      </c>
    </row>
    <row r="5453" customFormat="false" ht="21" hidden="false" customHeight="false" outlineLevel="0" collapsed="false">
      <c r="A5453" s="189" t="n">
        <v>36152</v>
      </c>
      <c r="B5453" s="190" t="s">
        <v>865</v>
      </c>
      <c r="C5453" s="191" t="s">
        <v>67</v>
      </c>
      <c r="D5453" s="191" t="s">
        <v>28</v>
      </c>
      <c r="E5453" s="189" t="n">
        <v>0.001178193</v>
      </c>
      <c r="F5453" s="189" t="n">
        <v>3.9</v>
      </c>
      <c r="G5453" s="189" t="n">
        <v>0</v>
      </c>
    </row>
    <row r="5454" customFormat="false" ht="15" hidden="false" customHeight="false" outlineLevel="0" collapsed="false">
      <c r="A5454" s="189" t="n">
        <v>37370</v>
      </c>
      <c r="B5454" s="190" t="s">
        <v>886</v>
      </c>
      <c r="C5454" s="191" t="s">
        <v>67</v>
      </c>
      <c r="D5454" s="191" t="s">
        <v>876</v>
      </c>
      <c r="E5454" s="189" t="n">
        <v>0.1848</v>
      </c>
      <c r="F5454" s="189" t="n">
        <v>1.7</v>
      </c>
      <c r="G5454" s="189" t="n">
        <v>0</v>
      </c>
    </row>
    <row r="5455" customFormat="false" ht="15" hidden="false" customHeight="false" outlineLevel="0" collapsed="false">
      <c r="A5455" s="189" t="n">
        <v>37371</v>
      </c>
      <c r="B5455" s="190" t="s">
        <v>887</v>
      </c>
      <c r="C5455" s="191" t="s">
        <v>67</v>
      </c>
      <c r="D5455" s="191" t="s">
        <v>876</v>
      </c>
      <c r="E5455" s="189" t="n">
        <v>0.1848</v>
      </c>
      <c r="F5455" s="189" t="n">
        <v>0.64</v>
      </c>
      <c r="G5455" s="189" t="n">
        <v>0</v>
      </c>
    </row>
    <row r="5456" customFormat="false" ht="15" hidden="false" customHeight="false" outlineLevel="0" collapsed="false">
      <c r="A5456" s="189" t="n">
        <v>37372</v>
      </c>
      <c r="B5456" s="190" t="s">
        <v>877</v>
      </c>
      <c r="C5456" s="191" t="s">
        <v>67</v>
      </c>
      <c r="D5456" s="191" t="s">
        <v>876</v>
      </c>
      <c r="E5456" s="189" t="n">
        <v>0.1848</v>
      </c>
      <c r="F5456" s="189" t="n">
        <v>0.37</v>
      </c>
      <c r="G5456" s="189" t="n">
        <v>0</v>
      </c>
    </row>
    <row r="5457" customFormat="false" ht="15" hidden="false" customHeight="false" outlineLevel="0" collapsed="false">
      <c r="A5457" s="189" t="n">
        <v>37373</v>
      </c>
      <c r="B5457" s="190" t="s">
        <v>878</v>
      </c>
      <c r="C5457" s="191" t="s">
        <v>67</v>
      </c>
      <c r="D5457" s="191" t="s">
        <v>876</v>
      </c>
      <c r="E5457" s="189" t="n">
        <v>0.1848</v>
      </c>
      <c r="F5457" s="189" t="n">
        <v>0.02</v>
      </c>
      <c r="G5457" s="189" t="n">
        <v>0</v>
      </c>
    </row>
    <row r="5458" customFormat="false" ht="15" hidden="false" customHeight="false" outlineLevel="0" collapsed="false">
      <c r="A5458" s="189" t="n">
        <v>38403</v>
      </c>
      <c r="B5458" s="190" t="s">
        <v>888</v>
      </c>
      <c r="C5458" s="191" t="s">
        <v>67</v>
      </c>
      <c r="D5458" s="191" t="s">
        <v>28</v>
      </c>
      <c r="E5458" s="189" t="n">
        <v>0.000674317</v>
      </c>
      <c r="F5458" s="189" t="n">
        <v>24.94</v>
      </c>
      <c r="G5458" s="189" t="n">
        <v>0</v>
      </c>
    </row>
    <row r="5459" customFormat="false" ht="15" hidden="false" customHeight="false" outlineLevel="0" collapsed="false">
      <c r="A5459" s="178"/>
      <c r="B5459" s="179"/>
      <c r="C5459" s="180"/>
      <c r="D5459" s="180"/>
      <c r="E5459" s="180"/>
      <c r="F5459" s="180"/>
      <c r="G5459" s="180"/>
    </row>
    <row r="5460" customFormat="false" ht="21" hidden="false" customHeight="false" outlineLevel="0" collapsed="false">
      <c r="A5460" s="184" t="s">
        <v>782</v>
      </c>
      <c r="B5460" s="185" t="s">
        <v>783</v>
      </c>
      <c r="C5460" s="186" t="s">
        <v>53</v>
      </c>
      <c r="D5460" s="186" t="s">
        <v>28</v>
      </c>
      <c r="E5460" s="187"/>
      <c r="F5460" s="187" t="n">
        <v>46.39695149658</v>
      </c>
      <c r="G5460" s="187" t="n">
        <v>4.634264406</v>
      </c>
    </row>
    <row r="5461" customFormat="false" ht="15" hidden="false" customHeight="false" outlineLevel="0" collapsed="false">
      <c r="A5461" s="189" t="n">
        <v>10</v>
      </c>
      <c r="B5461" s="190" t="s">
        <v>882</v>
      </c>
      <c r="C5461" s="191" t="s">
        <v>67</v>
      </c>
      <c r="D5461" s="191" t="s">
        <v>28</v>
      </c>
      <c r="E5461" s="189" t="n">
        <v>0.001348633</v>
      </c>
      <c r="F5461" s="189" t="n">
        <v>6.64</v>
      </c>
      <c r="G5461" s="189" t="n">
        <v>0</v>
      </c>
    </row>
    <row r="5462" customFormat="false" ht="21" hidden="false" customHeight="false" outlineLevel="0" collapsed="false">
      <c r="A5462" s="189" t="n">
        <v>11758</v>
      </c>
      <c r="B5462" s="190" t="s">
        <v>1293</v>
      </c>
      <c r="C5462" s="191" t="s">
        <v>67</v>
      </c>
      <c r="D5462" s="191" t="s">
        <v>28</v>
      </c>
      <c r="E5462" s="189" t="n">
        <v>1</v>
      </c>
      <c r="F5462" s="189" t="n">
        <v>44.89</v>
      </c>
      <c r="G5462" s="189" t="n">
        <v>0</v>
      </c>
    </row>
    <row r="5463" customFormat="false" ht="15" hidden="false" customHeight="false" outlineLevel="0" collapsed="false">
      <c r="A5463" s="189" t="n">
        <v>12</v>
      </c>
      <c r="B5463" s="190" t="s">
        <v>883</v>
      </c>
      <c r="C5463" s="191" t="s">
        <v>67</v>
      </c>
      <c r="D5463" s="191" t="s">
        <v>28</v>
      </c>
      <c r="E5463" s="189" t="n">
        <v>0.001348633</v>
      </c>
      <c r="F5463" s="189" t="n">
        <v>6.5</v>
      </c>
      <c r="G5463" s="189" t="n">
        <v>0</v>
      </c>
    </row>
    <row r="5464" customFormat="false" ht="15" hidden="false" customHeight="false" outlineLevel="0" collapsed="false">
      <c r="A5464" s="189" t="n">
        <v>12892</v>
      </c>
      <c r="B5464" s="190" t="s">
        <v>859</v>
      </c>
      <c r="C5464" s="191" t="s">
        <v>67</v>
      </c>
      <c r="D5464" s="191" t="s">
        <v>333</v>
      </c>
      <c r="E5464" s="189" t="n">
        <v>0.002356385</v>
      </c>
      <c r="F5464" s="189" t="n">
        <v>9</v>
      </c>
      <c r="G5464" s="189" t="n">
        <v>0</v>
      </c>
    </row>
    <row r="5465" customFormat="false" ht="15" hidden="false" customHeight="false" outlineLevel="0" collapsed="false">
      <c r="A5465" s="189" t="n">
        <v>12893</v>
      </c>
      <c r="B5465" s="190" t="s">
        <v>860</v>
      </c>
      <c r="C5465" s="191" t="s">
        <v>67</v>
      </c>
      <c r="D5465" s="191" t="s">
        <v>333</v>
      </c>
      <c r="E5465" s="189" t="n">
        <v>0.002356385</v>
      </c>
      <c r="F5465" s="189" t="n">
        <v>48</v>
      </c>
      <c r="G5465" s="189" t="n">
        <v>0</v>
      </c>
    </row>
    <row r="5466" customFormat="false" ht="15" hidden="false" customHeight="false" outlineLevel="0" collapsed="false">
      <c r="A5466" s="189" t="n">
        <v>12894</v>
      </c>
      <c r="B5466" s="190" t="s">
        <v>861</v>
      </c>
      <c r="C5466" s="191" t="s">
        <v>67</v>
      </c>
      <c r="D5466" s="191" t="s">
        <v>28</v>
      </c>
      <c r="E5466" s="189" t="n">
        <v>0.002356385</v>
      </c>
      <c r="F5466" s="189" t="n">
        <v>13</v>
      </c>
      <c r="G5466" s="189" t="n">
        <v>0</v>
      </c>
    </row>
    <row r="5467" customFormat="false" ht="21" hidden="false" customHeight="false" outlineLevel="0" collapsed="false">
      <c r="A5467" s="189" t="n">
        <v>12895</v>
      </c>
      <c r="B5467" s="190" t="s">
        <v>862</v>
      </c>
      <c r="C5467" s="191" t="s">
        <v>67</v>
      </c>
      <c r="D5467" s="191" t="s">
        <v>28</v>
      </c>
      <c r="E5467" s="189" t="n">
        <v>0.002356385</v>
      </c>
      <c r="F5467" s="189" t="n">
        <v>10</v>
      </c>
      <c r="G5467" s="189" t="n">
        <v>0</v>
      </c>
    </row>
    <row r="5468" customFormat="false" ht="15" hidden="false" customHeight="false" outlineLevel="0" collapsed="false">
      <c r="A5468" s="189" t="n">
        <v>246</v>
      </c>
      <c r="B5468" s="190" t="s">
        <v>914</v>
      </c>
      <c r="C5468" s="191" t="s">
        <v>867</v>
      </c>
      <c r="D5468" s="191" t="s">
        <v>876</v>
      </c>
      <c r="E5468" s="189" t="n">
        <v>0.0460583</v>
      </c>
      <c r="F5468" s="189" t="n">
        <v>0</v>
      </c>
      <c r="G5468" s="189" t="n">
        <v>9.57</v>
      </c>
    </row>
    <row r="5469" customFormat="false" ht="15" hidden="false" customHeight="false" outlineLevel="0" collapsed="false">
      <c r="A5469" s="189" t="n">
        <v>2696</v>
      </c>
      <c r="B5469" s="190" t="s">
        <v>919</v>
      </c>
      <c r="C5469" s="191" t="s">
        <v>867</v>
      </c>
      <c r="D5469" s="191" t="s">
        <v>876</v>
      </c>
      <c r="E5469" s="189" t="n">
        <v>0.3289009</v>
      </c>
      <c r="F5469" s="189" t="n">
        <v>0</v>
      </c>
      <c r="G5469" s="189" t="n">
        <v>12.75</v>
      </c>
    </row>
    <row r="5470" customFormat="false" ht="15" hidden="false" customHeight="false" outlineLevel="0" collapsed="false">
      <c r="A5470" s="189" t="n">
        <v>2711</v>
      </c>
      <c r="B5470" s="190" t="s">
        <v>885</v>
      </c>
      <c r="C5470" s="191" t="s">
        <v>67</v>
      </c>
      <c r="D5470" s="191" t="s">
        <v>28</v>
      </c>
      <c r="E5470" s="189" t="n">
        <v>0.001348633</v>
      </c>
      <c r="F5470" s="189" t="n">
        <v>100.68</v>
      </c>
      <c r="G5470" s="189" t="n">
        <v>0</v>
      </c>
    </row>
    <row r="5471" customFormat="false" ht="21" hidden="false" customHeight="false" outlineLevel="0" collapsed="false">
      <c r="A5471" s="189" t="n">
        <v>36148</v>
      </c>
      <c r="B5471" s="190" t="s">
        <v>864</v>
      </c>
      <c r="C5471" s="191" t="s">
        <v>67</v>
      </c>
      <c r="D5471" s="191" t="s">
        <v>28</v>
      </c>
      <c r="E5471" s="189" t="n">
        <v>0.002356385</v>
      </c>
      <c r="F5471" s="189" t="n">
        <v>48</v>
      </c>
      <c r="G5471" s="189" t="n">
        <v>0</v>
      </c>
    </row>
    <row r="5472" customFormat="false" ht="21" hidden="false" customHeight="false" outlineLevel="0" collapsed="false">
      <c r="A5472" s="189" t="n">
        <v>36152</v>
      </c>
      <c r="B5472" s="190" t="s">
        <v>865</v>
      </c>
      <c r="C5472" s="191" t="s">
        <v>67</v>
      </c>
      <c r="D5472" s="191" t="s">
        <v>28</v>
      </c>
      <c r="E5472" s="189" t="n">
        <v>0.002356385</v>
      </c>
      <c r="F5472" s="189" t="n">
        <v>3.9</v>
      </c>
      <c r="G5472" s="189" t="n">
        <v>0</v>
      </c>
    </row>
    <row r="5473" customFormat="false" ht="15" hidden="false" customHeight="false" outlineLevel="0" collapsed="false">
      <c r="A5473" s="189" t="n">
        <v>37370</v>
      </c>
      <c r="B5473" s="190" t="s">
        <v>886</v>
      </c>
      <c r="C5473" s="191" t="s">
        <v>67</v>
      </c>
      <c r="D5473" s="191" t="s">
        <v>876</v>
      </c>
      <c r="E5473" s="189" t="n">
        <v>0.3696</v>
      </c>
      <c r="F5473" s="189" t="n">
        <v>1.7</v>
      </c>
      <c r="G5473" s="189" t="n">
        <v>0</v>
      </c>
    </row>
    <row r="5474" customFormat="false" ht="15" hidden="false" customHeight="false" outlineLevel="0" collapsed="false">
      <c r="A5474" s="189" t="n">
        <v>37371</v>
      </c>
      <c r="B5474" s="190" t="s">
        <v>887</v>
      </c>
      <c r="C5474" s="191" t="s">
        <v>67</v>
      </c>
      <c r="D5474" s="191" t="s">
        <v>876</v>
      </c>
      <c r="E5474" s="189" t="n">
        <v>0.3696</v>
      </c>
      <c r="F5474" s="189" t="n">
        <v>0.64</v>
      </c>
      <c r="G5474" s="189" t="n">
        <v>0</v>
      </c>
    </row>
    <row r="5475" customFormat="false" ht="15" hidden="false" customHeight="false" outlineLevel="0" collapsed="false">
      <c r="A5475" s="189" t="n">
        <v>37372</v>
      </c>
      <c r="B5475" s="190" t="s">
        <v>877</v>
      </c>
      <c r="C5475" s="191" t="s">
        <v>67</v>
      </c>
      <c r="D5475" s="191" t="s">
        <v>876</v>
      </c>
      <c r="E5475" s="189" t="n">
        <v>0.3696</v>
      </c>
      <c r="F5475" s="189" t="n">
        <v>0.37</v>
      </c>
      <c r="G5475" s="189" t="n">
        <v>0</v>
      </c>
    </row>
    <row r="5476" customFormat="false" ht="15" hidden="false" customHeight="false" outlineLevel="0" collapsed="false">
      <c r="A5476" s="189" t="n">
        <v>37373</v>
      </c>
      <c r="B5476" s="190" t="s">
        <v>878</v>
      </c>
      <c r="C5476" s="191" t="s">
        <v>67</v>
      </c>
      <c r="D5476" s="191" t="s">
        <v>876</v>
      </c>
      <c r="E5476" s="189" t="n">
        <v>0.3696</v>
      </c>
      <c r="F5476" s="189" t="n">
        <v>0.02</v>
      </c>
      <c r="G5476" s="189" t="n">
        <v>0</v>
      </c>
    </row>
    <row r="5477" customFormat="false" ht="15" hidden="false" customHeight="false" outlineLevel="0" collapsed="false">
      <c r="A5477" s="189" t="n">
        <v>38403</v>
      </c>
      <c r="B5477" s="190" t="s">
        <v>888</v>
      </c>
      <c r="C5477" s="191" t="s">
        <v>67</v>
      </c>
      <c r="D5477" s="191" t="s">
        <v>28</v>
      </c>
      <c r="E5477" s="189" t="n">
        <v>0.001348633</v>
      </c>
      <c r="F5477" s="189" t="n">
        <v>24.94</v>
      </c>
      <c r="G5477" s="189" t="n">
        <v>0</v>
      </c>
    </row>
    <row r="5478" customFormat="false" ht="15" hidden="false" customHeight="false" outlineLevel="0" collapsed="false">
      <c r="A5478" s="178"/>
      <c r="B5478" s="179"/>
      <c r="C5478" s="180"/>
      <c r="D5478" s="180"/>
      <c r="E5478" s="180"/>
      <c r="F5478" s="180"/>
      <c r="G5478" s="180"/>
    </row>
    <row r="5479" customFormat="false" ht="15" hidden="false" customHeight="false" outlineLevel="0" collapsed="false">
      <c r="A5479" s="184" t="s">
        <v>785</v>
      </c>
      <c r="B5479" s="185" t="s">
        <v>786</v>
      </c>
      <c r="C5479" s="186" t="s">
        <v>53</v>
      </c>
      <c r="D5479" s="186" t="s">
        <v>28</v>
      </c>
      <c r="E5479" s="187"/>
      <c r="F5479" s="187" t="n">
        <v>23.5654499628</v>
      </c>
      <c r="G5479" s="187" t="n">
        <v>1.6354968</v>
      </c>
    </row>
    <row r="5480" customFormat="false" ht="15" hidden="false" customHeight="false" outlineLevel="0" collapsed="false">
      <c r="A5480" s="189" t="n">
        <v>10</v>
      </c>
      <c r="B5480" s="190" t="s">
        <v>882</v>
      </c>
      <c r="C5480" s="191" t="s">
        <v>67</v>
      </c>
      <c r="D5480" s="191" t="s">
        <v>28</v>
      </c>
      <c r="E5480" s="189" t="n">
        <v>0.00072978</v>
      </c>
      <c r="F5480" s="189" t="n">
        <v>6.64</v>
      </c>
      <c r="G5480" s="189" t="n">
        <v>0</v>
      </c>
    </row>
    <row r="5481" customFormat="false" ht="15" hidden="false" customHeight="false" outlineLevel="0" collapsed="false">
      <c r="A5481" s="189" t="n">
        <v>12</v>
      </c>
      <c r="B5481" s="190" t="s">
        <v>883</v>
      </c>
      <c r="C5481" s="191" t="s">
        <v>67</v>
      </c>
      <c r="D5481" s="191" t="s">
        <v>28</v>
      </c>
      <c r="E5481" s="189" t="n">
        <v>0.00072978</v>
      </c>
      <c r="F5481" s="189" t="n">
        <v>6.5</v>
      </c>
      <c r="G5481" s="189" t="n">
        <v>0</v>
      </c>
    </row>
    <row r="5482" customFormat="false" ht="15" hidden="false" customHeight="false" outlineLevel="0" collapsed="false">
      <c r="A5482" s="189" t="n">
        <v>12892</v>
      </c>
      <c r="B5482" s="190" t="s">
        <v>859</v>
      </c>
      <c r="C5482" s="191" t="s">
        <v>67</v>
      </c>
      <c r="D5482" s="191" t="s">
        <v>333</v>
      </c>
      <c r="E5482" s="189" t="n">
        <v>0.0012751</v>
      </c>
      <c r="F5482" s="189" t="n">
        <v>9</v>
      </c>
      <c r="G5482" s="189" t="n">
        <v>0</v>
      </c>
    </row>
    <row r="5483" customFormat="false" ht="15" hidden="false" customHeight="false" outlineLevel="0" collapsed="false">
      <c r="A5483" s="189" t="n">
        <v>12893</v>
      </c>
      <c r="B5483" s="190" t="s">
        <v>860</v>
      </c>
      <c r="C5483" s="191" t="s">
        <v>67</v>
      </c>
      <c r="D5483" s="191" t="s">
        <v>333</v>
      </c>
      <c r="E5483" s="189" t="n">
        <v>0.0012751</v>
      </c>
      <c r="F5483" s="189" t="n">
        <v>48</v>
      </c>
      <c r="G5483" s="189" t="n">
        <v>0</v>
      </c>
    </row>
    <row r="5484" customFormat="false" ht="15" hidden="false" customHeight="false" outlineLevel="0" collapsed="false">
      <c r="A5484" s="189" t="n">
        <v>12894</v>
      </c>
      <c r="B5484" s="190" t="s">
        <v>861</v>
      </c>
      <c r="C5484" s="191" t="s">
        <v>67</v>
      </c>
      <c r="D5484" s="191" t="s">
        <v>28</v>
      </c>
      <c r="E5484" s="189" t="n">
        <v>0.0012751</v>
      </c>
      <c r="F5484" s="189" t="n">
        <v>13</v>
      </c>
      <c r="G5484" s="189" t="n">
        <v>0</v>
      </c>
    </row>
    <row r="5485" customFormat="false" ht="21" hidden="false" customHeight="false" outlineLevel="0" collapsed="false">
      <c r="A5485" s="189" t="n">
        <v>12895</v>
      </c>
      <c r="B5485" s="190" t="s">
        <v>862</v>
      </c>
      <c r="C5485" s="191" t="s">
        <v>67</v>
      </c>
      <c r="D5485" s="191" t="s">
        <v>28</v>
      </c>
      <c r="E5485" s="189" t="n">
        <v>0.0012751</v>
      </c>
      <c r="F5485" s="189" t="n">
        <v>10</v>
      </c>
      <c r="G5485" s="189" t="n">
        <v>0</v>
      </c>
    </row>
    <row r="5486" customFormat="false" ht="15" hidden="false" customHeight="false" outlineLevel="0" collapsed="false">
      <c r="A5486" s="189" t="n">
        <v>2711</v>
      </c>
      <c r="B5486" s="190" t="s">
        <v>885</v>
      </c>
      <c r="C5486" s="191" t="s">
        <v>67</v>
      </c>
      <c r="D5486" s="191" t="s">
        <v>28</v>
      </c>
      <c r="E5486" s="189" t="n">
        <v>0.00072978</v>
      </c>
      <c r="F5486" s="189" t="n">
        <v>100.68</v>
      </c>
      <c r="G5486" s="189" t="n">
        <v>0</v>
      </c>
    </row>
    <row r="5487" customFormat="false" ht="21" hidden="false" customHeight="false" outlineLevel="0" collapsed="false">
      <c r="A5487" s="189" t="n">
        <v>36148</v>
      </c>
      <c r="B5487" s="190" t="s">
        <v>864</v>
      </c>
      <c r="C5487" s="191" t="s">
        <v>67</v>
      </c>
      <c r="D5487" s="191" t="s">
        <v>28</v>
      </c>
      <c r="E5487" s="189" t="n">
        <v>0.0012751</v>
      </c>
      <c r="F5487" s="189" t="n">
        <v>48</v>
      </c>
      <c r="G5487" s="189" t="n">
        <v>0</v>
      </c>
    </row>
    <row r="5488" customFormat="false" ht="21" hidden="false" customHeight="false" outlineLevel="0" collapsed="false">
      <c r="A5488" s="189" t="n">
        <v>36152</v>
      </c>
      <c r="B5488" s="190" t="s">
        <v>865</v>
      </c>
      <c r="C5488" s="191" t="s">
        <v>67</v>
      </c>
      <c r="D5488" s="191" t="s">
        <v>28</v>
      </c>
      <c r="E5488" s="189" t="n">
        <v>0.0012751</v>
      </c>
      <c r="F5488" s="189" t="n">
        <v>3.9</v>
      </c>
      <c r="G5488" s="189" t="n">
        <v>0</v>
      </c>
    </row>
    <row r="5489" customFormat="false" ht="15" hidden="false" customHeight="false" outlineLevel="0" collapsed="false">
      <c r="A5489" s="189" t="n">
        <v>37370</v>
      </c>
      <c r="B5489" s="190" t="s">
        <v>886</v>
      </c>
      <c r="C5489" s="191" t="s">
        <v>67</v>
      </c>
      <c r="D5489" s="191" t="s">
        <v>876</v>
      </c>
      <c r="E5489" s="189" t="n">
        <v>0.2</v>
      </c>
      <c r="F5489" s="189" t="n">
        <v>1.7</v>
      </c>
      <c r="G5489" s="189" t="n">
        <v>0</v>
      </c>
    </row>
    <row r="5490" customFormat="false" ht="15" hidden="false" customHeight="false" outlineLevel="0" collapsed="false">
      <c r="A5490" s="189" t="n">
        <v>37371</v>
      </c>
      <c r="B5490" s="190" t="s">
        <v>887</v>
      </c>
      <c r="C5490" s="191" t="s">
        <v>67</v>
      </c>
      <c r="D5490" s="191" t="s">
        <v>876</v>
      </c>
      <c r="E5490" s="189" t="n">
        <v>0.2</v>
      </c>
      <c r="F5490" s="189" t="n">
        <v>0.64</v>
      </c>
      <c r="G5490" s="189" t="n">
        <v>0</v>
      </c>
    </row>
    <row r="5491" customFormat="false" ht="15" hidden="false" customHeight="false" outlineLevel="0" collapsed="false">
      <c r="A5491" s="189" t="n">
        <v>37372</v>
      </c>
      <c r="B5491" s="190" t="s">
        <v>877</v>
      </c>
      <c r="C5491" s="191" t="s">
        <v>67</v>
      </c>
      <c r="D5491" s="191" t="s">
        <v>876</v>
      </c>
      <c r="E5491" s="189" t="n">
        <v>0.2</v>
      </c>
      <c r="F5491" s="189" t="n">
        <v>0.37</v>
      </c>
      <c r="G5491" s="189" t="n">
        <v>0</v>
      </c>
    </row>
    <row r="5492" customFormat="false" ht="15" hidden="false" customHeight="false" outlineLevel="0" collapsed="false">
      <c r="A5492" s="189" t="n">
        <v>37373</v>
      </c>
      <c r="B5492" s="190" t="s">
        <v>878</v>
      </c>
      <c r="C5492" s="191" t="s">
        <v>67</v>
      </c>
      <c r="D5492" s="191" t="s">
        <v>876</v>
      </c>
      <c r="E5492" s="189" t="n">
        <v>0.2</v>
      </c>
      <c r="F5492" s="189" t="n">
        <v>0.02</v>
      </c>
      <c r="G5492" s="189" t="n">
        <v>0</v>
      </c>
    </row>
    <row r="5493" customFormat="false" ht="15" hidden="false" customHeight="false" outlineLevel="0" collapsed="false">
      <c r="A5493" s="189" t="n">
        <v>377</v>
      </c>
      <c r="B5493" s="190" t="s">
        <v>1294</v>
      </c>
      <c r="C5493" s="191" t="s">
        <v>67</v>
      </c>
      <c r="D5493" s="191" t="s">
        <v>28</v>
      </c>
      <c r="E5493" s="189" t="n">
        <v>1</v>
      </c>
      <c r="F5493" s="189" t="n">
        <v>22.75</v>
      </c>
      <c r="G5493" s="189" t="n">
        <v>0</v>
      </c>
    </row>
    <row r="5494" customFormat="false" ht="15" hidden="false" customHeight="false" outlineLevel="0" collapsed="false">
      <c r="A5494" s="189" t="n">
        <v>38403</v>
      </c>
      <c r="B5494" s="190" t="s">
        <v>888</v>
      </c>
      <c r="C5494" s="191" t="s">
        <v>67</v>
      </c>
      <c r="D5494" s="191" t="s">
        <v>28</v>
      </c>
      <c r="E5494" s="189" t="n">
        <v>0.00072978</v>
      </c>
      <c r="F5494" s="189" t="n">
        <v>24.94</v>
      </c>
      <c r="G5494" s="189" t="n">
        <v>0</v>
      </c>
    </row>
    <row r="5495" customFormat="false" ht="15" hidden="false" customHeight="false" outlineLevel="0" collapsed="false">
      <c r="A5495" s="189" t="n">
        <v>6111</v>
      </c>
      <c r="B5495" s="190" t="s">
        <v>891</v>
      </c>
      <c r="C5495" s="191" t="s">
        <v>867</v>
      </c>
      <c r="D5495" s="191" t="s">
        <v>876</v>
      </c>
      <c r="E5495" s="189" t="n">
        <v>0.20342</v>
      </c>
      <c r="F5495" s="189" t="n">
        <v>0</v>
      </c>
      <c r="G5495" s="189" t="n">
        <v>8.04</v>
      </c>
    </row>
    <row r="5496" customFormat="false" ht="15" hidden="false" customHeight="false" outlineLevel="0" collapsed="false">
      <c r="A5496" s="178"/>
      <c r="B5496" s="179"/>
      <c r="C5496" s="180"/>
      <c r="D5496" s="180"/>
      <c r="E5496" s="180"/>
      <c r="F5496" s="180"/>
      <c r="G5496" s="180"/>
    </row>
    <row r="5497" customFormat="false" ht="21" hidden="false" customHeight="false" outlineLevel="0" collapsed="false">
      <c r="A5497" s="184" t="s">
        <v>788</v>
      </c>
      <c r="B5497" s="185" t="s">
        <v>789</v>
      </c>
      <c r="C5497" s="186" t="s">
        <v>53</v>
      </c>
      <c r="D5497" s="186" t="s">
        <v>28</v>
      </c>
      <c r="E5497" s="187"/>
      <c r="F5497" s="187" t="n">
        <v>61.3861749442</v>
      </c>
      <c r="G5497" s="187" t="n">
        <v>3.54744513</v>
      </c>
    </row>
    <row r="5498" customFormat="false" ht="15" hidden="false" customHeight="false" outlineLevel="0" collapsed="false">
      <c r="A5498" s="189" t="n">
        <v>10</v>
      </c>
      <c r="B5498" s="190" t="s">
        <v>882</v>
      </c>
      <c r="C5498" s="191" t="s">
        <v>67</v>
      </c>
      <c r="D5498" s="191" t="s">
        <v>28</v>
      </c>
      <c r="E5498" s="189" t="n">
        <v>0.00109467</v>
      </c>
      <c r="F5498" s="189" t="n">
        <v>6.64</v>
      </c>
      <c r="G5498" s="189" t="n">
        <v>0</v>
      </c>
    </row>
    <row r="5499" customFormat="false" ht="15" hidden="false" customHeight="false" outlineLevel="0" collapsed="false">
      <c r="A5499" s="189" t="n">
        <v>12</v>
      </c>
      <c r="B5499" s="190" t="s">
        <v>883</v>
      </c>
      <c r="C5499" s="191" t="s">
        <v>67</v>
      </c>
      <c r="D5499" s="191" t="s">
        <v>28</v>
      </c>
      <c r="E5499" s="189" t="n">
        <v>0.00109467</v>
      </c>
      <c r="F5499" s="189" t="n">
        <v>6.5</v>
      </c>
      <c r="G5499" s="189" t="n">
        <v>0</v>
      </c>
    </row>
    <row r="5500" customFormat="false" ht="15" hidden="false" customHeight="false" outlineLevel="0" collapsed="false">
      <c r="A5500" s="189" t="n">
        <v>12892</v>
      </c>
      <c r="B5500" s="190" t="s">
        <v>859</v>
      </c>
      <c r="C5500" s="191" t="s">
        <v>67</v>
      </c>
      <c r="D5500" s="191" t="s">
        <v>333</v>
      </c>
      <c r="E5500" s="189" t="n">
        <v>0.00191265</v>
      </c>
      <c r="F5500" s="189" t="n">
        <v>9</v>
      </c>
      <c r="G5500" s="189" t="n">
        <v>0</v>
      </c>
    </row>
    <row r="5501" customFormat="false" ht="15" hidden="false" customHeight="false" outlineLevel="0" collapsed="false">
      <c r="A5501" s="189" t="n">
        <v>12893</v>
      </c>
      <c r="B5501" s="190" t="s">
        <v>860</v>
      </c>
      <c r="C5501" s="191" t="s">
        <v>67</v>
      </c>
      <c r="D5501" s="191" t="s">
        <v>333</v>
      </c>
      <c r="E5501" s="189" t="n">
        <v>0.00191265</v>
      </c>
      <c r="F5501" s="189" t="n">
        <v>48</v>
      </c>
      <c r="G5501" s="189" t="n">
        <v>0</v>
      </c>
    </row>
    <row r="5502" customFormat="false" ht="15" hidden="false" customHeight="false" outlineLevel="0" collapsed="false">
      <c r="A5502" s="189" t="n">
        <v>12894</v>
      </c>
      <c r="B5502" s="190" t="s">
        <v>861</v>
      </c>
      <c r="C5502" s="191" t="s">
        <v>67</v>
      </c>
      <c r="D5502" s="191" t="s">
        <v>28</v>
      </c>
      <c r="E5502" s="189" t="n">
        <v>0.00191265</v>
      </c>
      <c r="F5502" s="189" t="n">
        <v>13</v>
      </c>
      <c r="G5502" s="189" t="n">
        <v>0</v>
      </c>
    </row>
    <row r="5503" customFormat="false" ht="21" hidden="false" customHeight="false" outlineLevel="0" collapsed="false">
      <c r="A5503" s="189" t="n">
        <v>12895</v>
      </c>
      <c r="B5503" s="190" t="s">
        <v>862</v>
      </c>
      <c r="C5503" s="191" t="s">
        <v>67</v>
      </c>
      <c r="D5503" s="191" t="s">
        <v>28</v>
      </c>
      <c r="E5503" s="189" t="n">
        <v>0.00191265</v>
      </c>
      <c r="F5503" s="189" t="n">
        <v>10</v>
      </c>
      <c r="G5503" s="189" t="n">
        <v>0</v>
      </c>
    </row>
    <row r="5504" customFormat="false" ht="15" hidden="false" customHeight="false" outlineLevel="0" collapsed="false">
      <c r="A5504" s="189" t="n">
        <v>1370</v>
      </c>
      <c r="B5504" s="190" t="s">
        <v>1295</v>
      </c>
      <c r="C5504" s="191" t="s">
        <v>67</v>
      </c>
      <c r="D5504" s="191" t="s">
        <v>28</v>
      </c>
      <c r="E5504" s="189" t="n">
        <v>1</v>
      </c>
      <c r="F5504" s="189" t="n">
        <v>59.91</v>
      </c>
      <c r="G5504" s="189" t="n">
        <v>0</v>
      </c>
    </row>
    <row r="5505" customFormat="false" ht="15" hidden="false" customHeight="false" outlineLevel="0" collapsed="false">
      <c r="A5505" s="189" t="n">
        <v>2696</v>
      </c>
      <c r="B5505" s="190" t="s">
        <v>919</v>
      </c>
      <c r="C5505" s="191" t="s">
        <v>867</v>
      </c>
      <c r="D5505" s="191" t="s">
        <v>876</v>
      </c>
      <c r="E5505" s="189" t="n">
        <v>0.233335</v>
      </c>
      <c r="F5505" s="189" t="n">
        <v>0</v>
      </c>
      <c r="G5505" s="189" t="n">
        <v>12.75</v>
      </c>
    </row>
    <row r="5506" customFormat="false" ht="15" hidden="false" customHeight="false" outlineLevel="0" collapsed="false">
      <c r="A5506" s="189" t="n">
        <v>2711</v>
      </c>
      <c r="B5506" s="190" t="s">
        <v>885</v>
      </c>
      <c r="C5506" s="191" t="s">
        <v>67</v>
      </c>
      <c r="D5506" s="191" t="s">
        <v>28</v>
      </c>
      <c r="E5506" s="189" t="n">
        <v>0.00109467</v>
      </c>
      <c r="F5506" s="189" t="n">
        <v>100.68</v>
      </c>
      <c r="G5506" s="189" t="n">
        <v>0</v>
      </c>
    </row>
    <row r="5507" customFormat="false" ht="15" hidden="false" customHeight="false" outlineLevel="0" collapsed="false">
      <c r="A5507" s="189" t="n">
        <v>3146</v>
      </c>
      <c r="B5507" s="190" t="s">
        <v>989</v>
      </c>
      <c r="C5507" s="191" t="s">
        <v>67</v>
      </c>
      <c r="D5507" s="191" t="s">
        <v>28</v>
      </c>
      <c r="E5507" s="189" t="n">
        <v>0.1</v>
      </c>
      <c r="F5507" s="189" t="n">
        <v>2.53</v>
      </c>
      <c r="G5507" s="189" t="n">
        <v>0</v>
      </c>
    </row>
    <row r="5508" customFormat="false" ht="21" hidden="false" customHeight="false" outlineLevel="0" collapsed="false">
      <c r="A5508" s="189" t="n">
        <v>36148</v>
      </c>
      <c r="B5508" s="190" t="s">
        <v>864</v>
      </c>
      <c r="C5508" s="191" t="s">
        <v>67</v>
      </c>
      <c r="D5508" s="191" t="s">
        <v>28</v>
      </c>
      <c r="E5508" s="189" t="n">
        <v>0.00191265</v>
      </c>
      <c r="F5508" s="189" t="n">
        <v>48</v>
      </c>
      <c r="G5508" s="189" t="n">
        <v>0</v>
      </c>
    </row>
    <row r="5509" customFormat="false" ht="21" hidden="false" customHeight="false" outlineLevel="0" collapsed="false">
      <c r="A5509" s="189" t="n">
        <v>36152</v>
      </c>
      <c r="B5509" s="190" t="s">
        <v>865</v>
      </c>
      <c r="C5509" s="191" t="s">
        <v>67</v>
      </c>
      <c r="D5509" s="191" t="s">
        <v>28</v>
      </c>
      <c r="E5509" s="189" t="n">
        <v>0.00191265</v>
      </c>
      <c r="F5509" s="189" t="n">
        <v>3.9</v>
      </c>
      <c r="G5509" s="189" t="n">
        <v>0</v>
      </c>
    </row>
    <row r="5510" customFormat="false" ht="15" hidden="false" customHeight="false" outlineLevel="0" collapsed="false">
      <c r="A5510" s="189" t="n">
        <v>37370</v>
      </c>
      <c r="B5510" s="190" t="s">
        <v>886</v>
      </c>
      <c r="C5510" s="191" t="s">
        <v>67</v>
      </c>
      <c r="D5510" s="191" t="s">
        <v>876</v>
      </c>
      <c r="E5510" s="189" t="n">
        <v>0.3</v>
      </c>
      <c r="F5510" s="189" t="n">
        <v>1.7</v>
      </c>
      <c r="G5510" s="189" t="n">
        <v>0</v>
      </c>
    </row>
    <row r="5511" customFormat="false" ht="15" hidden="false" customHeight="false" outlineLevel="0" collapsed="false">
      <c r="A5511" s="189" t="n">
        <v>37371</v>
      </c>
      <c r="B5511" s="190" t="s">
        <v>887</v>
      </c>
      <c r="C5511" s="191" t="s">
        <v>67</v>
      </c>
      <c r="D5511" s="191" t="s">
        <v>876</v>
      </c>
      <c r="E5511" s="189" t="n">
        <v>0.3</v>
      </c>
      <c r="F5511" s="189" t="n">
        <v>0.64</v>
      </c>
      <c r="G5511" s="189" t="n">
        <v>0</v>
      </c>
    </row>
    <row r="5512" customFormat="false" ht="15" hidden="false" customHeight="false" outlineLevel="0" collapsed="false">
      <c r="A5512" s="189" t="n">
        <v>37372</v>
      </c>
      <c r="B5512" s="190" t="s">
        <v>877</v>
      </c>
      <c r="C5512" s="191" t="s">
        <v>67</v>
      </c>
      <c r="D5512" s="191" t="s">
        <v>876</v>
      </c>
      <c r="E5512" s="189" t="n">
        <v>0.3</v>
      </c>
      <c r="F5512" s="189" t="n">
        <v>0.37</v>
      </c>
      <c r="G5512" s="189" t="n">
        <v>0</v>
      </c>
    </row>
    <row r="5513" customFormat="false" ht="15" hidden="false" customHeight="false" outlineLevel="0" collapsed="false">
      <c r="A5513" s="189" t="n">
        <v>37373</v>
      </c>
      <c r="B5513" s="190" t="s">
        <v>878</v>
      </c>
      <c r="C5513" s="191" t="s">
        <v>67</v>
      </c>
      <c r="D5513" s="191" t="s">
        <v>876</v>
      </c>
      <c r="E5513" s="189" t="n">
        <v>0.3</v>
      </c>
      <c r="F5513" s="189" t="n">
        <v>0.02</v>
      </c>
      <c r="G5513" s="189" t="n">
        <v>0</v>
      </c>
    </row>
    <row r="5514" customFormat="false" ht="15" hidden="false" customHeight="false" outlineLevel="0" collapsed="false">
      <c r="A5514" s="189" t="n">
        <v>38403</v>
      </c>
      <c r="B5514" s="190" t="s">
        <v>888</v>
      </c>
      <c r="C5514" s="191" t="s">
        <v>67</v>
      </c>
      <c r="D5514" s="191" t="s">
        <v>28</v>
      </c>
      <c r="E5514" s="189" t="n">
        <v>0.00109467</v>
      </c>
      <c r="F5514" s="189" t="n">
        <v>24.94</v>
      </c>
      <c r="G5514" s="189" t="n">
        <v>0</v>
      </c>
    </row>
    <row r="5515" customFormat="false" ht="15" hidden="false" customHeight="false" outlineLevel="0" collapsed="false">
      <c r="A5515" s="189" t="n">
        <v>6111</v>
      </c>
      <c r="B5515" s="190" t="s">
        <v>891</v>
      </c>
      <c r="C5515" s="191" t="s">
        <v>867</v>
      </c>
      <c r="D5515" s="191" t="s">
        <v>876</v>
      </c>
      <c r="E5515" s="189" t="n">
        <v>0.071197</v>
      </c>
      <c r="F5515" s="189" t="n">
        <v>0</v>
      </c>
      <c r="G5515" s="189" t="n">
        <v>8.04</v>
      </c>
    </row>
    <row r="5516" customFormat="false" ht="15" hidden="false" customHeight="false" outlineLevel="0" collapsed="false">
      <c r="A5516" s="178"/>
      <c r="B5516" s="179"/>
      <c r="C5516" s="180"/>
      <c r="D5516" s="180"/>
      <c r="E5516" s="180"/>
      <c r="F5516" s="180"/>
      <c r="G5516" s="180"/>
    </row>
    <row r="5517" customFormat="false" ht="15" hidden="false" customHeight="false" outlineLevel="0" collapsed="false">
      <c r="A5517" s="184" t="s">
        <v>791</v>
      </c>
      <c r="B5517" s="185" t="s">
        <v>792</v>
      </c>
      <c r="C5517" s="186" t="s">
        <v>53</v>
      </c>
      <c r="D5517" s="186" t="s">
        <v>28</v>
      </c>
      <c r="E5517" s="187"/>
      <c r="F5517" s="187" t="n">
        <v>249.94237575346</v>
      </c>
      <c r="G5517" s="187" t="n">
        <v>113.03649405</v>
      </c>
    </row>
    <row r="5518" customFormat="false" ht="15" hidden="false" customHeight="false" outlineLevel="0" collapsed="false">
      <c r="A5518" s="189" t="n">
        <v>10</v>
      </c>
      <c r="B5518" s="190" t="s">
        <v>882</v>
      </c>
      <c r="C5518" s="191" t="s">
        <v>67</v>
      </c>
      <c r="D5518" s="191" t="s">
        <v>28</v>
      </c>
      <c r="E5518" s="189" t="n">
        <v>0.034263171</v>
      </c>
      <c r="F5518" s="189" t="n">
        <v>6.64</v>
      </c>
      <c r="G5518" s="189" t="n">
        <v>0</v>
      </c>
    </row>
    <row r="5519" customFormat="false" ht="15" hidden="false" customHeight="false" outlineLevel="0" collapsed="false">
      <c r="A5519" s="189" t="n">
        <v>12</v>
      </c>
      <c r="B5519" s="190" t="s">
        <v>883</v>
      </c>
      <c r="C5519" s="191" t="s">
        <v>67</v>
      </c>
      <c r="D5519" s="191" t="s">
        <v>28</v>
      </c>
      <c r="E5519" s="189" t="n">
        <v>0.034263171</v>
      </c>
      <c r="F5519" s="189" t="n">
        <v>6.5</v>
      </c>
      <c r="G5519" s="189" t="n">
        <v>0</v>
      </c>
    </row>
    <row r="5520" customFormat="false" ht="15" hidden="false" customHeight="false" outlineLevel="0" collapsed="false">
      <c r="A5520" s="189" t="n">
        <v>12892</v>
      </c>
      <c r="B5520" s="190" t="s">
        <v>859</v>
      </c>
      <c r="C5520" s="191" t="s">
        <v>67</v>
      </c>
      <c r="D5520" s="191" t="s">
        <v>333</v>
      </c>
      <c r="E5520" s="189" t="n">
        <v>0.059865945</v>
      </c>
      <c r="F5520" s="189" t="n">
        <v>9</v>
      </c>
      <c r="G5520" s="189" t="n">
        <v>0</v>
      </c>
    </row>
    <row r="5521" customFormat="false" ht="15" hidden="false" customHeight="false" outlineLevel="0" collapsed="false">
      <c r="A5521" s="189" t="n">
        <v>12893</v>
      </c>
      <c r="B5521" s="190" t="s">
        <v>860</v>
      </c>
      <c r="C5521" s="191" t="s">
        <v>67</v>
      </c>
      <c r="D5521" s="191" t="s">
        <v>333</v>
      </c>
      <c r="E5521" s="189" t="n">
        <v>0.059865945</v>
      </c>
      <c r="F5521" s="189" t="n">
        <v>48</v>
      </c>
      <c r="G5521" s="189" t="n">
        <v>0</v>
      </c>
    </row>
    <row r="5522" customFormat="false" ht="15" hidden="false" customHeight="false" outlineLevel="0" collapsed="false">
      <c r="A5522" s="189" t="n">
        <v>12894</v>
      </c>
      <c r="B5522" s="190" t="s">
        <v>861</v>
      </c>
      <c r="C5522" s="191" t="s">
        <v>67</v>
      </c>
      <c r="D5522" s="191" t="s">
        <v>28</v>
      </c>
      <c r="E5522" s="189" t="n">
        <v>0.059865945</v>
      </c>
      <c r="F5522" s="189" t="n">
        <v>13</v>
      </c>
      <c r="G5522" s="189" t="n">
        <v>0</v>
      </c>
    </row>
    <row r="5523" customFormat="false" ht="21" hidden="false" customHeight="false" outlineLevel="0" collapsed="false">
      <c r="A5523" s="189" t="n">
        <v>12895</v>
      </c>
      <c r="B5523" s="190" t="s">
        <v>862</v>
      </c>
      <c r="C5523" s="191" t="s">
        <v>67</v>
      </c>
      <c r="D5523" s="191" t="s">
        <v>28</v>
      </c>
      <c r="E5523" s="189" t="n">
        <v>0.059865945</v>
      </c>
      <c r="F5523" s="189" t="n">
        <v>10</v>
      </c>
      <c r="G5523" s="189" t="n">
        <v>0</v>
      </c>
    </row>
    <row r="5524" customFormat="false" ht="15" hidden="false" customHeight="false" outlineLevel="0" collapsed="false">
      <c r="A5524" s="189" t="n">
        <v>1379</v>
      </c>
      <c r="B5524" s="190" t="s">
        <v>893</v>
      </c>
      <c r="C5524" s="191" t="s">
        <v>67</v>
      </c>
      <c r="D5524" s="191" t="s">
        <v>153</v>
      </c>
      <c r="E5524" s="189" t="n">
        <v>58.4</v>
      </c>
      <c r="F5524" s="189" t="n">
        <v>0.41</v>
      </c>
      <c r="G5524" s="189" t="n">
        <v>0</v>
      </c>
    </row>
    <row r="5525" customFormat="false" ht="15" hidden="false" customHeight="false" outlineLevel="0" collapsed="false">
      <c r="A5525" s="189" t="n">
        <v>2436</v>
      </c>
      <c r="B5525" s="190" t="s">
        <v>913</v>
      </c>
      <c r="C5525" s="191" t="s">
        <v>867</v>
      </c>
      <c r="D5525" s="191" t="s">
        <v>876</v>
      </c>
      <c r="E5525" s="189" t="n">
        <v>2.36923</v>
      </c>
      <c r="F5525" s="189" t="n">
        <v>0</v>
      </c>
      <c r="G5525" s="189" t="n">
        <v>12.75</v>
      </c>
    </row>
    <row r="5526" customFormat="false" ht="15" hidden="false" customHeight="false" outlineLevel="0" collapsed="false">
      <c r="A5526" s="189" t="n">
        <v>247</v>
      </c>
      <c r="B5526" s="190" t="s">
        <v>915</v>
      </c>
      <c r="C5526" s="191" t="s">
        <v>867</v>
      </c>
      <c r="D5526" s="191" t="s">
        <v>876</v>
      </c>
      <c r="E5526" s="189" t="n">
        <v>2.67826</v>
      </c>
      <c r="F5526" s="189" t="n">
        <v>0</v>
      </c>
      <c r="G5526" s="189" t="n">
        <v>9.57</v>
      </c>
    </row>
    <row r="5527" customFormat="false" ht="15" hidden="false" customHeight="false" outlineLevel="0" collapsed="false">
      <c r="A5527" s="189" t="n">
        <v>2711</v>
      </c>
      <c r="B5527" s="190" t="s">
        <v>885</v>
      </c>
      <c r="C5527" s="191" t="s">
        <v>67</v>
      </c>
      <c r="D5527" s="191" t="s">
        <v>28</v>
      </c>
      <c r="E5527" s="189" t="n">
        <v>0.034263171</v>
      </c>
      <c r="F5527" s="189" t="n">
        <v>100.68</v>
      </c>
      <c r="G5527" s="189" t="n">
        <v>0</v>
      </c>
    </row>
    <row r="5528" customFormat="false" ht="21" hidden="false" customHeight="false" outlineLevel="0" collapsed="false">
      <c r="A5528" s="189" t="n">
        <v>36148</v>
      </c>
      <c r="B5528" s="190" t="s">
        <v>864</v>
      </c>
      <c r="C5528" s="191" t="s">
        <v>67</v>
      </c>
      <c r="D5528" s="191" t="s">
        <v>28</v>
      </c>
      <c r="E5528" s="189" t="n">
        <v>0.059865945</v>
      </c>
      <c r="F5528" s="189" t="n">
        <v>48</v>
      </c>
      <c r="G5528" s="189" t="n">
        <v>0</v>
      </c>
    </row>
    <row r="5529" customFormat="false" ht="21" hidden="false" customHeight="false" outlineLevel="0" collapsed="false">
      <c r="A5529" s="189" t="n">
        <v>36152</v>
      </c>
      <c r="B5529" s="190" t="s">
        <v>865</v>
      </c>
      <c r="C5529" s="191" t="s">
        <v>67</v>
      </c>
      <c r="D5529" s="191" t="s">
        <v>28</v>
      </c>
      <c r="E5529" s="189" t="n">
        <v>0.059865945</v>
      </c>
      <c r="F5529" s="189" t="n">
        <v>3.9</v>
      </c>
      <c r="G5529" s="189" t="n">
        <v>0</v>
      </c>
    </row>
    <row r="5530" customFormat="false" ht="15" hidden="false" customHeight="false" outlineLevel="0" collapsed="false">
      <c r="A5530" s="189" t="n">
        <v>370</v>
      </c>
      <c r="B5530" s="190" t="s">
        <v>895</v>
      </c>
      <c r="C5530" s="191" t="s">
        <v>67</v>
      </c>
      <c r="D5530" s="191" t="s">
        <v>124</v>
      </c>
      <c r="E5530" s="189" t="n">
        <v>0.19456</v>
      </c>
      <c r="F5530" s="189" t="n">
        <v>75</v>
      </c>
      <c r="G5530" s="189" t="n">
        <v>0</v>
      </c>
    </row>
    <row r="5531" customFormat="false" ht="15" hidden="false" customHeight="false" outlineLevel="0" collapsed="false">
      <c r="A5531" s="189" t="n">
        <v>37370</v>
      </c>
      <c r="B5531" s="190" t="s">
        <v>886</v>
      </c>
      <c r="C5531" s="191" t="s">
        <v>67</v>
      </c>
      <c r="D5531" s="191" t="s">
        <v>876</v>
      </c>
      <c r="E5531" s="189" t="n">
        <v>9.39</v>
      </c>
      <c r="F5531" s="189" t="n">
        <v>1.7</v>
      </c>
      <c r="G5531" s="189" t="n">
        <v>0</v>
      </c>
    </row>
    <row r="5532" customFormat="false" ht="15" hidden="false" customHeight="false" outlineLevel="0" collapsed="false">
      <c r="A5532" s="189" t="n">
        <v>37371</v>
      </c>
      <c r="B5532" s="190" t="s">
        <v>887</v>
      </c>
      <c r="C5532" s="191" t="s">
        <v>67</v>
      </c>
      <c r="D5532" s="191" t="s">
        <v>876</v>
      </c>
      <c r="E5532" s="189" t="n">
        <v>9.39</v>
      </c>
      <c r="F5532" s="189" t="n">
        <v>0.64</v>
      </c>
      <c r="G5532" s="189" t="n">
        <v>0</v>
      </c>
    </row>
    <row r="5533" customFormat="false" ht="15" hidden="false" customHeight="false" outlineLevel="0" collapsed="false">
      <c r="A5533" s="189" t="n">
        <v>37372</v>
      </c>
      <c r="B5533" s="190" t="s">
        <v>877</v>
      </c>
      <c r="C5533" s="191" t="s">
        <v>67</v>
      </c>
      <c r="D5533" s="191" t="s">
        <v>876</v>
      </c>
      <c r="E5533" s="189" t="n">
        <v>9.39</v>
      </c>
      <c r="F5533" s="189" t="n">
        <v>0.37</v>
      </c>
      <c r="G5533" s="189" t="n">
        <v>0</v>
      </c>
    </row>
    <row r="5534" customFormat="false" ht="15" hidden="false" customHeight="false" outlineLevel="0" collapsed="false">
      <c r="A5534" s="189" t="n">
        <v>37373</v>
      </c>
      <c r="B5534" s="190" t="s">
        <v>878</v>
      </c>
      <c r="C5534" s="191" t="s">
        <v>67</v>
      </c>
      <c r="D5534" s="191" t="s">
        <v>876</v>
      </c>
      <c r="E5534" s="189" t="n">
        <v>9.39</v>
      </c>
      <c r="F5534" s="189" t="n">
        <v>0.02</v>
      </c>
      <c r="G5534" s="189" t="n">
        <v>0</v>
      </c>
    </row>
    <row r="5535" customFormat="false" ht="15" hidden="false" customHeight="false" outlineLevel="0" collapsed="false">
      <c r="A5535" s="189" t="n">
        <v>38403</v>
      </c>
      <c r="B5535" s="190" t="s">
        <v>888</v>
      </c>
      <c r="C5535" s="191" t="s">
        <v>67</v>
      </c>
      <c r="D5535" s="191" t="s">
        <v>28</v>
      </c>
      <c r="E5535" s="189" t="n">
        <v>0.034263171</v>
      </c>
      <c r="F5535" s="189" t="n">
        <v>24.94</v>
      </c>
      <c r="G5535" s="189" t="n">
        <v>0</v>
      </c>
    </row>
    <row r="5536" customFormat="false" ht="15" hidden="false" customHeight="false" outlineLevel="0" collapsed="false">
      <c r="A5536" s="189" t="n">
        <v>4750</v>
      </c>
      <c r="B5536" s="190" t="s">
        <v>933</v>
      </c>
      <c r="C5536" s="191" t="s">
        <v>867</v>
      </c>
      <c r="D5536" s="191" t="s">
        <v>876</v>
      </c>
      <c r="E5536" s="189" t="n">
        <v>1.617189</v>
      </c>
      <c r="F5536" s="189" t="n">
        <v>0</v>
      </c>
      <c r="G5536" s="189" t="n">
        <v>12.75</v>
      </c>
    </row>
    <row r="5537" customFormat="false" ht="15" hidden="false" customHeight="false" outlineLevel="0" collapsed="false">
      <c r="A5537" s="189" t="n">
        <v>6111</v>
      </c>
      <c r="B5537" s="190" t="s">
        <v>891</v>
      </c>
      <c r="C5537" s="191" t="s">
        <v>867</v>
      </c>
      <c r="D5537" s="191" t="s">
        <v>876</v>
      </c>
      <c r="E5537" s="189" t="n">
        <v>4.54959</v>
      </c>
      <c r="F5537" s="189" t="n">
        <v>0</v>
      </c>
      <c r="G5537" s="189" t="n">
        <v>8.04</v>
      </c>
    </row>
    <row r="5538" customFormat="false" ht="21" hidden="false" customHeight="false" outlineLevel="0" collapsed="false">
      <c r="A5538" s="189" t="n">
        <v>9833</v>
      </c>
      <c r="B5538" s="190" t="s">
        <v>1296</v>
      </c>
      <c r="C5538" s="191" t="s">
        <v>67</v>
      </c>
      <c r="D5538" s="191" t="s">
        <v>131</v>
      </c>
      <c r="E5538" s="189" t="n">
        <v>7.7</v>
      </c>
      <c r="F5538" s="189" t="n">
        <v>9.73</v>
      </c>
      <c r="G5538" s="189" t="n">
        <v>0</v>
      </c>
    </row>
    <row r="5539" customFormat="false" ht="15" hidden="false" customHeight="false" outlineLevel="0" collapsed="false">
      <c r="A5539" s="189" t="s">
        <v>1297</v>
      </c>
      <c r="B5539" s="190" t="s">
        <v>1298</v>
      </c>
      <c r="C5539" s="191" t="s">
        <v>67</v>
      </c>
      <c r="D5539" s="191" t="s">
        <v>28</v>
      </c>
      <c r="E5539" s="189" t="n">
        <v>1</v>
      </c>
      <c r="F5539" s="189" t="n">
        <v>98.2</v>
      </c>
      <c r="G5539" s="189" t="n">
        <v>0</v>
      </c>
    </row>
    <row r="5540" customFormat="false" ht="15" hidden="false" customHeight="false" outlineLevel="0" collapsed="false">
      <c r="A5540" s="178"/>
      <c r="B5540" s="179"/>
      <c r="C5540" s="180"/>
      <c r="D5540" s="180"/>
      <c r="E5540" s="180"/>
      <c r="F5540" s="180"/>
      <c r="G5540" s="180"/>
    </row>
    <row r="5541" customFormat="false" ht="21" hidden="false" customHeight="false" outlineLevel="0" collapsed="false">
      <c r="A5541" s="184" t="s">
        <v>794</v>
      </c>
      <c r="B5541" s="185" t="s">
        <v>795</v>
      </c>
      <c r="C5541" s="186" t="s">
        <v>53</v>
      </c>
      <c r="D5541" s="186" t="s">
        <v>28</v>
      </c>
      <c r="E5541" s="187"/>
      <c r="F5541" s="187" t="n">
        <v>47.5454499628</v>
      </c>
      <c r="G5541" s="187" t="n">
        <v>1.6354968</v>
      </c>
    </row>
    <row r="5542" customFormat="false" ht="15" hidden="false" customHeight="false" outlineLevel="0" collapsed="false">
      <c r="A5542" s="189" t="n">
        <v>10</v>
      </c>
      <c r="B5542" s="190" t="s">
        <v>882</v>
      </c>
      <c r="C5542" s="191" t="s">
        <v>67</v>
      </c>
      <c r="D5542" s="191" t="s">
        <v>28</v>
      </c>
      <c r="E5542" s="189" t="n">
        <v>0.00072978</v>
      </c>
      <c r="F5542" s="189" t="n">
        <v>6.64</v>
      </c>
      <c r="G5542" s="189" t="n">
        <v>0</v>
      </c>
    </row>
    <row r="5543" customFormat="false" ht="15" hidden="false" customHeight="false" outlineLevel="0" collapsed="false">
      <c r="A5543" s="189" t="n">
        <v>12</v>
      </c>
      <c r="B5543" s="190" t="s">
        <v>883</v>
      </c>
      <c r="C5543" s="191" t="s">
        <v>67</v>
      </c>
      <c r="D5543" s="191" t="s">
        <v>28</v>
      </c>
      <c r="E5543" s="189" t="n">
        <v>0.00072978</v>
      </c>
      <c r="F5543" s="189" t="n">
        <v>6.5</v>
      </c>
      <c r="G5543" s="189" t="n">
        <v>0</v>
      </c>
    </row>
    <row r="5544" customFormat="false" ht="15" hidden="false" customHeight="false" outlineLevel="0" collapsed="false">
      <c r="A5544" s="189" t="n">
        <v>12892</v>
      </c>
      <c r="B5544" s="190" t="s">
        <v>859</v>
      </c>
      <c r="C5544" s="191" t="s">
        <v>67</v>
      </c>
      <c r="D5544" s="191" t="s">
        <v>333</v>
      </c>
      <c r="E5544" s="189" t="n">
        <v>0.0012751</v>
      </c>
      <c r="F5544" s="189" t="n">
        <v>9</v>
      </c>
      <c r="G5544" s="189" t="n">
        <v>0</v>
      </c>
    </row>
    <row r="5545" customFormat="false" ht="15" hidden="false" customHeight="false" outlineLevel="0" collapsed="false">
      <c r="A5545" s="189" t="n">
        <v>12893</v>
      </c>
      <c r="B5545" s="190" t="s">
        <v>860</v>
      </c>
      <c r="C5545" s="191" t="s">
        <v>67</v>
      </c>
      <c r="D5545" s="191" t="s">
        <v>333</v>
      </c>
      <c r="E5545" s="189" t="n">
        <v>0.0012751</v>
      </c>
      <c r="F5545" s="189" t="n">
        <v>48</v>
      </c>
      <c r="G5545" s="189" t="n">
        <v>0</v>
      </c>
    </row>
    <row r="5546" customFormat="false" ht="15" hidden="false" customHeight="false" outlineLevel="0" collapsed="false">
      <c r="A5546" s="189" t="n">
        <v>12894</v>
      </c>
      <c r="B5546" s="190" t="s">
        <v>861</v>
      </c>
      <c r="C5546" s="191" t="s">
        <v>67</v>
      </c>
      <c r="D5546" s="191" t="s">
        <v>28</v>
      </c>
      <c r="E5546" s="189" t="n">
        <v>0.0012751</v>
      </c>
      <c r="F5546" s="189" t="n">
        <v>13</v>
      </c>
      <c r="G5546" s="189" t="n">
        <v>0</v>
      </c>
    </row>
    <row r="5547" customFormat="false" ht="21" hidden="false" customHeight="false" outlineLevel="0" collapsed="false">
      <c r="A5547" s="189" t="n">
        <v>12895</v>
      </c>
      <c r="B5547" s="190" t="s">
        <v>862</v>
      </c>
      <c r="C5547" s="191" t="s">
        <v>67</v>
      </c>
      <c r="D5547" s="191" t="s">
        <v>28</v>
      </c>
      <c r="E5547" s="189" t="n">
        <v>0.0012751</v>
      </c>
      <c r="F5547" s="189" t="n">
        <v>10</v>
      </c>
      <c r="G5547" s="189" t="n">
        <v>0</v>
      </c>
    </row>
    <row r="5548" customFormat="false" ht="15" hidden="false" customHeight="false" outlineLevel="0" collapsed="false">
      <c r="A5548" s="189" t="n">
        <v>2711</v>
      </c>
      <c r="B5548" s="190" t="s">
        <v>885</v>
      </c>
      <c r="C5548" s="191" t="s">
        <v>67</v>
      </c>
      <c r="D5548" s="191" t="s">
        <v>28</v>
      </c>
      <c r="E5548" s="189" t="n">
        <v>0.00072978</v>
      </c>
      <c r="F5548" s="189" t="n">
        <v>100.68</v>
      </c>
      <c r="G5548" s="189" t="n">
        <v>0</v>
      </c>
    </row>
    <row r="5549" customFormat="false" ht="21" hidden="false" customHeight="false" outlineLevel="0" collapsed="false">
      <c r="A5549" s="189" t="n">
        <v>36148</v>
      </c>
      <c r="B5549" s="190" t="s">
        <v>864</v>
      </c>
      <c r="C5549" s="191" t="s">
        <v>67</v>
      </c>
      <c r="D5549" s="191" t="s">
        <v>28</v>
      </c>
      <c r="E5549" s="189" t="n">
        <v>0.0012751</v>
      </c>
      <c r="F5549" s="189" t="n">
        <v>48</v>
      </c>
      <c r="G5549" s="189" t="n">
        <v>0</v>
      </c>
    </row>
    <row r="5550" customFormat="false" ht="21" hidden="false" customHeight="false" outlineLevel="0" collapsed="false">
      <c r="A5550" s="189" t="n">
        <v>36152</v>
      </c>
      <c r="B5550" s="190" t="s">
        <v>865</v>
      </c>
      <c r="C5550" s="191" t="s">
        <v>67</v>
      </c>
      <c r="D5550" s="191" t="s">
        <v>28</v>
      </c>
      <c r="E5550" s="189" t="n">
        <v>0.0012751</v>
      </c>
      <c r="F5550" s="189" t="n">
        <v>3.9</v>
      </c>
      <c r="G5550" s="189" t="n">
        <v>0</v>
      </c>
    </row>
    <row r="5551" customFormat="false" ht="15" hidden="false" customHeight="false" outlineLevel="0" collapsed="false">
      <c r="A5551" s="189" t="n">
        <v>37370</v>
      </c>
      <c r="B5551" s="190" t="s">
        <v>886</v>
      </c>
      <c r="C5551" s="191" t="s">
        <v>67</v>
      </c>
      <c r="D5551" s="191" t="s">
        <v>876</v>
      </c>
      <c r="E5551" s="189" t="n">
        <v>0.2</v>
      </c>
      <c r="F5551" s="189" t="n">
        <v>1.7</v>
      </c>
      <c r="G5551" s="189" t="n">
        <v>0</v>
      </c>
    </row>
    <row r="5552" customFormat="false" ht="15" hidden="false" customHeight="false" outlineLevel="0" collapsed="false">
      <c r="A5552" s="189" t="n">
        <v>37371</v>
      </c>
      <c r="B5552" s="190" t="s">
        <v>887</v>
      </c>
      <c r="C5552" s="191" t="s">
        <v>67</v>
      </c>
      <c r="D5552" s="191" t="s">
        <v>876</v>
      </c>
      <c r="E5552" s="189" t="n">
        <v>0.2</v>
      </c>
      <c r="F5552" s="189" t="n">
        <v>0.64</v>
      </c>
      <c r="G5552" s="189" t="n">
        <v>0</v>
      </c>
    </row>
    <row r="5553" customFormat="false" ht="15" hidden="false" customHeight="false" outlineLevel="0" collapsed="false">
      <c r="A5553" s="189" t="n">
        <v>37372</v>
      </c>
      <c r="B5553" s="190" t="s">
        <v>877</v>
      </c>
      <c r="C5553" s="191" t="s">
        <v>67</v>
      </c>
      <c r="D5553" s="191" t="s">
        <v>876</v>
      </c>
      <c r="E5553" s="189" t="n">
        <v>0.2</v>
      </c>
      <c r="F5553" s="189" t="n">
        <v>0.37</v>
      </c>
      <c r="G5553" s="189" t="n">
        <v>0</v>
      </c>
    </row>
    <row r="5554" customFormat="false" ht="15" hidden="false" customHeight="false" outlineLevel="0" collapsed="false">
      <c r="A5554" s="189" t="n">
        <v>37373</v>
      </c>
      <c r="B5554" s="190" t="s">
        <v>878</v>
      </c>
      <c r="C5554" s="191" t="s">
        <v>67</v>
      </c>
      <c r="D5554" s="191" t="s">
        <v>876</v>
      </c>
      <c r="E5554" s="189" t="n">
        <v>0.2</v>
      </c>
      <c r="F5554" s="189" t="n">
        <v>0.02</v>
      </c>
      <c r="G5554" s="189" t="n">
        <v>0</v>
      </c>
    </row>
    <row r="5555" customFormat="false" ht="15" hidden="false" customHeight="false" outlineLevel="0" collapsed="false">
      <c r="A5555" s="189" t="n">
        <v>37401</v>
      </c>
      <c r="B5555" s="190" t="s">
        <v>1299</v>
      </c>
      <c r="C5555" s="191" t="s">
        <v>67</v>
      </c>
      <c r="D5555" s="191" t="s">
        <v>28</v>
      </c>
      <c r="E5555" s="189" t="n">
        <v>1</v>
      </c>
      <c r="F5555" s="189" t="n">
        <v>46.73</v>
      </c>
      <c r="G5555" s="189" t="n">
        <v>0</v>
      </c>
    </row>
    <row r="5556" customFormat="false" ht="15" hidden="false" customHeight="false" outlineLevel="0" collapsed="false">
      <c r="A5556" s="189" t="n">
        <v>38403</v>
      </c>
      <c r="B5556" s="190" t="s">
        <v>888</v>
      </c>
      <c r="C5556" s="191" t="s">
        <v>67</v>
      </c>
      <c r="D5556" s="191" t="s">
        <v>28</v>
      </c>
      <c r="E5556" s="189" t="n">
        <v>0.00072978</v>
      </c>
      <c r="F5556" s="189" t="n">
        <v>24.94</v>
      </c>
      <c r="G5556" s="189" t="n">
        <v>0</v>
      </c>
    </row>
    <row r="5557" customFormat="false" ht="15" hidden="false" customHeight="false" outlineLevel="0" collapsed="false">
      <c r="A5557" s="189" t="n">
        <v>6111</v>
      </c>
      <c r="B5557" s="190" t="s">
        <v>891</v>
      </c>
      <c r="C5557" s="191" t="s">
        <v>867</v>
      </c>
      <c r="D5557" s="191" t="s">
        <v>876</v>
      </c>
      <c r="E5557" s="189" t="n">
        <v>0.20342</v>
      </c>
      <c r="F5557" s="189" t="n">
        <v>0</v>
      </c>
      <c r="G5557" s="189" t="n">
        <v>8.04</v>
      </c>
    </row>
    <row r="5558" customFormat="false" ht="15" hidden="false" customHeight="false" outlineLevel="0" collapsed="false">
      <c r="A5558" s="178"/>
      <c r="B5558" s="179"/>
      <c r="C5558" s="180"/>
      <c r="D5558" s="180"/>
      <c r="E5558" s="180"/>
      <c r="F5558" s="180"/>
      <c r="G5558" s="180"/>
    </row>
    <row r="5559" customFormat="false" ht="15" hidden="false" customHeight="false" outlineLevel="0" collapsed="false">
      <c r="A5559" s="181" t="s">
        <v>1300</v>
      </c>
      <c r="B5559" s="182" t="s">
        <v>796</v>
      </c>
      <c r="C5559" s="183"/>
      <c r="D5559" s="183"/>
      <c r="E5559" s="183"/>
      <c r="F5559" s="183"/>
      <c r="G5559" s="183"/>
    </row>
    <row r="5560" customFormat="false" ht="15" hidden="false" customHeight="false" outlineLevel="0" collapsed="false">
      <c r="A5560" s="178"/>
      <c r="B5560" s="179"/>
      <c r="C5560" s="180"/>
      <c r="D5560" s="180"/>
      <c r="E5560" s="180"/>
      <c r="F5560" s="180"/>
      <c r="G5560" s="180"/>
    </row>
    <row r="5561" customFormat="false" ht="15" hidden="false" customHeight="false" outlineLevel="0" collapsed="false">
      <c r="A5561" s="184" t="s">
        <v>798</v>
      </c>
      <c r="B5561" s="185" t="s">
        <v>799</v>
      </c>
      <c r="C5561" s="186" t="s">
        <v>53</v>
      </c>
      <c r="D5561" s="186" t="s">
        <v>72</v>
      </c>
      <c r="E5561" s="188"/>
      <c r="F5561" s="187" t="n">
        <v>1.31663320427</v>
      </c>
      <c r="G5561" s="187" t="n">
        <v>0.1862158167</v>
      </c>
    </row>
    <row r="5562" customFormat="false" ht="15" hidden="false" customHeight="false" outlineLevel="0" collapsed="false">
      <c r="A5562" s="189" t="n">
        <v>10</v>
      </c>
      <c r="B5562" s="190" t="s">
        <v>882</v>
      </c>
      <c r="C5562" s="191" t="s">
        <v>67</v>
      </c>
      <c r="D5562" s="191" t="s">
        <v>28</v>
      </c>
      <c r="E5562" s="189" t="n">
        <v>4.6706E-005</v>
      </c>
      <c r="F5562" s="189" t="n">
        <v>6.64</v>
      </c>
      <c r="G5562" s="189" t="n">
        <v>0</v>
      </c>
    </row>
    <row r="5563" customFormat="false" ht="15" hidden="false" customHeight="false" outlineLevel="0" collapsed="false">
      <c r="A5563" s="189" t="n">
        <v>12</v>
      </c>
      <c r="B5563" s="190" t="s">
        <v>883</v>
      </c>
      <c r="C5563" s="191" t="s">
        <v>67</v>
      </c>
      <c r="D5563" s="191" t="s">
        <v>28</v>
      </c>
      <c r="E5563" s="189" t="n">
        <v>4.6706E-005</v>
      </c>
      <c r="F5563" s="189" t="n">
        <v>6.5</v>
      </c>
      <c r="G5563" s="189" t="n">
        <v>0</v>
      </c>
    </row>
    <row r="5564" customFormat="false" ht="15" hidden="false" customHeight="false" outlineLevel="0" collapsed="false">
      <c r="A5564" s="189" t="n">
        <v>12892</v>
      </c>
      <c r="B5564" s="190" t="s">
        <v>859</v>
      </c>
      <c r="C5564" s="191" t="s">
        <v>67</v>
      </c>
      <c r="D5564" s="191" t="s">
        <v>333</v>
      </c>
      <c r="E5564" s="189" t="n">
        <v>8.1606E-005</v>
      </c>
      <c r="F5564" s="189" t="n">
        <v>9</v>
      </c>
      <c r="G5564" s="189" t="n">
        <v>0</v>
      </c>
    </row>
    <row r="5565" customFormat="false" ht="15" hidden="false" customHeight="false" outlineLevel="0" collapsed="false">
      <c r="A5565" s="189" t="n">
        <v>12893</v>
      </c>
      <c r="B5565" s="190" t="s">
        <v>860</v>
      </c>
      <c r="C5565" s="191" t="s">
        <v>67</v>
      </c>
      <c r="D5565" s="191" t="s">
        <v>333</v>
      </c>
      <c r="E5565" s="189" t="n">
        <v>8.1606E-005</v>
      </c>
      <c r="F5565" s="189" t="n">
        <v>48</v>
      </c>
      <c r="G5565" s="189" t="n">
        <v>0</v>
      </c>
    </row>
    <row r="5566" customFormat="false" ht="15" hidden="false" customHeight="false" outlineLevel="0" collapsed="false">
      <c r="A5566" s="189" t="n">
        <v>12894</v>
      </c>
      <c r="B5566" s="190" t="s">
        <v>861</v>
      </c>
      <c r="C5566" s="191" t="s">
        <v>67</v>
      </c>
      <c r="D5566" s="191" t="s">
        <v>28</v>
      </c>
      <c r="E5566" s="189" t="n">
        <v>8.1606E-005</v>
      </c>
      <c r="F5566" s="189" t="n">
        <v>13</v>
      </c>
      <c r="G5566" s="189" t="n">
        <v>0</v>
      </c>
    </row>
    <row r="5567" customFormat="false" ht="21" hidden="false" customHeight="false" outlineLevel="0" collapsed="false">
      <c r="A5567" s="189" t="n">
        <v>12895</v>
      </c>
      <c r="B5567" s="190" t="s">
        <v>862</v>
      </c>
      <c r="C5567" s="191" t="s">
        <v>67</v>
      </c>
      <c r="D5567" s="191" t="s">
        <v>28</v>
      </c>
      <c r="E5567" s="189" t="n">
        <v>8.1606E-005</v>
      </c>
      <c r="F5567" s="189" t="n">
        <v>10</v>
      </c>
      <c r="G5567" s="189" t="n">
        <v>0</v>
      </c>
    </row>
    <row r="5568" customFormat="false" ht="21" hidden="false" customHeight="false" outlineLevel="0" collapsed="false">
      <c r="A5568" s="189" t="n">
        <v>13726</v>
      </c>
      <c r="B5568" s="190" t="s">
        <v>1301</v>
      </c>
      <c r="C5568" s="191" t="s">
        <v>67</v>
      </c>
      <c r="D5568" s="191" t="s">
        <v>28</v>
      </c>
      <c r="E5568" s="189" t="n">
        <v>1.19E-007</v>
      </c>
      <c r="F5568" s="189" t="n">
        <v>30535.05</v>
      </c>
      <c r="G5568" s="189" t="n">
        <v>0</v>
      </c>
    </row>
    <row r="5569" customFormat="false" ht="15" hidden="false" customHeight="false" outlineLevel="0" collapsed="false">
      <c r="A5569" s="189" t="n">
        <v>2711</v>
      </c>
      <c r="B5569" s="190" t="s">
        <v>885</v>
      </c>
      <c r="C5569" s="191" t="s">
        <v>67</v>
      </c>
      <c r="D5569" s="191" t="s">
        <v>28</v>
      </c>
      <c r="E5569" s="189" t="n">
        <v>4.6706E-005</v>
      </c>
      <c r="F5569" s="189" t="n">
        <v>100.68</v>
      </c>
      <c r="G5569" s="189" t="n">
        <v>0</v>
      </c>
    </row>
    <row r="5570" customFormat="false" ht="21" hidden="false" customHeight="false" outlineLevel="0" collapsed="false">
      <c r="A5570" s="189" t="n">
        <v>36148</v>
      </c>
      <c r="B5570" s="190" t="s">
        <v>864</v>
      </c>
      <c r="C5570" s="191" t="s">
        <v>67</v>
      </c>
      <c r="D5570" s="191" t="s">
        <v>28</v>
      </c>
      <c r="E5570" s="189" t="n">
        <v>8.1606E-005</v>
      </c>
      <c r="F5570" s="189" t="n">
        <v>48</v>
      </c>
      <c r="G5570" s="189" t="n">
        <v>0</v>
      </c>
    </row>
    <row r="5571" customFormat="false" ht="21" hidden="false" customHeight="false" outlineLevel="0" collapsed="false">
      <c r="A5571" s="189" t="n">
        <v>36152</v>
      </c>
      <c r="B5571" s="190" t="s">
        <v>865</v>
      </c>
      <c r="C5571" s="191" t="s">
        <v>67</v>
      </c>
      <c r="D5571" s="191" t="s">
        <v>28</v>
      </c>
      <c r="E5571" s="189" t="n">
        <v>8.1606E-005</v>
      </c>
      <c r="F5571" s="189" t="n">
        <v>3.9</v>
      </c>
      <c r="G5571" s="189" t="n">
        <v>0</v>
      </c>
    </row>
    <row r="5572" customFormat="false" ht="31.5" hidden="false" customHeight="false" outlineLevel="0" collapsed="false">
      <c r="A5572" s="189" t="n">
        <v>36484</v>
      </c>
      <c r="B5572" s="190" t="s">
        <v>1302</v>
      </c>
      <c r="C5572" s="191" t="s">
        <v>67</v>
      </c>
      <c r="D5572" s="191" t="s">
        <v>28</v>
      </c>
      <c r="E5572" s="189" t="n">
        <v>2.53E-007</v>
      </c>
      <c r="F5572" s="189" t="n">
        <v>137983.16</v>
      </c>
      <c r="G5572" s="189" t="n">
        <v>0</v>
      </c>
    </row>
    <row r="5573" customFormat="false" ht="21" hidden="false" customHeight="false" outlineLevel="0" collapsed="false">
      <c r="A5573" s="189" t="n">
        <v>36511</v>
      </c>
      <c r="B5573" s="190" t="s">
        <v>1303</v>
      </c>
      <c r="C5573" s="191" t="s">
        <v>67</v>
      </c>
      <c r="D5573" s="191" t="s">
        <v>28</v>
      </c>
      <c r="E5573" s="189" t="n">
        <v>1.19E-007</v>
      </c>
      <c r="F5573" s="189" t="n">
        <v>173039.36</v>
      </c>
      <c r="G5573" s="189" t="n">
        <v>0</v>
      </c>
    </row>
    <row r="5574" customFormat="false" ht="15" hidden="false" customHeight="false" outlineLevel="0" collapsed="false">
      <c r="A5574" s="189" t="n">
        <v>37370</v>
      </c>
      <c r="B5574" s="190" t="s">
        <v>886</v>
      </c>
      <c r="C5574" s="191" t="s">
        <v>67</v>
      </c>
      <c r="D5574" s="191" t="s">
        <v>876</v>
      </c>
      <c r="E5574" s="189" t="n">
        <v>0.0146</v>
      </c>
      <c r="F5574" s="189" t="n">
        <v>1.7</v>
      </c>
      <c r="G5574" s="189" t="n">
        <v>0</v>
      </c>
    </row>
    <row r="5575" customFormat="false" ht="15" hidden="false" customHeight="false" outlineLevel="0" collapsed="false">
      <c r="A5575" s="189" t="n">
        <v>37371</v>
      </c>
      <c r="B5575" s="190" t="s">
        <v>887</v>
      </c>
      <c r="C5575" s="191" t="s">
        <v>67</v>
      </c>
      <c r="D5575" s="191" t="s">
        <v>876</v>
      </c>
      <c r="E5575" s="189" t="n">
        <v>0.0146</v>
      </c>
      <c r="F5575" s="189" t="n">
        <v>0.64</v>
      </c>
      <c r="G5575" s="189" t="n">
        <v>0</v>
      </c>
    </row>
    <row r="5576" customFormat="false" ht="15" hidden="false" customHeight="false" outlineLevel="0" collapsed="false">
      <c r="A5576" s="189" t="n">
        <v>37372</v>
      </c>
      <c r="B5576" s="190" t="s">
        <v>877</v>
      </c>
      <c r="C5576" s="191" t="s">
        <v>67</v>
      </c>
      <c r="D5576" s="191" t="s">
        <v>876</v>
      </c>
      <c r="E5576" s="189" t="n">
        <v>0.0146</v>
      </c>
      <c r="F5576" s="189" t="n">
        <v>0.37</v>
      </c>
      <c r="G5576" s="189" t="n">
        <v>0</v>
      </c>
    </row>
    <row r="5577" customFormat="false" ht="15" hidden="false" customHeight="false" outlineLevel="0" collapsed="false">
      <c r="A5577" s="189" t="n">
        <v>37373</v>
      </c>
      <c r="B5577" s="190" t="s">
        <v>878</v>
      </c>
      <c r="C5577" s="191" t="s">
        <v>67</v>
      </c>
      <c r="D5577" s="191" t="s">
        <v>876</v>
      </c>
      <c r="E5577" s="189" t="n">
        <v>0.0146</v>
      </c>
      <c r="F5577" s="189" t="n">
        <v>0.02</v>
      </c>
      <c r="G5577" s="189" t="n">
        <v>0</v>
      </c>
    </row>
    <row r="5578" customFormat="false" ht="31.5" hidden="false" customHeight="false" outlineLevel="0" collapsed="false">
      <c r="A5578" s="189" t="n">
        <v>37754</v>
      </c>
      <c r="B5578" s="190" t="s">
        <v>1304</v>
      </c>
      <c r="C5578" s="191" t="s">
        <v>67</v>
      </c>
      <c r="D5578" s="191" t="s">
        <v>28</v>
      </c>
      <c r="E5578" s="189" t="n">
        <v>2.53E-007</v>
      </c>
      <c r="F5578" s="189" t="n">
        <v>187974.68</v>
      </c>
      <c r="G5578" s="189" t="n">
        <v>0</v>
      </c>
    </row>
    <row r="5579" customFormat="false" ht="15" hidden="false" customHeight="false" outlineLevel="0" collapsed="false">
      <c r="A5579" s="189" t="n">
        <v>38403</v>
      </c>
      <c r="B5579" s="190" t="s">
        <v>888</v>
      </c>
      <c r="C5579" s="191" t="s">
        <v>67</v>
      </c>
      <c r="D5579" s="191" t="s">
        <v>28</v>
      </c>
      <c r="E5579" s="189" t="n">
        <v>4.6706E-005</v>
      </c>
      <c r="F5579" s="189" t="n">
        <v>24.94</v>
      </c>
      <c r="G5579" s="189" t="n">
        <v>0</v>
      </c>
    </row>
    <row r="5580" customFormat="false" ht="15" hidden="false" customHeight="false" outlineLevel="0" collapsed="false">
      <c r="A5580" s="189" t="n">
        <v>4093</v>
      </c>
      <c r="B5580" s="190" t="s">
        <v>946</v>
      </c>
      <c r="C5580" s="191" t="s">
        <v>867</v>
      </c>
      <c r="D5580" s="191" t="s">
        <v>876</v>
      </c>
      <c r="E5580" s="189" t="n">
        <v>0.00180738</v>
      </c>
      <c r="F5580" s="189" t="n">
        <v>0</v>
      </c>
      <c r="G5580" s="189" t="n">
        <v>25.48</v>
      </c>
    </row>
    <row r="5581" customFormat="false" ht="21" hidden="false" customHeight="false" outlineLevel="0" collapsed="false">
      <c r="A5581" s="189" t="n">
        <v>41903</v>
      </c>
      <c r="B5581" s="190" t="s">
        <v>1305</v>
      </c>
      <c r="C5581" s="191" t="s">
        <v>67</v>
      </c>
      <c r="D5581" s="191" t="s">
        <v>153</v>
      </c>
      <c r="E5581" s="189" t="n">
        <v>0.5</v>
      </c>
      <c r="F5581" s="189" t="n">
        <v>1.94</v>
      </c>
      <c r="G5581" s="189" t="n">
        <v>0</v>
      </c>
    </row>
    <row r="5582" customFormat="false" ht="15" hidden="false" customHeight="false" outlineLevel="0" collapsed="false">
      <c r="A5582" s="189" t="n">
        <v>4221</v>
      </c>
      <c r="B5582" s="190" t="s">
        <v>947</v>
      </c>
      <c r="C5582" s="191" t="s">
        <v>67</v>
      </c>
      <c r="D5582" s="191" t="s">
        <v>940</v>
      </c>
      <c r="E5582" s="189" t="n">
        <v>0.060144</v>
      </c>
      <c r="F5582" s="189" t="n">
        <v>3.04</v>
      </c>
      <c r="G5582" s="189" t="n">
        <v>0</v>
      </c>
    </row>
    <row r="5583" customFormat="false" ht="15" hidden="false" customHeight="false" outlineLevel="0" collapsed="false">
      <c r="A5583" s="189" t="n">
        <v>4237</v>
      </c>
      <c r="B5583" s="190" t="s">
        <v>1306</v>
      </c>
      <c r="C5583" s="191" t="s">
        <v>867</v>
      </c>
      <c r="D5583" s="191" t="s">
        <v>876</v>
      </c>
      <c r="E5583" s="189" t="n">
        <v>0.00191767</v>
      </c>
      <c r="F5583" s="189" t="n">
        <v>0</v>
      </c>
      <c r="G5583" s="189" t="n">
        <v>26.61</v>
      </c>
    </row>
    <row r="5584" customFormat="false" ht="15" hidden="false" customHeight="false" outlineLevel="0" collapsed="false">
      <c r="A5584" s="189" t="n">
        <v>6111</v>
      </c>
      <c r="B5584" s="190" t="s">
        <v>891</v>
      </c>
      <c r="C5584" s="191" t="s">
        <v>867</v>
      </c>
      <c r="D5584" s="191" t="s">
        <v>876</v>
      </c>
      <c r="E5584" s="189" t="n">
        <v>0.01108639</v>
      </c>
      <c r="F5584" s="189" t="n">
        <v>0</v>
      </c>
      <c r="G5584" s="189" t="n">
        <v>8.04</v>
      </c>
    </row>
    <row r="5585" customFormat="false" ht="15" hidden="false" customHeight="false" outlineLevel="0" collapsed="false">
      <c r="A5585" s="178"/>
      <c r="B5585" s="179"/>
      <c r="C5585" s="180"/>
      <c r="D5585" s="180"/>
      <c r="E5585" s="180"/>
      <c r="F5585" s="180"/>
      <c r="G5585" s="180"/>
    </row>
    <row r="5586" customFormat="false" ht="15" hidden="false" customHeight="false" outlineLevel="0" collapsed="false">
      <c r="A5586" s="184" t="s">
        <v>801</v>
      </c>
      <c r="B5586" s="185" t="s">
        <v>802</v>
      </c>
      <c r="C5586" s="186" t="s">
        <v>53</v>
      </c>
      <c r="D5586" s="186" t="s">
        <v>72</v>
      </c>
      <c r="E5586" s="188"/>
      <c r="F5586" s="187" t="n">
        <v>4.65064085817</v>
      </c>
      <c r="G5586" s="187" t="n">
        <v>0.87013631393</v>
      </c>
    </row>
    <row r="5587" customFormat="false" ht="15" hidden="false" customHeight="false" outlineLevel="0" collapsed="false">
      <c r="A5587" s="189" t="n">
        <v>10</v>
      </c>
      <c r="B5587" s="190" t="s">
        <v>882</v>
      </c>
      <c r="C5587" s="191" t="s">
        <v>67</v>
      </c>
      <c r="D5587" s="191" t="s">
        <v>28</v>
      </c>
      <c r="E5587" s="189" t="n">
        <v>0.000140337</v>
      </c>
      <c r="F5587" s="189" t="n">
        <v>6.64</v>
      </c>
      <c r="G5587" s="189" t="n">
        <v>0</v>
      </c>
    </row>
    <row r="5588" customFormat="false" ht="21" hidden="false" customHeight="false" outlineLevel="0" collapsed="false">
      <c r="A5588" s="189" t="n">
        <v>10642</v>
      </c>
      <c r="B5588" s="190" t="s">
        <v>1307</v>
      </c>
      <c r="C5588" s="191" t="s">
        <v>67</v>
      </c>
      <c r="D5588" s="191" t="s">
        <v>28</v>
      </c>
      <c r="E5588" s="189" t="n">
        <v>5.95E-007</v>
      </c>
      <c r="F5588" s="189" t="n">
        <v>375000</v>
      </c>
      <c r="G5588" s="189" t="n">
        <v>0</v>
      </c>
    </row>
    <row r="5589" customFormat="false" ht="15" hidden="false" customHeight="false" outlineLevel="0" collapsed="false">
      <c r="A5589" s="189" t="n">
        <v>12</v>
      </c>
      <c r="B5589" s="190" t="s">
        <v>883</v>
      </c>
      <c r="C5589" s="191" t="s">
        <v>67</v>
      </c>
      <c r="D5589" s="191" t="s">
        <v>28</v>
      </c>
      <c r="E5589" s="189" t="n">
        <v>0.000140337</v>
      </c>
      <c r="F5589" s="189" t="n">
        <v>6.5</v>
      </c>
      <c r="G5589" s="189" t="n">
        <v>0</v>
      </c>
    </row>
    <row r="5590" customFormat="false" ht="15" hidden="false" customHeight="false" outlineLevel="0" collapsed="false">
      <c r="A5590" s="189" t="n">
        <v>12892</v>
      </c>
      <c r="B5590" s="190" t="s">
        <v>859</v>
      </c>
      <c r="C5590" s="191" t="s">
        <v>67</v>
      </c>
      <c r="D5590" s="191" t="s">
        <v>333</v>
      </c>
      <c r="E5590" s="189" t="n">
        <v>0.000315268</v>
      </c>
      <c r="F5590" s="189" t="n">
        <v>9</v>
      </c>
      <c r="G5590" s="189" t="n">
        <v>0</v>
      </c>
    </row>
    <row r="5591" customFormat="false" ht="15" hidden="false" customHeight="false" outlineLevel="0" collapsed="false">
      <c r="A5591" s="189" t="n">
        <v>12893</v>
      </c>
      <c r="B5591" s="190" t="s">
        <v>860</v>
      </c>
      <c r="C5591" s="191" t="s">
        <v>67</v>
      </c>
      <c r="D5591" s="191" t="s">
        <v>333</v>
      </c>
      <c r="E5591" s="189" t="n">
        <v>0.000315268</v>
      </c>
      <c r="F5591" s="189" t="n">
        <v>48</v>
      </c>
      <c r="G5591" s="189" t="n">
        <v>0</v>
      </c>
    </row>
    <row r="5592" customFormat="false" ht="15" hidden="false" customHeight="false" outlineLevel="0" collapsed="false">
      <c r="A5592" s="189" t="n">
        <v>12894</v>
      </c>
      <c r="B5592" s="190" t="s">
        <v>861</v>
      </c>
      <c r="C5592" s="191" t="s">
        <v>67</v>
      </c>
      <c r="D5592" s="191" t="s">
        <v>28</v>
      </c>
      <c r="E5592" s="189" t="n">
        <v>0.000315268</v>
      </c>
      <c r="F5592" s="189" t="n">
        <v>13</v>
      </c>
      <c r="G5592" s="189" t="n">
        <v>0</v>
      </c>
    </row>
    <row r="5593" customFormat="false" ht="21" hidden="false" customHeight="false" outlineLevel="0" collapsed="false">
      <c r="A5593" s="189" t="n">
        <v>12895</v>
      </c>
      <c r="B5593" s="190" t="s">
        <v>862</v>
      </c>
      <c r="C5593" s="191" t="s">
        <v>67</v>
      </c>
      <c r="D5593" s="191" t="s">
        <v>28</v>
      </c>
      <c r="E5593" s="189" t="n">
        <v>0.000315268</v>
      </c>
      <c r="F5593" s="189" t="n">
        <v>10</v>
      </c>
      <c r="G5593" s="189" t="n">
        <v>0</v>
      </c>
    </row>
    <row r="5594" customFormat="false" ht="15" hidden="false" customHeight="false" outlineLevel="0" collapsed="false">
      <c r="A5594" s="189" t="n">
        <v>20020</v>
      </c>
      <c r="B5594" s="190" t="s">
        <v>1308</v>
      </c>
      <c r="C5594" s="191" t="s">
        <v>867</v>
      </c>
      <c r="D5594" s="191" t="s">
        <v>876</v>
      </c>
      <c r="E5594" s="189" t="n">
        <v>0.005512509</v>
      </c>
      <c r="F5594" s="189" t="n">
        <v>0</v>
      </c>
      <c r="G5594" s="189" t="n">
        <v>25.48</v>
      </c>
    </row>
    <row r="5595" customFormat="false" ht="15" hidden="false" customHeight="false" outlineLevel="0" collapsed="false">
      <c r="A5595" s="189" t="n">
        <v>26039</v>
      </c>
      <c r="B5595" s="190" t="s">
        <v>1309</v>
      </c>
      <c r="C5595" s="191" t="s">
        <v>67</v>
      </c>
      <c r="D5595" s="191" t="s">
        <v>28</v>
      </c>
      <c r="E5595" s="189" t="n">
        <v>6.42E-007</v>
      </c>
      <c r="F5595" s="189" t="n">
        <v>219233.16</v>
      </c>
      <c r="G5595" s="189" t="n">
        <v>0</v>
      </c>
    </row>
    <row r="5596" customFormat="false" ht="15" hidden="false" customHeight="false" outlineLevel="0" collapsed="false">
      <c r="A5596" s="189" t="n">
        <v>2711</v>
      </c>
      <c r="B5596" s="190" t="s">
        <v>885</v>
      </c>
      <c r="C5596" s="191" t="s">
        <v>67</v>
      </c>
      <c r="D5596" s="191" t="s">
        <v>28</v>
      </c>
      <c r="E5596" s="189" t="n">
        <v>0.000140337</v>
      </c>
      <c r="F5596" s="189" t="n">
        <v>100.68</v>
      </c>
      <c r="G5596" s="189" t="n">
        <v>0</v>
      </c>
    </row>
    <row r="5597" customFormat="false" ht="21" hidden="false" customHeight="false" outlineLevel="0" collapsed="false">
      <c r="A5597" s="189" t="n">
        <v>36148</v>
      </c>
      <c r="B5597" s="190" t="s">
        <v>864</v>
      </c>
      <c r="C5597" s="191" t="s">
        <v>67</v>
      </c>
      <c r="D5597" s="191" t="s">
        <v>28</v>
      </c>
      <c r="E5597" s="189" t="n">
        <v>0.000315268</v>
      </c>
      <c r="F5597" s="189" t="n">
        <v>48</v>
      </c>
      <c r="G5597" s="189" t="n">
        <v>0</v>
      </c>
    </row>
    <row r="5598" customFormat="false" ht="21" hidden="false" customHeight="false" outlineLevel="0" collapsed="false">
      <c r="A5598" s="189" t="n">
        <v>36152</v>
      </c>
      <c r="B5598" s="190" t="s">
        <v>865</v>
      </c>
      <c r="C5598" s="191" t="s">
        <v>67</v>
      </c>
      <c r="D5598" s="191" t="s">
        <v>28</v>
      </c>
      <c r="E5598" s="189" t="n">
        <v>0.000315268</v>
      </c>
      <c r="F5598" s="189" t="n">
        <v>3.9</v>
      </c>
      <c r="G5598" s="189" t="n">
        <v>0</v>
      </c>
    </row>
    <row r="5599" customFormat="false" ht="31.5" hidden="false" customHeight="false" outlineLevel="0" collapsed="false">
      <c r="A5599" s="189" t="n">
        <v>36484</v>
      </c>
      <c r="B5599" s="190" t="s">
        <v>1302</v>
      </c>
      <c r="C5599" s="191" t="s">
        <v>67</v>
      </c>
      <c r="D5599" s="191" t="s">
        <v>28</v>
      </c>
      <c r="E5599" s="189" t="n">
        <v>5.88E-007</v>
      </c>
      <c r="F5599" s="189" t="n">
        <v>137983.16</v>
      </c>
      <c r="G5599" s="189" t="n">
        <v>0</v>
      </c>
    </row>
    <row r="5600" customFormat="false" ht="15" hidden="false" customHeight="false" outlineLevel="0" collapsed="false">
      <c r="A5600" s="189" t="n">
        <v>37370</v>
      </c>
      <c r="B5600" s="190" t="s">
        <v>886</v>
      </c>
      <c r="C5600" s="191" t="s">
        <v>67</v>
      </c>
      <c r="D5600" s="191" t="s">
        <v>876</v>
      </c>
      <c r="E5600" s="189" t="n">
        <v>0.06044</v>
      </c>
      <c r="F5600" s="189" t="n">
        <v>1.7</v>
      </c>
      <c r="G5600" s="189" t="n">
        <v>0</v>
      </c>
    </row>
    <row r="5601" customFormat="false" ht="15" hidden="false" customHeight="false" outlineLevel="0" collapsed="false">
      <c r="A5601" s="189" t="n">
        <v>37371</v>
      </c>
      <c r="B5601" s="190" t="s">
        <v>887</v>
      </c>
      <c r="C5601" s="191" t="s">
        <v>67</v>
      </c>
      <c r="D5601" s="191" t="s">
        <v>876</v>
      </c>
      <c r="E5601" s="189" t="n">
        <v>0.06044</v>
      </c>
      <c r="F5601" s="189" t="n">
        <v>0.64</v>
      </c>
      <c r="G5601" s="189" t="n">
        <v>0</v>
      </c>
    </row>
    <row r="5602" customFormat="false" ht="15" hidden="false" customHeight="false" outlineLevel="0" collapsed="false">
      <c r="A5602" s="189" t="n">
        <v>37372</v>
      </c>
      <c r="B5602" s="190" t="s">
        <v>877</v>
      </c>
      <c r="C5602" s="191" t="s">
        <v>67</v>
      </c>
      <c r="D5602" s="191" t="s">
        <v>876</v>
      </c>
      <c r="E5602" s="189" t="n">
        <v>0.06044</v>
      </c>
      <c r="F5602" s="189" t="n">
        <v>0.37</v>
      </c>
      <c r="G5602" s="189" t="n">
        <v>0</v>
      </c>
    </row>
    <row r="5603" customFormat="false" ht="15" hidden="false" customHeight="false" outlineLevel="0" collapsed="false">
      <c r="A5603" s="189" t="n">
        <v>37373</v>
      </c>
      <c r="B5603" s="190" t="s">
        <v>878</v>
      </c>
      <c r="C5603" s="191" t="s">
        <v>67</v>
      </c>
      <c r="D5603" s="191" t="s">
        <v>876</v>
      </c>
      <c r="E5603" s="189" t="n">
        <v>0.06044</v>
      </c>
      <c r="F5603" s="189" t="n">
        <v>0.02</v>
      </c>
      <c r="G5603" s="189" t="n">
        <v>0</v>
      </c>
    </row>
    <row r="5604" customFormat="false" ht="21" hidden="false" customHeight="false" outlineLevel="0" collapsed="false">
      <c r="A5604" s="189" t="n">
        <v>37733</v>
      </c>
      <c r="B5604" s="190" t="s">
        <v>1310</v>
      </c>
      <c r="C5604" s="191" t="s">
        <v>67</v>
      </c>
      <c r="D5604" s="191" t="s">
        <v>28</v>
      </c>
      <c r="E5604" s="189" t="n">
        <v>8.93E-007</v>
      </c>
      <c r="F5604" s="189" t="n">
        <v>30237.76</v>
      </c>
      <c r="G5604" s="189" t="n">
        <v>0</v>
      </c>
    </row>
    <row r="5605" customFormat="false" ht="31.5" hidden="false" customHeight="false" outlineLevel="0" collapsed="false">
      <c r="A5605" s="189" t="n">
        <v>37752</v>
      </c>
      <c r="B5605" s="190" t="s">
        <v>1311</v>
      </c>
      <c r="C5605" s="191" t="s">
        <v>67</v>
      </c>
      <c r="D5605" s="191" t="s">
        <v>28</v>
      </c>
      <c r="E5605" s="189" t="n">
        <v>8.93E-007</v>
      </c>
      <c r="F5605" s="189" t="n">
        <v>200677.21</v>
      </c>
      <c r="G5605" s="189" t="n">
        <v>0</v>
      </c>
    </row>
    <row r="5606" customFormat="false" ht="31.5" hidden="false" customHeight="false" outlineLevel="0" collapsed="false">
      <c r="A5606" s="189" t="n">
        <v>37754</v>
      </c>
      <c r="B5606" s="190" t="s">
        <v>1304</v>
      </c>
      <c r="C5606" s="191" t="s">
        <v>67</v>
      </c>
      <c r="D5606" s="191" t="s">
        <v>28</v>
      </c>
      <c r="E5606" s="189" t="n">
        <v>5.88E-007</v>
      </c>
      <c r="F5606" s="189" t="n">
        <v>187974.68</v>
      </c>
      <c r="G5606" s="189" t="n">
        <v>0</v>
      </c>
    </row>
    <row r="5607" customFormat="false" ht="15" hidden="false" customHeight="false" outlineLevel="0" collapsed="false">
      <c r="A5607" s="189" t="n">
        <v>38403</v>
      </c>
      <c r="B5607" s="190" t="s">
        <v>888</v>
      </c>
      <c r="C5607" s="191" t="s">
        <v>67</v>
      </c>
      <c r="D5607" s="191" t="s">
        <v>28</v>
      </c>
      <c r="E5607" s="189" t="n">
        <v>0.000140337</v>
      </c>
      <c r="F5607" s="189" t="n">
        <v>24.94</v>
      </c>
      <c r="G5607" s="189" t="n">
        <v>0</v>
      </c>
    </row>
    <row r="5608" customFormat="false" ht="15" hidden="false" customHeight="false" outlineLevel="0" collapsed="false">
      <c r="A5608" s="189" t="n">
        <v>4093</v>
      </c>
      <c r="B5608" s="190" t="s">
        <v>946</v>
      </c>
      <c r="C5608" s="191" t="s">
        <v>867</v>
      </c>
      <c r="D5608" s="191" t="s">
        <v>876</v>
      </c>
      <c r="E5608" s="189" t="n">
        <v>0.00552255</v>
      </c>
      <c r="F5608" s="189" t="n">
        <v>0</v>
      </c>
      <c r="G5608" s="189" t="n">
        <v>25.48</v>
      </c>
    </row>
    <row r="5609" customFormat="false" ht="21" hidden="false" customHeight="false" outlineLevel="0" collapsed="false">
      <c r="A5609" s="189" t="n">
        <v>41903</v>
      </c>
      <c r="B5609" s="190" t="s">
        <v>1305</v>
      </c>
      <c r="C5609" s="191" t="s">
        <v>67</v>
      </c>
      <c r="D5609" s="191" t="s">
        <v>153</v>
      </c>
      <c r="E5609" s="189" t="n">
        <v>1.2</v>
      </c>
      <c r="F5609" s="189" t="n">
        <v>1.94</v>
      </c>
      <c r="G5609" s="189" t="n">
        <v>0</v>
      </c>
    </row>
    <row r="5610" customFormat="false" ht="15" hidden="false" customHeight="false" outlineLevel="0" collapsed="false">
      <c r="A5610" s="189" t="n">
        <v>4221</v>
      </c>
      <c r="B5610" s="190" t="s">
        <v>947</v>
      </c>
      <c r="C5610" s="191" t="s">
        <v>67</v>
      </c>
      <c r="D5610" s="191" t="s">
        <v>940</v>
      </c>
      <c r="E5610" s="189" t="n">
        <v>0.3570795</v>
      </c>
      <c r="F5610" s="189" t="n">
        <v>3.04</v>
      </c>
      <c r="G5610" s="189" t="n">
        <v>0</v>
      </c>
    </row>
    <row r="5611" customFormat="false" ht="15" hidden="false" customHeight="false" outlineLevel="0" collapsed="false">
      <c r="A5611" s="189" t="n">
        <v>4230</v>
      </c>
      <c r="B5611" s="190" t="s">
        <v>959</v>
      </c>
      <c r="C5611" s="191" t="s">
        <v>867</v>
      </c>
      <c r="D5611" s="191" t="s">
        <v>876</v>
      </c>
      <c r="E5611" s="189" t="n">
        <v>0.005541057</v>
      </c>
      <c r="F5611" s="189" t="n">
        <v>0</v>
      </c>
      <c r="G5611" s="189" t="n">
        <v>25.21</v>
      </c>
    </row>
    <row r="5612" customFormat="false" ht="15" hidden="false" customHeight="false" outlineLevel="0" collapsed="false">
      <c r="A5612" s="189" t="n">
        <v>4238</v>
      </c>
      <c r="B5612" s="190" t="s">
        <v>1312</v>
      </c>
      <c r="C5612" s="191" t="s">
        <v>867</v>
      </c>
      <c r="D5612" s="191" t="s">
        <v>876</v>
      </c>
      <c r="E5612" s="189" t="n">
        <v>0.00553685</v>
      </c>
      <c r="F5612" s="189" t="n">
        <v>0</v>
      </c>
      <c r="G5612" s="189" t="n">
        <v>24.34</v>
      </c>
    </row>
    <row r="5613" customFormat="false" ht="15" hidden="false" customHeight="false" outlineLevel="0" collapsed="false">
      <c r="A5613" s="189" t="n">
        <v>4718</v>
      </c>
      <c r="B5613" s="190" t="s">
        <v>984</v>
      </c>
      <c r="C5613" s="191" t="s">
        <v>67</v>
      </c>
      <c r="D5613" s="191" t="s">
        <v>124</v>
      </c>
      <c r="E5613" s="189" t="n">
        <v>0.0057</v>
      </c>
      <c r="F5613" s="189" t="n">
        <v>43.74</v>
      </c>
      <c r="G5613" s="189" t="n">
        <v>0</v>
      </c>
    </row>
    <row r="5614" customFormat="false" ht="15" hidden="false" customHeight="false" outlineLevel="0" collapsed="false">
      <c r="A5614" s="189" t="n">
        <v>6111</v>
      </c>
      <c r="B5614" s="190" t="s">
        <v>891</v>
      </c>
      <c r="C5614" s="191" t="s">
        <v>867</v>
      </c>
      <c r="D5614" s="191" t="s">
        <v>876</v>
      </c>
      <c r="E5614" s="189" t="n">
        <v>0.039117666</v>
      </c>
      <c r="F5614" s="189" t="n">
        <v>0</v>
      </c>
      <c r="G5614" s="189" t="n">
        <v>8.04</v>
      </c>
    </row>
    <row r="5615" customFormat="false" ht="15" hidden="false" customHeight="false" outlineLevel="0" collapsed="false">
      <c r="A5615" s="178"/>
      <c r="B5615" s="179"/>
      <c r="C5615" s="180"/>
      <c r="D5615" s="180"/>
      <c r="E5615" s="180"/>
      <c r="F5615" s="180"/>
      <c r="G5615" s="180"/>
    </row>
    <row r="5616" customFormat="false" ht="15" hidden="false" customHeight="false" outlineLevel="0" collapsed="false">
      <c r="A5616" s="184" t="s">
        <v>804</v>
      </c>
      <c r="B5616" s="185" t="s">
        <v>805</v>
      </c>
      <c r="C5616" s="186" t="s">
        <v>53</v>
      </c>
      <c r="D5616" s="186" t="s">
        <v>72</v>
      </c>
      <c r="E5616" s="187"/>
      <c r="F5616" s="187" t="n">
        <v>7.9284499628</v>
      </c>
      <c r="G5616" s="187" t="n">
        <v>1.7867049</v>
      </c>
    </row>
    <row r="5617" customFormat="false" ht="15" hidden="false" customHeight="false" outlineLevel="0" collapsed="false">
      <c r="A5617" s="189" t="n">
        <v>10</v>
      </c>
      <c r="B5617" s="190" t="s">
        <v>882</v>
      </c>
      <c r="C5617" s="191" t="s">
        <v>67</v>
      </c>
      <c r="D5617" s="191" t="s">
        <v>28</v>
      </c>
      <c r="E5617" s="189" t="n">
        <v>0.00072978</v>
      </c>
      <c r="F5617" s="189" t="n">
        <v>6.64</v>
      </c>
      <c r="G5617" s="189" t="n">
        <v>0</v>
      </c>
    </row>
    <row r="5618" customFormat="false" ht="15" hidden="false" customHeight="false" outlineLevel="0" collapsed="false">
      <c r="A5618" s="189" t="n">
        <v>12</v>
      </c>
      <c r="B5618" s="190" t="s">
        <v>883</v>
      </c>
      <c r="C5618" s="191" t="s">
        <v>67</v>
      </c>
      <c r="D5618" s="191" t="s">
        <v>28</v>
      </c>
      <c r="E5618" s="189" t="n">
        <v>0.00072978</v>
      </c>
      <c r="F5618" s="189" t="n">
        <v>6.5</v>
      </c>
      <c r="G5618" s="189" t="n">
        <v>0</v>
      </c>
    </row>
    <row r="5619" customFormat="false" ht="15" hidden="false" customHeight="false" outlineLevel="0" collapsed="false">
      <c r="A5619" s="189" t="n">
        <v>12892</v>
      </c>
      <c r="B5619" s="190" t="s">
        <v>859</v>
      </c>
      <c r="C5619" s="191" t="s">
        <v>67</v>
      </c>
      <c r="D5619" s="191" t="s">
        <v>333</v>
      </c>
      <c r="E5619" s="189" t="n">
        <v>0.0012751</v>
      </c>
      <c r="F5619" s="189" t="n">
        <v>9</v>
      </c>
      <c r="G5619" s="189" t="n">
        <v>0</v>
      </c>
    </row>
    <row r="5620" customFormat="false" ht="15" hidden="false" customHeight="false" outlineLevel="0" collapsed="false">
      <c r="A5620" s="189" t="n">
        <v>12893</v>
      </c>
      <c r="B5620" s="190" t="s">
        <v>860</v>
      </c>
      <c r="C5620" s="191" t="s">
        <v>67</v>
      </c>
      <c r="D5620" s="191" t="s">
        <v>333</v>
      </c>
      <c r="E5620" s="189" t="n">
        <v>0.0012751</v>
      </c>
      <c r="F5620" s="189" t="n">
        <v>48</v>
      </c>
      <c r="G5620" s="189" t="n">
        <v>0</v>
      </c>
    </row>
    <row r="5621" customFormat="false" ht="15" hidden="false" customHeight="false" outlineLevel="0" collapsed="false">
      <c r="A5621" s="189" t="n">
        <v>12894</v>
      </c>
      <c r="B5621" s="190" t="s">
        <v>861</v>
      </c>
      <c r="C5621" s="191" t="s">
        <v>67</v>
      </c>
      <c r="D5621" s="191" t="s">
        <v>28</v>
      </c>
      <c r="E5621" s="189" t="n">
        <v>0.0012751</v>
      </c>
      <c r="F5621" s="189" t="n">
        <v>13</v>
      </c>
      <c r="G5621" s="189" t="n">
        <v>0</v>
      </c>
    </row>
    <row r="5622" customFormat="false" ht="21" hidden="false" customHeight="false" outlineLevel="0" collapsed="false">
      <c r="A5622" s="189" t="n">
        <v>12895</v>
      </c>
      <c r="B5622" s="190" t="s">
        <v>862</v>
      </c>
      <c r="C5622" s="191" t="s">
        <v>67</v>
      </c>
      <c r="D5622" s="191" t="s">
        <v>28</v>
      </c>
      <c r="E5622" s="189" t="n">
        <v>0.0012751</v>
      </c>
      <c r="F5622" s="189" t="n">
        <v>10</v>
      </c>
      <c r="G5622" s="189" t="n">
        <v>0</v>
      </c>
    </row>
    <row r="5623" customFormat="false" ht="15" hidden="false" customHeight="false" outlineLevel="0" collapsed="false">
      <c r="A5623" s="189" t="n">
        <v>25951</v>
      </c>
      <c r="B5623" s="190" t="s">
        <v>1313</v>
      </c>
      <c r="C5623" s="191" t="s">
        <v>67</v>
      </c>
      <c r="D5623" s="191" t="s">
        <v>153</v>
      </c>
      <c r="E5623" s="189" t="n">
        <v>0.1</v>
      </c>
      <c r="F5623" s="189" t="n">
        <v>2.14</v>
      </c>
      <c r="G5623" s="189" t="n">
        <v>0</v>
      </c>
    </row>
    <row r="5624" customFormat="false" ht="15" hidden="false" customHeight="false" outlineLevel="0" collapsed="false">
      <c r="A5624" s="189" t="n">
        <v>25963</v>
      </c>
      <c r="B5624" s="190" t="s">
        <v>1314</v>
      </c>
      <c r="C5624" s="191" t="s">
        <v>67</v>
      </c>
      <c r="D5624" s="191" t="s">
        <v>153</v>
      </c>
      <c r="E5624" s="189" t="n">
        <v>0.15</v>
      </c>
      <c r="F5624" s="189" t="n">
        <v>0.06</v>
      </c>
      <c r="G5624" s="189" t="n">
        <v>0</v>
      </c>
    </row>
    <row r="5625" customFormat="false" ht="15" hidden="false" customHeight="false" outlineLevel="0" collapsed="false">
      <c r="A5625" s="189" t="n">
        <v>25964</v>
      </c>
      <c r="B5625" s="190" t="s">
        <v>1315</v>
      </c>
      <c r="C5625" s="191" t="s">
        <v>867</v>
      </c>
      <c r="D5625" s="191" t="s">
        <v>876</v>
      </c>
      <c r="E5625" s="189" t="n">
        <v>0.10041</v>
      </c>
      <c r="F5625" s="189" t="n">
        <v>0</v>
      </c>
      <c r="G5625" s="189" t="n">
        <v>9.65</v>
      </c>
    </row>
    <row r="5626" customFormat="false" ht="15" hidden="false" customHeight="false" outlineLevel="0" collapsed="false">
      <c r="A5626" s="189" t="n">
        <v>2711</v>
      </c>
      <c r="B5626" s="190" t="s">
        <v>885</v>
      </c>
      <c r="C5626" s="191" t="s">
        <v>67</v>
      </c>
      <c r="D5626" s="191" t="s">
        <v>28</v>
      </c>
      <c r="E5626" s="189" t="n">
        <v>0.00072978</v>
      </c>
      <c r="F5626" s="189" t="n">
        <v>100.68</v>
      </c>
      <c r="G5626" s="189" t="n">
        <v>0</v>
      </c>
    </row>
    <row r="5627" customFormat="false" ht="15" hidden="false" customHeight="false" outlineLevel="0" collapsed="false">
      <c r="A5627" s="189" t="n">
        <v>3324</v>
      </c>
      <c r="B5627" s="190" t="s">
        <v>1316</v>
      </c>
      <c r="C5627" s="191" t="s">
        <v>67</v>
      </c>
      <c r="D5627" s="191" t="s">
        <v>72</v>
      </c>
      <c r="E5627" s="189" t="n">
        <v>1</v>
      </c>
      <c r="F5627" s="189" t="n">
        <v>4.28</v>
      </c>
      <c r="G5627" s="189" t="n">
        <v>0</v>
      </c>
    </row>
    <row r="5628" customFormat="false" ht="21" hidden="false" customHeight="false" outlineLevel="0" collapsed="false">
      <c r="A5628" s="189" t="n">
        <v>36148</v>
      </c>
      <c r="B5628" s="190" t="s">
        <v>864</v>
      </c>
      <c r="C5628" s="191" t="s">
        <v>67</v>
      </c>
      <c r="D5628" s="191" t="s">
        <v>28</v>
      </c>
      <c r="E5628" s="189" t="n">
        <v>0.0012751</v>
      </c>
      <c r="F5628" s="189" t="n">
        <v>48</v>
      </c>
      <c r="G5628" s="189" t="n">
        <v>0</v>
      </c>
    </row>
    <row r="5629" customFormat="false" ht="21" hidden="false" customHeight="false" outlineLevel="0" collapsed="false">
      <c r="A5629" s="189" t="n">
        <v>36152</v>
      </c>
      <c r="B5629" s="190" t="s">
        <v>865</v>
      </c>
      <c r="C5629" s="191" t="s">
        <v>67</v>
      </c>
      <c r="D5629" s="191" t="s">
        <v>28</v>
      </c>
      <c r="E5629" s="189" t="n">
        <v>0.0012751</v>
      </c>
      <c r="F5629" s="189" t="n">
        <v>3.9</v>
      </c>
      <c r="G5629" s="189" t="n">
        <v>0</v>
      </c>
    </row>
    <row r="5630" customFormat="false" ht="15" hidden="false" customHeight="false" outlineLevel="0" collapsed="false">
      <c r="A5630" s="189" t="n">
        <v>37370</v>
      </c>
      <c r="B5630" s="190" t="s">
        <v>886</v>
      </c>
      <c r="C5630" s="191" t="s">
        <v>67</v>
      </c>
      <c r="D5630" s="191" t="s">
        <v>876</v>
      </c>
      <c r="E5630" s="189" t="n">
        <v>0.2</v>
      </c>
      <c r="F5630" s="189" t="n">
        <v>1.7</v>
      </c>
      <c r="G5630" s="189" t="n">
        <v>0</v>
      </c>
    </row>
    <row r="5631" customFormat="false" ht="15" hidden="false" customHeight="false" outlineLevel="0" collapsed="false">
      <c r="A5631" s="189" t="n">
        <v>37371</v>
      </c>
      <c r="B5631" s="190" t="s">
        <v>887</v>
      </c>
      <c r="C5631" s="191" t="s">
        <v>67</v>
      </c>
      <c r="D5631" s="191" t="s">
        <v>876</v>
      </c>
      <c r="E5631" s="189" t="n">
        <v>0.2</v>
      </c>
      <c r="F5631" s="189" t="n">
        <v>0.64</v>
      </c>
      <c r="G5631" s="189" t="n">
        <v>0</v>
      </c>
    </row>
    <row r="5632" customFormat="false" ht="15" hidden="false" customHeight="false" outlineLevel="0" collapsed="false">
      <c r="A5632" s="189" t="n">
        <v>37372</v>
      </c>
      <c r="B5632" s="190" t="s">
        <v>877</v>
      </c>
      <c r="C5632" s="191" t="s">
        <v>67</v>
      </c>
      <c r="D5632" s="191" t="s">
        <v>876</v>
      </c>
      <c r="E5632" s="189" t="n">
        <v>0.2</v>
      </c>
      <c r="F5632" s="189" t="n">
        <v>0.37</v>
      </c>
      <c r="G5632" s="189" t="n">
        <v>0</v>
      </c>
    </row>
    <row r="5633" customFormat="false" ht="15" hidden="false" customHeight="false" outlineLevel="0" collapsed="false">
      <c r="A5633" s="189" t="n">
        <v>37373</v>
      </c>
      <c r="B5633" s="190" t="s">
        <v>878</v>
      </c>
      <c r="C5633" s="191" t="s">
        <v>67</v>
      </c>
      <c r="D5633" s="191" t="s">
        <v>876</v>
      </c>
      <c r="E5633" s="189" t="n">
        <v>0.2</v>
      </c>
      <c r="F5633" s="189" t="n">
        <v>0.02</v>
      </c>
      <c r="G5633" s="189" t="n">
        <v>0</v>
      </c>
    </row>
    <row r="5634" customFormat="false" ht="15" hidden="false" customHeight="false" outlineLevel="0" collapsed="false">
      <c r="A5634" s="189" t="n">
        <v>38125</v>
      </c>
      <c r="B5634" s="190" t="s">
        <v>1317</v>
      </c>
      <c r="C5634" s="191" t="s">
        <v>67</v>
      </c>
      <c r="D5634" s="191" t="s">
        <v>153</v>
      </c>
      <c r="E5634" s="189" t="n">
        <v>3</v>
      </c>
      <c r="F5634" s="189" t="n">
        <v>0.87</v>
      </c>
      <c r="G5634" s="189" t="n">
        <v>0</v>
      </c>
    </row>
    <row r="5635" customFormat="false" ht="15" hidden="false" customHeight="false" outlineLevel="0" collapsed="false">
      <c r="A5635" s="189" t="n">
        <v>38403</v>
      </c>
      <c r="B5635" s="190" t="s">
        <v>888</v>
      </c>
      <c r="C5635" s="191" t="s">
        <v>67</v>
      </c>
      <c r="D5635" s="191" t="s">
        <v>28</v>
      </c>
      <c r="E5635" s="189" t="n">
        <v>0.00072978</v>
      </c>
      <c r="F5635" s="189" t="n">
        <v>24.94</v>
      </c>
      <c r="G5635" s="189" t="n">
        <v>0</v>
      </c>
    </row>
    <row r="5636" customFormat="false" ht="15" hidden="false" customHeight="false" outlineLevel="0" collapsed="false">
      <c r="A5636" s="189" t="n">
        <v>6111</v>
      </c>
      <c r="B5636" s="190" t="s">
        <v>891</v>
      </c>
      <c r="C5636" s="191" t="s">
        <v>867</v>
      </c>
      <c r="D5636" s="191" t="s">
        <v>876</v>
      </c>
      <c r="E5636" s="189" t="n">
        <v>0.10171</v>
      </c>
      <c r="F5636" s="189" t="n">
        <v>0</v>
      </c>
      <c r="G5636" s="189" t="n">
        <v>8.04</v>
      </c>
    </row>
    <row r="5637" customFormat="false" ht="15" hidden="false" customHeight="false" outlineLevel="0" collapsed="false">
      <c r="A5637" s="178"/>
      <c r="B5637" s="179"/>
      <c r="C5637" s="180"/>
      <c r="D5637" s="180"/>
      <c r="E5637" s="180"/>
      <c r="F5637" s="180"/>
      <c r="G5637" s="180"/>
    </row>
    <row r="5638" customFormat="false" ht="15" hidden="false" customHeight="false" outlineLevel="0" collapsed="false">
      <c r="A5638" s="184" t="s">
        <v>807</v>
      </c>
      <c r="B5638" s="185" t="s">
        <v>808</v>
      </c>
      <c r="C5638" s="186" t="s">
        <v>53</v>
      </c>
      <c r="D5638" s="186" t="s">
        <v>72</v>
      </c>
      <c r="E5638" s="187"/>
      <c r="F5638" s="187" t="n">
        <v>0.83116684742</v>
      </c>
      <c r="G5638" s="187" t="n">
        <v>1.99658988</v>
      </c>
    </row>
    <row r="5639" customFormat="false" ht="15" hidden="false" customHeight="false" outlineLevel="0" collapsed="false">
      <c r="A5639" s="189" t="n">
        <v>10</v>
      </c>
      <c r="B5639" s="190" t="s">
        <v>882</v>
      </c>
      <c r="C5639" s="191" t="s">
        <v>67</v>
      </c>
      <c r="D5639" s="191" t="s">
        <v>28</v>
      </c>
      <c r="E5639" s="189" t="n">
        <v>0.000574702</v>
      </c>
      <c r="F5639" s="189" t="n">
        <v>6.64</v>
      </c>
      <c r="G5639" s="189" t="n">
        <v>0</v>
      </c>
    </row>
    <row r="5640" customFormat="false" ht="15" hidden="false" customHeight="false" outlineLevel="0" collapsed="false">
      <c r="A5640" s="189" t="n">
        <v>1107</v>
      </c>
      <c r="B5640" s="190" t="s">
        <v>1318</v>
      </c>
      <c r="C5640" s="191" t="s">
        <v>67</v>
      </c>
      <c r="D5640" s="191" t="s">
        <v>153</v>
      </c>
      <c r="E5640" s="189" t="n">
        <v>0.3</v>
      </c>
      <c r="F5640" s="189" t="n">
        <v>0.63</v>
      </c>
      <c r="G5640" s="189" t="n">
        <v>0</v>
      </c>
    </row>
    <row r="5641" customFormat="false" ht="15" hidden="false" customHeight="false" outlineLevel="0" collapsed="false">
      <c r="A5641" s="189" t="n">
        <v>12</v>
      </c>
      <c r="B5641" s="190" t="s">
        <v>883</v>
      </c>
      <c r="C5641" s="191" t="s">
        <v>67</v>
      </c>
      <c r="D5641" s="191" t="s">
        <v>28</v>
      </c>
      <c r="E5641" s="189" t="n">
        <v>0.000574702</v>
      </c>
      <c r="F5641" s="189" t="n">
        <v>6.5</v>
      </c>
      <c r="G5641" s="189" t="n">
        <v>0</v>
      </c>
    </row>
    <row r="5642" customFormat="false" ht="15" hidden="false" customHeight="false" outlineLevel="0" collapsed="false">
      <c r="A5642" s="189" t="n">
        <v>12892</v>
      </c>
      <c r="B5642" s="190" t="s">
        <v>859</v>
      </c>
      <c r="C5642" s="191" t="s">
        <v>67</v>
      </c>
      <c r="D5642" s="191" t="s">
        <v>333</v>
      </c>
      <c r="E5642" s="189" t="n">
        <v>0.001004141</v>
      </c>
      <c r="F5642" s="189" t="n">
        <v>9</v>
      </c>
      <c r="G5642" s="189" t="n">
        <v>0</v>
      </c>
    </row>
    <row r="5643" customFormat="false" ht="15" hidden="false" customHeight="false" outlineLevel="0" collapsed="false">
      <c r="A5643" s="189" t="n">
        <v>12893</v>
      </c>
      <c r="B5643" s="190" t="s">
        <v>860</v>
      </c>
      <c r="C5643" s="191" t="s">
        <v>67</v>
      </c>
      <c r="D5643" s="191" t="s">
        <v>333</v>
      </c>
      <c r="E5643" s="189" t="n">
        <v>0.001004141</v>
      </c>
      <c r="F5643" s="189" t="n">
        <v>48</v>
      </c>
      <c r="G5643" s="189" t="n">
        <v>0</v>
      </c>
    </row>
    <row r="5644" customFormat="false" ht="15" hidden="false" customHeight="false" outlineLevel="0" collapsed="false">
      <c r="A5644" s="189" t="n">
        <v>12894</v>
      </c>
      <c r="B5644" s="190" t="s">
        <v>861</v>
      </c>
      <c r="C5644" s="191" t="s">
        <v>67</v>
      </c>
      <c r="D5644" s="191" t="s">
        <v>28</v>
      </c>
      <c r="E5644" s="189" t="n">
        <v>0.001004141</v>
      </c>
      <c r="F5644" s="189" t="n">
        <v>13</v>
      </c>
      <c r="G5644" s="189" t="n">
        <v>0</v>
      </c>
    </row>
    <row r="5645" customFormat="false" ht="21" hidden="false" customHeight="false" outlineLevel="0" collapsed="false">
      <c r="A5645" s="189" t="n">
        <v>12895</v>
      </c>
      <c r="B5645" s="190" t="s">
        <v>862</v>
      </c>
      <c r="C5645" s="191" t="s">
        <v>67</v>
      </c>
      <c r="D5645" s="191" t="s">
        <v>28</v>
      </c>
      <c r="E5645" s="189" t="n">
        <v>0.001004141</v>
      </c>
      <c r="F5645" s="189" t="n">
        <v>10</v>
      </c>
      <c r="G5645" s="189" t="n">
        <v>0</v>
      </c>
    </row>
    <row r="5646" customFormat="false" ht="15" hidden="false" customHeight="false" outlineLevel="0" collapsed="false">
      <c r="A5646" s="189" t="n">
        <v>2711</v>
      </c>
      <c r="B5646" s="190" t="s">
        <v>885</v>
      </c>
      <c r="C5646" s="191" t="s">
        <v>67</v>
      </c>
      <c r="D5646" s="191" t="s">
        <v>28</v>
      </c>
      <c r="E5646" s="189" t="n">
        <v>0.000574702</v>
      </c>
      <c r="F5646" s="189" t="n">
        <v>100.68</v>
      </c>
      <c r="G5646" s="189" t="n">
        <v>0</v>
      </c>
    </row>
    <row r="5647" customFormat="false" ht="21" hidden="false" customHeight="false" outlineLevel="0" collapsed="false">
      <c r="A5647" s="189" t="n">
        <v>36148</v>
      </c>
      <c r="B5647" s="190" t="s">
        <v>864</v>
      </c>
      <c r="C5647" s="191" t="s">
        <v>67</v>
      </c>
      <c r="D5647" s="191" t="s">
        <v>28</v>
      </c>
      <c r="E5647" s="189" t="n">
        <v>0.001004141</v>
      </c>
      <c r="F5647" s="189" t="n">
        <v>48</v>
      </c>
      <c r="G5647" s="189" t="n">
        <v>0</v>
      </c>
    </row>
    <row r="5648" customFormat="false" ht="21" hidden="false" customHeight="false" outlineLevel="0" collapsed="false">
      <c r="A5648" s="189" t="n">
        <v>36152</v>
      </c>
      <c r="B5648" s="190" t="s">
        <v>865</v>
      </c>
      <c r="C5648" s="191" t="s">
        <v>67</v>
      </c>
      <c r="D5648" s="191" t="s">
        <v>28</v>
      </c>
      <c r="E5648" s="189" t="n">
        <v>0.001004141</v>
      </c>
      <c r="F5648" s="189" t="n">
        <v>3.9</v>
      </c>
      <c r="G5648" s="189" t="n">
        <v>0</v>
      </c>
    </row>
    <row r="5649" customFormat="false" ht="15" hidden="false" customHeight="false" outlineLevel="0" collapsed="false">
      <c r="A5649" s="189" t="n">
        <v>37370</v>
      </c>
      <c r="B5649" s="190" t="s">
        <v>886</v>
      </c>
      <c r="C5649" s="191" t="s">
        <v>67</v>
      </c>
      <c r="D5649" s="191" t="s">
        <v>876</v>
      </c>
      <c r="E5649" s="189" t="n">
        <v>0.1575</v>
      </c>
      <c r="F5649" s="189" t="n">
        <v>1.7</v>
      </c>
      <c r="G5649" s="189" t="n">
        <v>0</v>
      </c>
    </row>
    <row r="5650" customFormat="false" ht="15" hidden="false" customHeight="false" outlineLevel="0" collapsed="false">
      <c r="A5650" s="189" t="n">
        <v>37371</v>
      </c>
      <c r="B5650" s="190" t="s">
        <v>887</v>
      </c>
      <c r="C5650" s="191" t="s">
        <v>67</v>
      </c>
      <c r="D5650" s="191" t="s">
        <v>876</v>
      </c>
      <c r="E5650" s="189" t="n">
        <v>0.1575</v>
      </c>
      <c r="F5650" s="189" t="n">
        <v>0.64</v>
      </c>
      <c r="G5650" s="189" t="n">
        <v>0</v>
      </c>
    </row>
    <row r="5651" customFormat="false" ht="15" hidden="false" customHeight="false" outlineLevel="0" collapsed="false">
      <c r="A5651" s="189" t="n">
        <v>37372</v>
      </c>
      <c r="B5651" s="190" t="s">
        <v>877</v>
      </c>
      <c r="C5651" s="191" t="s">
        <v>67</v>
      </c>
      <c r="D5651" s="191" t="s">
        <v>876</v>
      </c>
      <c r="E5651" s="189" t="n">
        <v>0.1575</v>
      </c>
      <c r="F5651" s="189" t="n">
        <v>0.37</v>
      </c>
      <c r="G5651" s="189" t="n">
        <v>0</v>
      </c>
    </row>
    <row r="5652" customFormat="false" ht="15" hidden="false" customHeight="false" outlineLevel="0" collapsed="false">
      <c r="A5652" s="189" t="n">
        <v>37373</v>
      </c>
      <c r="B5652" s="190" t="s">
        <v>878</v>
      </c>
      <c r="C5652" s="191" t="s">
        <v>67</v>
      </c>
      <c r="D5652" s="191" t="s">
        <v>876</v>
      </c>
      <c r="E5652" s="189" t="n">
        <v>0.1575</v>
      </c>
      <c r="F5652" s="189" t="n">
        <v>0.02</v>
      </c>
      <c r="G5652" s="189" t="n">
        <v>0</v>
      </c>
    </row>
    <row r="5653" customFormat="false" ht="15" hidden="false" customHeight="false" outlineLevel="0" collapsed="false">
      <c r="A5653" s="189" t="n">
        <v>38403</v>
      </c>
      <c r="B5653" s="190" t="s">
        <v>888</v>
      </c>
      <c r="C5653" s="191" t="s">
        <v>67</v>
      </c>
      <c r="D5653" s="191" t="s">
        <v>28</v>
      </c>
      <c r="E5653" s="189" t="n">
        <v>0.000574702</v>
      </c>
      <c r="F5653" s="189" t="n">
        <v>24.94</v>
      </c>
      <c r="G5653" s="189" t="n">
        <v>0</v>
      </c>
    </row>
    <row r="5654" customFormat="false" ht="15" hidden="false" customHeight="false" outlineLevel="0" collapsed="false">
      <c r="A5654" s="189" t="n">
        <v>4783</v>
      </c>
      <c r="B5654" s="190" t="s">
        <v>934</v>
      </c>
      <c r="C5654" s="191" t="s">
        <v>867</v>
      </c>
      <c r="D5654" s="191" t="s">
        <v>876</v>
      </c>
      <c r="E5654" s="189" t="n">
        <v>0.151785</v>
      </c>
      <c r="F5654" s="189" t="n">
        <v>0</v>
      </c>
      <c r="G5654" s="189" t="n">
        <v>12.75</v>
      </c>
    </row>
    <row r="5655" customFormat="false" ht="15" hidden="false" customHeight="false" outlineLevel="0" collapsed="false">
      <c r="A5655" s="189" t="n">
        <v>6111</v>
      </c>
      <c r="B5655" s="190" t="s">
        <v>891</v>
      </c>
      <c r="C5655" s="191" t="s">
        <v>867</v>
      </c>
      <c r="D5655" s="191" t="s">
        <v>876</v>
      </c>
      <c r="E5655" s="189" t="n">
        <v>0.00762825</v>
      </c>
      <c r="F5655" s="189" t="n">
        <v>0</v>
      </c>
      <c r="G5655" s="189" t="n">
        <v>8.04</v>
      </c>
    </row>
    <row r="5656" customFormat="false" ht="15" hidden="false" customHeight="false" outlineLevel="0" collapsed="false">
      <c r="A5656" s="178"/>
      <c r="B5656" s="179"/>
      <c r="C5656" s="180"/>
      <c r="D5656" s="180"/>
      <c r="E5656" s="180"/>
      <c r="F5656" s="180"/>
      <c r="G5656" s="180"/>
    </row>
    <row r="5657" customFormat="false" ht="21" hidden="false" customHeight="false" outlineLevel="0" collapsed="false">
      <c r="A5657" s="184" t="s">
        <v>810</v>
      </c>
      <c r="B5657" s="185" t="s">
        <v>811</v>
      </c>
      <c r="C5657" s="186" t="s">
        <v>53</v>
      </c>
      <c r="D5657" s="186" t="s">
        <v>812</v>
      </c>
      <c r="E5657" s="187"/>
      <c r="F5657" s="188" t="n">
        <v>1260.43455872064</v>
      </c>
      <c r="G5657" s="187" t="n">
        <v>60.5024907741</v>
      </c>
    </row>
    <row r="5658" customFormat="false" ht="15" hidden="false" customHeight="false" outlineLevel="0" collapsed="false">
      <c r="A5658" s="189" t="n">
        <v>10</v>
      </c>
      <c r="B5658" s="190" t="s">
        <v>882</v>
      </c>
      <c r="C5658" s="191" t="s">
        <v>67</v>
      </c>
      <c r="D5658" s="191" t="s">
        <v>28</v>
      </c>
      <c r="E5658" s="189" t="n">
        <v>0.019793094</v>
      </c>
      <c r="F5658" s="189" t="n">
        <v>6.64</v>
      </c>
      <c r="G5658" s="189" t="n">
        <v>0</v>
      </c>
    </row>
    <row r="5659" customFormat="false" ht="15" hidden="false" customHeight="false" outlineLevel="0" collapsed="false">
      <c r="A5659" s="189" t="n">
        <v>11002</v>
      </c>
      <c r="B5659" s="190" t="s">
        <v>1319</v>
      </c>
      <c r="C5659" s="191" t="s">
        <v>67</v>
      </c>
      <c r="D5659" s="191" t="s">
        <v>153</v>
      </c>
      <c r="E5659" s="189" t="n">
        <v>0.024</v>
      </c>
      <c r="F5659" s="189" t="n">
        <v>19.11</v>
      </c>
      <c r="G5659" s="189" t="n">
        <v>0</v>
      </c>
    </row>
    <row r="5660" customFormat="false" ht="15" hidden="false" customHeight="false" outlineLevel="0" collapsed="false">
      <c r="A5660" s="189" t="n">
        <v>11174</v>
      </c>
      <c r="B5660" s="190" t="s">
        <v>1320</v>
      </c>
      <c r="C5660" s="191" t="s">
        <v>67</v>
      </c>
      <c r="D5660" s="191" t="s">
        <v>1265</v>
      </c>
      <c r="E5660" s="189" t="n">
        <v>0.0072</v>
      </c>
      <c r="F5660" s="189" t="n">
        <v>393.23</v>
      </c>
      <c r="G5660" s="189" t="n">
        <v>0</v>
      </c>
    </row>
    <row r="5661" customFormat="false" ht="15" hidden="false" customHeight="false" outlineLevel="0" collapsed="false">
      <c r="A5661" s="189" t="n">
        <v>12</v>
      </c>
      <c r="B5661" s="190" t="s">
        <v>883</v>
      </c>
      <c r="C5661" s="191" t="s">
        <v>67</v>
      </c>
      <c r="D5661" s="191" t="s">
        <v>28</v>
      </c>
      <c r="E5661" s="189" t="n">
        <v>0.019793094</v>
      </c>
      <c r="F5661" s="189" t="n">
        <v>6.5</v>
      </c>
      <c r="G5661" s="189" t="n">
        <v>0</v>
      </c>
    </row>
    <row r="5662" customFormat="false" ht="15" hidden="false" customHeight="false" outlineLevel="0" collapsed="false">
      <c r="A5662" s="189" t="n">
        <v>12892</v>
      </c>
      <c r="B5662" s="190" t="s">
        <v>859</v>
      </c>
      <c r="C5662" s="191" t="s">
        <v>67</v>
      </c>
      <c r="D5662" s="191" t="s">
        <v>333</v>
      </c>
      <c r="E5662" s="189" t="n">
        <v>0.034583262</v>
      </c>
      <c r="F5662" s="189" t="n">
        <v>9</v>
      </c>
      <c r="G5662" s="189" t="n">
        <v>0</v>
      </c>
    </row>
    <row r="5663" customFormat="false" ht="15" hidden="false" customHeight="false" outlineLevel="0" collapsed="false">
      <c r="A5663" s="189" t="n">
        <v>12893</v>
      </c>
      <c r="B5663" s="190" t="s">
        <v>860</v>
      </c>
      <c r="C5663" s="191" t="s">
        <v>67</v>
      </c>
      <c r="D5663" s="191" t="s">
        <v>333</v>
      </c>
      <c r="E5663" s="189" t="n">
        <v>0.034583262</v>
      </c>
      <c r="F5663" s="189" t="n">
        <v>48</v>
      </c>
      <c r="G5663" s="189" t="n">
        <v>0</v>
      </c>
    </row>
    <row r="5664" customFormat="false" ht="15" hidden="false" customHeight="false" outlineLevel="0" collapsed="false">
      <c r="A5664" s="189" t="n">
        <v>12894</v>
      </c>
      <c r="B5664" s="190" t="s">
        <v>861</v>
      </c>
      <c r="C5664" s="191" t="s">
        <v>67</v>
      </c>
      <c r="D5664" s="191" t="s">
        <v>28</v>
      </c>
      <c r="E5664" s="189" t="n">
        <v>0.034583262</v>
      </c>
      <c r="F5664" s="189" t="n">
        <v>13</v>
      </c>
      <c r="G5664" s="189" t="n">
        <v>0</v>
      </c>
    </row>
    <row r="5665" customFormat="false" ht="21" hidden="false" customHeight="false" outlineLevel="0" collapsed="false">
      <c r="A5665" s="189" t="n">
        <v>12895</v>
      </c>
      <c r="B5665" s="190" t="s">
        <v>862</v>
      </c>
      <c r="C5665" s="191" t="s">
        <v>67</v>
      </c>
      <c r="D5665" s="191" t="s">
        <v>28</v>
      </c>
      <c r="E5665" s="189" t="n">
        <v>0.034583262</v>
      </c>
      <c r="F5665" s="189" t="n">
        <v>10</v>
      </c>
      <c r="G5665" s="189" t="n">
        <v>0</v>
      </c>
    </row>
    <row r="5666" customFormat="false" ht="15" hidden="false" customHeight="false" outlineLevel="0" collapsed="false">
      <c r="A5666" s="189" t="n">
        <v>1379</v>
      </c>
      <c r="B5666" s="190" t="s">
        <v>893</v>
      </c>
      <c r="C5666" s="191" t="s">
        <v>67</v>
      </c>
      <c r="D5666" s="191" t="s">
        <v>153</v>
      </c>
      <c r="E5666" s="189" t="n">
        <v>26.4</v>
      </c>
      <c r="F5666" s="189" t="n">
        <v>0.41</v>
      </c>
      <c r="G5666" s="189" t="n">
        <v>0</v>
      </c>
    </row>
    <row r="5667" customFormat="false" ht="21" hidden="false" customHeight="false" outlineLevel="0" collapsed="false">
      <c r="A5667" s="189" t="n">
        <v>26019</v>
      </c>
      <c r="B5667" s="190" t="s">
        <v>1321</v>
      </c>
      <c r="C5667" s="191" t="s">
        <v>67</v>
      </c>
      <c r="D5667" s="191" t="s">
        <v>28</v>
      </c>
      <c r="E5667" s="189" t="n">
        <v>0.05</v>
      </c>
      <c r="F5667" s="189" t="n">
        <v>22.79</v>
      </c>
      <c r="G5667" s="189" t="n">
        <v>0</v>
      </c>
    </row>
    <row r="5668" customFormat="false" ht="15" hidden="false" customHeight="false" outlineLevel="0" collapsed="false">
      <c r="A5668" s="189" t="n">
        <v>2711</v>
      </c>
      <c r="B5668" s="190" t="s">
        <v>885</v>
      </c>
      <c r="C5668" s="191" t="s">
        <v>67</v>
      </c>
      <c r="D5668" s="191" t="s">
        <v>28</v>
      </c>
      <c r="E5668" s="189" t="n">
        <v>0.019793094</v>
      </c>
      <c r="F5668" s="189" t="n">
        <v>100.68</v>
      </c>
      <c r="G5668" s="189" t="n">
        <v>0</v>
      </c>
    </row>
    <row r="5669" customFormat="false" ht="21" hidden="false" customHeight="false" outlineLevel="0" collapsed="false">
      <c r="A5669" s="189" t="n">
        <v>36148</v>
      </c>
      <c r="B5669" s="190" t="s">
        <v>864</v>
      </c>
      <c r="C5669" s="191" t="s">
        <v>67</v>
      </c>
      <c r="D5669" s="191" t="s">
        <v>28</v>
      </c>
      <c r="E5669" s="189" t="n">
        <v>0.034583262</v>
      </c>
      <c r="F5669" s="189" t="n">
        <v>48</v>
      </c>
      <c r="G5669" s="189" t="n">
        <v>0</v>
      </c>
    </row>
    <row r="5670" customFormat="false" ht="21" hidden="false" customHeight="false" outlineLevel="0" collapsed="false">
      <c r="A5670" s="189" t="n">
        <v>36152</v>
      </c>
      <c r="B5670" s="190" t="s">
        <v>865</v>
      </c>
      <c r="C5670" s="191" t="s">
        <v>67</v>
      </c>
      <c r="D5670" s="191" t="s">
        <v>28</v>
      </c>
      <c r="E5670" s="189" t="n">
        <v>0.034583262</v>
      </c>
      <c r="F5670" s="189" t="n">
        <v>3.9</v>
      </c>
      <c r="G5670" s="189" t="n">
        <v>0</v>
      </c>
    </row>
    <row r="5671" customFormat="false" ht="21" hidden="false" customHeight="false" outlineLevel="0" collapsed="false">
      <c r="A5671" s="189" t="n">
        <v>36522</v>
      </c>
      <c r="B5671" s="190" t="s">
        <v>1322</v>
      </c>
      <c r="C5671" s="191" t="s">
        <v>67</v>
      </c>
      <c r="D5671" s="191" t="s">
        <v>28</v>
      </c>
      <c r="E5671" s="189" t="n">
        <v>1.324E-006</v>
      </c>
      <c r="F5671" s="189" t="n">
        <v>32649.35</v>
      </c>
      <c r="G5671" s="189" t="n">
        <v>0</v>
      </c>
    </row>
    <row r="5672" customFormat="false" ht="15" hidden="false" customHeight="false" outlineLevel="0" collapsed="false">
      <c r="A5672" s="189" t="n">
        <v>370</v>
      </c>
      <c r="B5672" s="190" t="s">
        <v>895</v>
      </c>
      <c r="C5672" s="191" t="s">
        <v>67</v>
      </c>
      <c r="D5672" s="191" t="s">
        <v>124</v>
      </c>
      <c r="E5672" s="189" t="n">
        <v>0.0934</v>
      </c>
      <c r="F5672" s="189" t="n">
        <v>75</v>
      </c>
      <c r="G5672" s="189" t="n">
        <v>0</v>
      </c>
    </row>
    <row r="5673" customFormat="false" ht="15" hidden="false" customHeight="false" outlineLevel="0" collapsed="false">
      <c r="A5673" s="189" t="n">
        <v>37370</v>
      </c>
      <c r="B5673" s="190" t="s">
        <v>886</v>
      </c>
      <c r="C5673" s="191" t="s">
        <v>67</v>
      </c>
      <c r="D5673" s="191" t="s">
        <v>876</v>
      </c>
      <c r="E5673" s="189" t="n">
        <v>5.4244</v>
      </c>
      <c r="F5673" s="189" t="n">
        <v>1.7</v>
      </c>
      <c r="G5673" s="189" t="n">
        <v>0</v>
      </c>
    </row>
    <row r="5674" customFormat="false" ht="15" hidden="false" customHeight="false" outlineLevel="0" collapsed="false">
      <c r="A5674" s="189" t="n">
        <v>37371</v>
      </c>
      <c r="B5674" s="190" t="s">
        <v>887</v>
      </c>
      <c r="C5674" s="191" t="s">
        <v>67</v>
      </c>
      <c r="D5674" s="191" t="s">
        <v>876</v>
      </c>
      <c r="E5674" s="189" t="n">
        <v>5.4244</v>
      </c>
      <c r="F5674" s="189" t="n">
        <v>0.64</v>
      </c>
      <c r="G5674" s="189" t="n">
        <v>0</v>
      </c>
    </row>
    <row r="5675" customFormat="false" ht="15" hidden="false" customHeight="false" outlineLevel="0" collapsed="false">
      <c r="A5675" s="189" t="n">
        <v>37372</v>
      </c>
      <c r="B5675" s="190" t="s">
        <v>877</v>
      </c>
      <c r="C5675" s="191" t="s">
        <v>67</v>
      </c>
      <c r="D5675" s="191" t="s">
        <v>876</v>
      </c>
      <c r="E5675" s="189" t="n">
        <v>5.4244</v>
      </c>
      <c r="F5675" s="189" t="n">
        <v>0.37</v>
      </c>
      <c r="G5675" s="189" t="n">
        <v>0</v>
      </c>
    </row>
    <row r="5676" customFormat="false" ht="15" hidden="false" customHeight="false" outlineLevel="0" collapsed="false">
      <c r="A5676" s="189" t="n">
        <v>37373</v>
      </c>
      <c r="B5676" s="190" t="s">
        <v>878</v>
      </c>
      <c r="C5676" s="191" t="s">
        <v>67</v>
      </c>
      <c r="D5676" s="191" t="s">
        <v>876</v>
      </c>
      <c r="E5676" s="189" t="n">
        <v>5.4244</v>
      </c>
      <c r="F5676" s="189" t="n">
        <v>0.02</v>
      </c>
      <c r="G5676" s="189" t="n">
        <v>0</v>
      </c>
    </row>
    <row r="5677" customFormat="false" ht="15" hidden="false" customHeight="false" outlineLevel="0" collapsed="false">
      <c r="A5677" s="189" t="n">
        <v>3768</v>
      </c>
      <c r="B5677" s="190" t="s">
        <v>1261</v>
      </c>
      <c r="C5677" s="191" t="s">
        <v>67</v>
      </c>
      <c r="D5677" s="191" t="s">
        <v>28</v>
      </c>
      <c r="E5677" s="189" t="n">
        <v>0.4176</v>
      </c>
      <c r="F5677" s="189" t="n">
        <v>2.51</v>
      </c>
      <c r="G5677" s="189" t="n">
        <v>0</v>
      </c>
    </row>
    <row r="5678" customFormat="false" ht="21" hidden="false" customHeight="false" outlineLevel="0" collapsed="false">
      <c r="A5678" s="189" t="n">
        <v>38140</v>
      </c>
      <c r="B5678" s="190" t="s">
        <v>1323</v>
      </c>
      <c r="C5678" s="191" t="s">
        <v>67</v>
      </c>
      <c r="D5678" s="191" t="s">
        <v>28</v>
      </c>
      <c r="E5678" s="189" t="n">
        <v>0.0728</v>
      </c>
      <c r="F5678" s="189" t="n">
        <v>22.9</v>
      </c>
      <c r="G5678" s="189" t="n">
        <v>0</v>
      </c>
    </row>
    <row r="5679" customFormat="false" ht="15" hidden="false" customHeight="false" outlineLevel="0" collapsed="false">
      <c r="A5679" s="189" t="n">
        <v>38403</v>
      </c>
      <c r="B5679" s="190" t="s">
        <v>888</v>
      </c>
      <c r="C5679" s="191" t="s">
        <v>67</v>
      </c>
      <c r="D5679" s="191" t="s">
        <v>28</v>
      </c>
      <c r="E5679" s="189" t="n">
        <v>0.019793094</v>
      </c>
      <c r="F5679" s="189" t="n">
        <v>24.94</v>
      </c>
      <c r="G5679" s="189" t="n">
        <v>0</v>
      </c>
    </row>
    <row r="5680" customFormat="false" ht="21" hidden="false" customHeight="false" outlineLevel="0" collapsed="false">
      <c r="A5680" s="189" t="n">
        <v>4720</v>
      </c>
      <c r="B5680" s="190" t="s">
        <v>1149</v>
      </c>
      <c r="C5680" s="191" t="s">
        <v>67</v>
      </c>
      <c r="D5680" s="191" t="s">
        <v>124</v>
      </c>
      <c r="E5680" s="189" t="n">
        <v>0.0579</v>
      </c>
      <c r="F5680" s="189" t="n">
        <v>55.85</v>
      </c>
      <c r="G5680" s="189" t="n">
        <v>0</v>
      </c>
    </row>
    <row r="5681" customFormat="false" ht="15" hidden="false" customHeight="false" outlineLevel="0" collapsed="false">
      <c r="A5681" s="189" t="n">
        <v>4721</v>
      </c>
      <c r="B5681" s="190" t="s">
        <v>899</v>
      </c>
      <c r="C5681" s="191" t="s">
        <v>67</v>
      </c>
      <c r="D5681" s="191" t="s">
        <v>124</v>
      </c>
      <c r="E5681" s="189" t="n">
        <v>0.0579</v>
      </c>
      <c r="F5681" s="189" t="n">
        <v>43.74</v>
      </c>
      <c r="G5681" s="189" t="n">
        <v>0</v>
      </c>
    </row>
    <row r="5682" customFormat="false" ht="15" hidden="false" customHeight="false" outlineLevel="0" collapsed="false">
      <c r="A5682" s="189" t="n">
        <v>4750</v>
      </c>
      <c r="B5682" s="190" t="s">
        <v>933</v>
      </c>
      <c r="C5682" s="191" t="s">
        <v>867</v>
      </c>
      <c r="D5682" s="191" t="s">
        <v>876</v>
      </c>
      <c r="E5682" s="189" t="n">
        <v>1.58250589</v>
      </c>
      <c r="F5682" s="189" t="n">
        <v>0</v>
      </c>
      <c r="G5682" s="189" t="n">
        <v>12.75</v>
      </c>
    </row>
    <row r="5683" customFormat="false" ht="15" hidden="false" customHeight="false" outlineLevel="0" collapsed="false">
      <c r="A5683" s="189" t="n">
        <v>4783</v>
      </c>
      <c r="B5683" s="190" t="s">
        <v>934</v>
      </c>
      <c r="C5683" s="191" t="s">
        <v>867</v>
      </c>
      <c r="D5683" s="191" t="s">
        <v>876</v>
      </c>
      <c r="E5683" s="189" t="n">
        <v>1.69806939</v>
      </c>
      <c r="F5683" s="189" t="n">
        <v>0</v>
      </c>
      <c r="G5683" s="189" t="n">
        <v>12.75</v>
      </c>
    </row>
    <row r="5684" customFormat="false" ht="15" hidden="false" customHeight="false" outlineLevel="0" collapsed="false">
      <c r="A5684" s="189" t="n">
        <v>4823</v>
      </c>
      <c r="B5684" s="190" t="s">
        <v>1056</v>
      </c>
      <c r="C5684" s="191" t="s">
        <v>67</v>
      </c>
      <c r="D5684" s="191" t="s">
        <v>153</v>
      </c>
      <c r="E5684" s="189" t="n">
        <v>0.4</v>
      </c>
      <c r="F5684" s="189" t="n">
        <v>30.14</v>
      </c>
      <c r="G5684" s="189" t="n">
        <v>0</v>
      </c>
    </row>
    <row r="5685" customFormat="false" ht="15" hidden="false" customHeight="false" outlineLevel="0" collapsed="false">
      <c r="A5685" s="189" t="n">
        <v>5318</v>
      </c>
      <c r="B5685" s="190" t="s">
        <v>1259</v>
      </c>
      <c r="C5685" s="191" t="s">
        <v>67</v>
      </c>
      <c r="D5685" s="191" t="s">
        <v>940</v>
      </c>
      <c r="E5685" s="189" t="n">
        <v>0.1787</v>
      </c>
      <c r="F5685" s="189" t="n">
        <v>9.79</v>
      </c>
      <c r="G5685" s="189" t="n">
        <v>0</v>
      </c>
    </row>
    <row r="5686" customFormat="false" ht="15" hidden="false" customHeight="false" outlineLevel="0" collapsed="false">
      <c r="A5686" s="189" t="n">
        <v>6111</v>
      </c>
      <c r="B5686" s="190" t="s">
        <v>891</v>
      </c>
      <c r="C5686" s="191" t="s">
        <v>867</v>
      </c>
      <c r="D5686" s="191" t="s">
        <v>876</v>
      </c>
      <c r="E5686" s="189" t="n">
        <v>1.58250589</v>
      </c>
      <c r="F5686" s="189" t="n">
        <v>0</v>
      </c>
      <c r="G5686" s="189" t="n">
        <v>8.04</v>
      </c>
    </row>
    <row r="5687" customFormat="false" ht="15" hidden="false" customHeight="false" outlineLevel="0" collapsed="false">
      <c r="A5687" s="189" t="n">
        <v>6127</v>
      </c>
      <c r="B5687" s="190" t="s">
        <v>979</v>
      </c>
      <c r="C5687" s="191" t="s">
        <v>867</v>
      </c>
      <c r="D5687" s="191" t="s">
        <v>876</v>
      </c>
      <c r="E5687" s="189" t="n">
        <v>0.64205055</v>
      </c>
      <c r="F5687" s="189" t="n">
        <v>0</v>
      </c>
      <c r="G5687" s="189" t="n">
        <v>9.27</v>
      </c>
    </row>
    <row r="5688" customFormat="false" ht="15" hidden="false" customHeight="false" outlineLevel="0" collapsed="false">
      <c r="A5688" s="189" t="n">
        <v>7288</v>
      </c>
      <c r="B5688" s="190" t="s">
        <v>1324</v>
      </c>
      <c r="C5688" s="191" t="s">
        <v>67</v>
      </c>
      <c r="D5688" s="191" t="s">
        <v>940</v>
      </c>
      <c r="E5688" s="189" t="n">
        <v>0.2529</v>
      </c>
      <c r="F5688" s="189" t="n">
        <v>20.15</v>
      </c>
      <c r="G5688" s="189" t="n">
        <v>0</v>
      </c>
    </row>
    <row r="5689" customFormat="false" ht="15" hidden="false" customHeight="false" outlineLevel="0" collapsed="false">
      <c r="A5689" s="189" t="n">
        <v>7307</v>
      </c>
      <c r="B5689" s="190" t="s">
        <v>980</v>
      </c>
      <c r="C5689" s="191" t="s">
        <v>67</v>
      </c>
      <c r="D5689" s="191" t="s">
        <v>940</v>
      </c>
      <c r="E5689" s="189" t="n">
        <v>0.2984</v>
      </c>
      <c r="F5689" s="189" t="n">
        <v>18.47</v>
      </c>
      <c r="G5689" s="189" t="n">
        <v>0</v>
      </c>
    </row>
    <row r="5690" customFormat="false" ht="21" hidden="false" customHeight="false" outlineLevel="0" collapsed="false">
      <c r="A5690" s="189" t="n">
        <v>7696</v>
      </c>
      <c r="B5690" s="190" t="s">
        <v>1325</v>
      </c>
      <c r="C5690" s="191" t="s">
        <v>67</v>
      </c>
      <c r="D5690" s="191" t="s">
        <v>131</v>
      </c>
      <c r="E5690" s="189" t="n">
        <v>24.3</v>
      </c>
      <c r="F5690" s="189" t="n">
        <v>36.82</v>
      </c>
      <c r="G5690" s="189" t="n">
        <v>0</v>
      </c>
    </row>
    <row r="5691" customFormat="false" ht="15" hidden="false" customHeight="false" outlineLevel="0" collapsed="false">
      <c r="A5691" s="189" t="s">
        <v>1326</v>
      </c>
      <c r="B5691" s="190" t="s">
        <v>1327</v>
      </c>
      <c r="C5691" s="191" t="s">
        <v>67</v>
      </c>
      <c r="D5691" s="191" t="s">
        <v>153</v>
      </c>
      <c r="E5691" s="189" t="n">
        <v>77.1112</v>
      </c>
      <c r="F5691" s="189" t="n">
        <v>3.74</v>
      </c>
      <c r="G5691" s="189" t="n">
        <v>0</v>
      </c>
    </row>
    <row r="5692" customFormat="false" ht="15" hidden="false" customHeight="false" outlineLevel="0" collapsed="false">
      <c r="A5692" s="178"/>
      <c r="B5692" s="179"/>
      <c r="C5692" s="180"/>
      <c r="D5692" s="180"/>
      <c r="E5692" s="180"/>
      <c r="F5692" s="180"/>
      <c r="G5692" s="180"/>
    </row>
    <row r="5693" customFormat="false" ht="15" hidden="false" customHeight="false" outlineLevel="0" collapsed="false">
      <c r="A5693" s="184" t="s">
        <v>814</v>
      </c>
      <c r="B5693" s="185" t="s">
        <v>815</v>
      </c>
      <c r="C5693" s="186" t="s">
        <v>53</v>
      </c>
      <c r="D5693" s="186" t="s">
        <v>28</v>
      </c>
      <c r="E5693" s="187"/>
      <c r="F5693" s="187" t="n">
        <v>53.2223619628</v>
      </c>
      <c r="G5693" s="187" t="n">
        <v>2.4256695</v>
      </c>
    </row>
    <row r="5694" customFormat="false" ht="15" hidden="false" customHeight="false" outlineLevel="0" collapsed="false">
      <c r="A5694" s="189" t="n">
        <v>10</v>
      </c>
      <c r="B5694" s="190" t="s">
        <v>882</v>
      </c>
      <c r="C5694" s="191" t="s">
        <v>67</v>
      </c>
      <c r="D5694" s="191" t="s">
        <v>28</v>
      </c>
      <c r="E5694" s="189" t="n">
        <v>0.00072978</v>
      </c>
      <c r="F5694" s="189" t="n">
        <v>6.64</v>
      </c>
      <c r="G5694" s="189" t="n">
        <v>0</v>
      </c>
    </row>
    <row r="5695" customFormat="false" ht="15" hidden="false" customHeight="false" outlineLevel="0" collapsed="false">
      <c r="A5695" s="189" t="n">
        <v>11762</v>
      </c>
      <c r="B5695" s="190" t="s">
        <v>1328</v>
      </c>
      <c r="C5695" s="191" t="s">
        <v>67</v>
      </c>
      <c r="D5695" s="191" t="s">
        <v>28</v>
      </c>
      <c r="E5695" s="189" t="n">
        <v>1</v>
      </c>
      <c r="F5695" s="189" t="n">
        <v>52.33</v>
      </c>
      <c r="G5695" s="189" t="n">
        <v>0</v>
      </c>
    </row>
    <row r="5696" customFormat="false" ht="15" hidden="false" customHeight="false" outlineLevel="0" collapsed="false">
      <c r="A5696" s="189" t="n">
        <v>12</v>
      </c>
      <c r="B5696" s="190" t="s">
        <v>883</v>
      </c>
      <c r="C5696" s="191" t="s">
        <v>67</v>
      </c>
      <c r="D5696" s="191" t="s">
        <v>28</v>
      </c>
      <c r="E5696" s="189" t="n">
        <v>0.00072978</v>
      </c>
      <c r="F5696" s="189" t="n">
        <v>6.5</v>
      </c>
      <c r="G5696" s="189" t="n">
        <v>0</v>
      </c>
    </row>
    <row r="5697" customFormat="false" ht="15" hidden="false" customHeight="false" outlineLevel="0" collapsed="false">
      <c r="A5697" s="189" t="n">
        <v>12892</v>
      </c>
      <c r="B5697" s="190" t="s">
        <v>859</v>
      </c>
      <c r="C5697" s="191" t="s">
        <v>67</v>
      </c>
      <c r="D5697" s="191" t="s">
        <v>333</v>
      </c>
      <c r="E5697" s="189" t="n">
        <v>0.0012751</v>
      </c>
      <c r="F5697" s="189" t="n">
        <v>9</v>
      </c>
      <c r="G5697" s="189" t="n">
        <v>0</v>
      </c>
    </row>
    <row r="5698" customFormat="false" ht="15" hidden="false" customHeight="false" outlineLevel="0" collapsed="false">
      <c r="A5698" s="189" t="n">
        <v>12893</v>
      </c>
      <c r="B5698" s="190" t="s">
        <v>860</v>
      </c>
      <c r="C5698" s="191" t="s">
        <v>67</v>
      </c>
      <c r="D5698" s="191" t="s">
        <v>333</v>
      </c>
      <c r="E5698" s="189" t="n">
        <v>0.0012751</v>
      </c>
      <c r="F5698" s="189" t="n">
        <v>48</v>
      </c>
      <c r="G5698" s="189" t="n">
        <v>0</v>
      </c>
    </row>
    <row r="5699" customFormat="false" ht="15" hidden="false" customHeight="false" outlineLevel="0" collapsed="false">
      <c r="A5699" s="189" t="n">
        <v>12894</v>
      </c>
      <c r="B5699" s="190" t="s">
        <v>861</v>
      </c>
      <c r="C5699" s="191" t="s">
        <v>67</v>
      </c>
      <c r="D5699" s="191" t="s">
        <v>28</v>
      </c>
      <c r="E5699" s="189" t="n">
        <v>0.0012751</v>
      </c>
      <c r="F5699" s="189" t="n">
        <v>13</v>
      </c>
      <c r="G5699" s="189" t="n">
        <v>0</v>
      </c>
    </row>
    <row r="5700" customFormat="false" ht="21" hidden="false" customHeight="false" outlineLevel="0" collapsed="false">
      <c r="A5700" s="189" t="n">
        <v>12895</v>
      </c>
      <c r="B5700" s="190" t="s">
        <v>862</v>
      </c>
      <c r="C5700" s="191" t="s">
        <v>67</v>
      </c>
      <c r="D5700" s="191" t="s">
        <v>28</v>
      </c>
      <c r="E5700" s="189" t="n">
        <v>0.0012751</v>
      </c>
      <c r="F5700" s="189" t="n">
        <v>10</v>
      </c>
      <c r="G5700" s="189" t="n">
        <v>0</v>
      </c>
    </row>
    <row r="5701" customFormat="false" ht="15" hidden="false" customHeight="false" outlineLevel="0" collapsed="false">
      <c r="A5701" s="189" t="n">
        <v>246</v>
      </c>
      <c r="B5701" s="190" t="s">
        <v>914</v>
      </c>
      <c r="C5701" s="191" t="s">
        <v>867</v>
      </c>
      <c r="D5701" s="191" t="s">
        <v>876</v>
      </c>
      <c r="E5701" s="189" t="n">
        <v>0.050725</v>
      </c>
      <c r="F5701" s="189" t="n">
        <v>0</v>
      </c>
      <c r="G5701" s="189" t="n">
        <v>9.57</v>
      </c>
    </row>
    <row r="5702" customFormat="false" ht="15" hidden="false" customHeight="false" outlineLevel="0" collapsed="false">
      <c r="A5702" s="189" t="n">
        <v>2696</v>
      </c>
      <c r="B5702" s="190" t="s">
        <v>919</v>
      </c>
      <c r="C5702" s="191" t="s">
        <v>867</v>
      </c>
      <c r="D5702" s="191" t="s">
        <v>876</v>
      </c>
      <c r="E5702" s="189" t="n">
        <v>0.152175</v>
      </c>
      <c r="F5702" s="189" t="n">
        <v>0</v>
      </c>
      <c r="G5702" s="189" t="n">
        <v>12.75</v>
      </c>
    </row>
    <row r="5703" customFormat="false" ht="15" hidden="false" customHeight="false" outlineLevel="0" collapsed="false">
      <c r="A5703" s="189" t="n">
        <v>2711</v>
      </c>
      <c r="B5703" s="190" t="s">
        <v>885</v>
      </c>
      <c r="C5703" s="191" t="s">
        <v>67</v>
      </c>
      <c r="D5703" s="191" t="s">
        <v>28</v>
      </c>
      <c r="E5703" s="189" t="n">
        <v>0.00072978</v>
      </c>
      <c r="F5703" s="189" t="n">
        <v>100.68</v>
      </c>
      <c r="G5703" s="189" t="n">
        <v>0</v>
      </c>
    </row>
    <row r="5704" customFormat="false" ht="15" hidden="false" customHeight="false" outlineLevel="0" collapsed="false">
      <c r="A5704" s="189" t="n">
        <v>3146</v>
      </c>
      <c r="B5704" s="190" t="s">
        <v>989</v>
      </c>
      <c r="C5704" s="191" t="s">
        <v>67</v>
      </c>
      <c r="D5704" s="191" t="s">
        <v>28</v>
      </c>
      <c r="E5704" s="189" t="n">
        <v>0.0304</v>
      </c>
      <c r="F5704" s="189" t="n">
        <v>2.53</v>
      </c>
      <c r="G5704" s="189" t="n">
        <v>0</v>
      </c>
    </row>
    <row r="5705" customFormat="false" ht="21" hidden="false" customHeight="false" outlineLevel="0" collapsed="false">
      <c r="A5705" s="189" t="n">
        <v>36148</v>
      </c>
      <c r="B5705" s="190" t="s">
        <v>864</v>
      </c>
      <c r="C5705" s="191" t="s">
        <v>67</v>
      </c>
      <c r="D5705" s="191" t="s">
        <v>28</v>
      </c>
      <c r="E5705" s="189" t="n">
        <v>0.0012751</v>
      </c>
      <c r="F5705" s="189" t="n">
        <v>48</v>
      </c>
      <c r="G5705" s="189" t="n">
        <v>0</v>
      </c>
    </row>
    <row r="5706" customFormat="false" ht="21" hidden="false" customHeight="false" outlineLevel="0" collapsed="false">
      <c r="A5706" s="189" t="n">
        <v>36152</v>
      </c>
      <c r="B5706" s="190" t="s">
        <v>865</v>
      </c>
      <c r="C5706" s="191" t="s">
        <v>67</v>
      </c>
      <c r="D5706" s="191" t="s">
        <v>28</v>
      </c>
      <c r="E5706" s="189" t="n">
        <v>0.0012751</v>
      </c>
      <c r="F5706" s="189" t="n">
        <v>3.9</v>
      </c>
      <c r="G5706" s="189" t="n">
        <v>0</v>
      </c>
    </row>
    <row r="5707" customFormat="false" ht="15" hidden="false" customHeight="false" outlineLevel="0" collapsed="false">
      <c r="A5707" s="189" t="n">
        <v>37370</v>
      </c>
      <c r="B5707" s="190" t="s">
        <v>886</v>
      </c>
      <c r="C5707" s="191" t="s">
        <v>67</v>
      </c>
      <c r="D5707" s="191" t="s">
        <v>876</v>
      </c>
      <c r="E5707" s="189" t="n">
        <v>0.2</v>
      </c>
      <c r="F5707" s="189" t="n">
        <v>1.7</v>
      </c>
      <c r="G5707" s="189" t="n">
        <v>0</v>
      </c>
    </row>
    <row r="5708" customFormat="false" ht="15" hidden="false" customHeight="false" outlineLevel="0" collapsed="false">
      <c r="A5708" s="189" t="n">
        <v>37371</v>
      </c>
      <c r="B5708" s="190" t="s">
        <v>887</v>
      </c>
      <c r="C5708" s="191" t="s">
        <v>67</v>
      </c>
      <c r="D5708" s="191" t="s">
        <v>876</v>
      </c>
      <c r="E5708" s="189" t="n">
        <v>0.2</v>
      </c>
      <c r="F5708" s="189" t="n">
        <v>0.64</v>
      </c>
      <c r="G5708" s="189" t="n">
        <v>0</v>
      </c>
    </row>
    <row r="5709" customFormat="false" ht="15" hidden="false" customHeight="false" outlineLevel="0" collapsed="false">
      <c r="A5709" s="189" t="n">
        <v>37372</v>
      </c>
      <c r="B5709" s="190" t="s">
        <v>877</v>
      </c>
      <c r="C5709" s="191" t="s">
        <v>67</v>
      </c>
      <c r="D5709" s="191" t="s">
        <v>876</v>
      </c>
      <c r="E5709" s="189" t="n">
        <v>0.2</v>
      </c>
      <c r="F5709" s="189" t="n">
        <v>0.37</v>
      </c>
      <c r="G5709" s="189" t="n">
        <v>0</v>
      </c>
    </row>
    <row r="5710" customFormat="false" ht="15" hidden="false" customHeight="false" outlineLevel="0" collapsed="false">
      <c r="A5710" s="189" t="n">
        <v>37373</v>
      </c>
      <c r="B5710" s="190" t="s">
        <v>878</v>
      </c>
      <c r="C5710" s="191" t="s">
        <v>67</v>
      </c>
      <c r="D5710" s="191" t="s">
        <v>876</v>
      </c>
      <c r="E5710" s="189" t="n">
        <v>0.2</v>
      </c>
      <c r="F5710" s="189" t="n">
        <v>0.02</v>
      </c>
      <c r="G5710" s="189" t="n">
        <v>0</v>
      </c>
    </row>
    <row r="5711" customFormat="false" ht="15" hidden="false" customHeight="false" outlineLevel="0" collapsed="false">
      <c r="A5711" s="189" t="n">
        <v>38403</v>
      </c>
      <c r="B5711" s="190" t="s">
        <v>888</v>
      </c>
      <c r="C5711" s="191" t="s">
        <v>67</v>
      </c>
      <c r="D5711" s="191" t="s">
        <v>28</v>
      </c>
      <c r="E5711" s="189" t="n">
        <v>0.00072978</v>
      </c>
      <c r="F5711" s="189" t="n">
        <v>24.94</v>
      </c>
      <c r="G5711" s="189" t="n">
        <v>0</v>
      </c>
    </row>
    <row r="5712" customFormat="false" ht="15" hidden="false" customHeight="false" outlineLevel="0" collapsed="false">
      <c r="A5712" s="178"/>
      <c r="B5712" s="179"/>
      <c r="C5712" s="180"/>
      <c r="D5712" s="180"/>
      <c r="E5712" s="180"/>
      <c r="F5712" s="180"/>
      <c r="G5712" s="180"/>
    </row>
    <row r="5713" customFormat="false" ht="15" hidden="false" customHeight="false" outlineLevel="0" collapsed="false">
      <c r="A5713" s="181" t="s">
        <v>1329</v>
      </c>
      <c r="B5713" s="182" t="s">
        <v>816</v>
      </c>
      <c r="C5713" s="183"/>
      <c r="D5713" s="183"/>
      <c r="E5713" s="183"/>
      <c r="F5713" s="183"/>
      <c r="G5713" s="183"/>
    </row>
    <row r="5714" customFormat="false" ht="15" hidden="false" customHeight="false" outlineLevel="0" collapsed="false">
      <c r="A5714" s="178"/>
      <c r="B5714" s="179"/>
      <c r="C5714" s="180"/>
      <c r="D5714" s="180"/>
      <c r="E5714" s="180"/>
      <c r="F5714" s="180"/>
      <c r="G5714" s="180"/>
    </row>
    <row r="5715" customFormat="false" ht="15" hidden="false" customHeight="false" outlineLevel="0" collapsed="false">
      <c r="A5715" s="184" t="s">
        <v>818</v>
      </c>
      <c r="B5715" s="185" t="s">
        <v>819</v>
      </c>
      <c r="C5715" s="186" t="s">
        <v>53</v>
      </c>
      <c r="D5715" s="186" t="s">
        <v>72</v>
      </c>
      <c r="E5715" s="187"/>
      <c r="F5715" s="187" t="n">
        <v>0.74281497396</v>
      </c>
      <c r="G5715" s="187" t="n">
        <v>1.14484776</v>
      </c>
    </row>
    <row r="5716" customFormat="false" ht="15" hidden="false" customHeight="false" outlineLevel="0" collapsed="false">
      <c r="A5716" s="189" t="n">
        <v>10</v>
      </c>
      <c r="B5716" s="190" t="s">
        <v>882</v>
      </c>
      <c r="C5716" s="191" t="s">
        <v>67</v>
      </c>
      <c r="D5716" s="191" t="s">
        <v>28</v>
      </c>
      <c r="E5716" s="189" t="n">
        <v>0.000510846</v>
      </c>
      <c r="F5716" s="189" t="n">
        <v>6.64</v>
      </c>
      <c r="G5716" s="189" t="n">
        <v>0</v>
      </c>
    </row>
    <row r="5717" customFormat="false" ht="15" hidden="false" customHeight="false" outlineLevel="0" collapsed="false">
      <c r="A5717" s="189" t="n">
        <v>12</v>
      </c>
      <c r="B5717" s="190" t="s">
        <v>883</v>
      </c>
      <c r="C5717" s="191" t="s">
        <v>67</v>
      </c>
      <c r="D5717" s="191" t="s">
        <v>28</v>
      </c>
      <c r="E5717" s="189" t="n">
        <v>0.000510846</v>
      </c>
      <c r="F5717" s="189" t="n">
        <v>6.5</v>
      </c>
      <c r="G5717" s="189" t="n">
        <v>0</v>
      </c>
    </row>
    <row r="5718" customFormat="false" ht="15" hidden="false" customHeight="false" outlineLevel="0" collapsed="false">
      <c r="A5718" s="189" t="n">
        <v>12892</v>
      </c>
      <c r="B5718" s="190" t="s">
        <v>859</v>
      </c>
      <c r="C5718" s="191" t="s">
        <v>67</v>
      </c>
      <c r="D5718" s="191" t="s">
        <v>333</v>
      </c>
      <c r="E5718" s="189" t="n">
        <v>0.00089257</v>
      </c>
      <c r="F5718" s="189" t="n">
        <v>9</v>
      </c>
      <c r="G5718" s="189" t="n">
        <v>0</v>
      </c>
    </row>
    <row r="5719" customFormat="false" ht="15" hidden="false" customHeight="false" outlineLevel="0" collapsed="false">
      <c r="A5719" s="189" t="n">
        <v>12893</v>
      </c>
      <c r="B5719" s="190" t="s">
        <v>860</v>
      </c>
      <c r="C5719" s="191" t="s">
        <v>67</v>
      </c>
      <c r="D5719" s="191" t="s">
        <v>333</v>
      </c>
      <c r="E5719" s="189" t="n">
        <v>0.00089257</v>
      </c>
      <c r="F5719" s="189" t="n">
        <v>48</v>
      </c>
      <c r="G5719" s="189" t="n">
        <v>0</v>
      </c>
    </row>
    <row r="5720" customFormat="false" ht="15" hidden="false" customHeight="false" outlineLevel="0" collapsed="false">
      <c r="A5720" s="189" t="n">
        <v>12894</v>
      </c>
      <c r="B5720" s="190" t="s">
        <v>861</v>
      </c>
      <c r="C5720" s="191" t="s">
        <v>67</v>
      </c>
      <c r="D5720" s="191" t="s">
        <v>28</v>
      </c>
      <c r="E5720" s="189" t="n">
        <v>0.00089257</v>
      </c>
      <c r="F5720" s="189" t="n">
        <v>13</v>
      </c>
      <c r="G5720" s="189" t="n">
        <v>0</v>
      </c>
    </row>
    <row r="5721" customFormat="false" ht="21" hidden="false" customHeight="false" outlineLevel="0" collapsed="false">
      <c r="A5721" s="189" t="n">
        <v>12895</v>
      </c>
      <c r="B5721" s="190" t="s">
        <v>862</v>
      </c>
      <c r="C5721" s="191" t="s">
        <v>67</v>
      </c>
      <c r="D5721" s="191" t="s">
        <v>28</v>
      </c>
      <c r="E5721" s="189" t="n">
        <v>0.00089257</v>
      </c>
      <c r="F5721" s="189" t="n">
        <v>10</v>
      </c>
      <c r="G5721" s="189" t="n">
        <v>0</v>
      </c>
    </row>
    <row r="5722" customFormat="false" ht="15" hidden="false" customHeight="false" outlineLevel="0" collapsed="false">
      <c r="A5722" s="189" t="n">
        <v>2711</v>
      </c>
      <c r="B5722" s="190" t="s">
        <v>885</v>
      </c>
      <c r="C5722" s="191" t="s">
        <v>67</v>
      </c>
      <c r="D5722" s="191" t="s">
        <v>28</v>
      </c>
      <c r="E5722" s="189" t="n">
        <v>0.000510846</v>
      </c>
      <c r="F5722" s="189" t="n">
        <v>100.68</v>
      </c>
      <c r="G5722" s="189" t="n">
        <v>0</v>
      </c>
    </row>
    <row r="5723" customFormat="false" ht="15" hidden="false" customHeight="false" outlineLevel="0" collapsed="false">
      <c r="A5723" s="189" t="n">
        <v>3</v>
      </c>
      <c r="B5723" s="190" t="s">
        <v>1330</v>
      </c>
      <c r="C5723" s="191" t="s">
        <v>67</v>
      </c>
      <c r="D5723" s="191" t="s">
        <v>940</v>
      </c>
      <c r="E5723" s="189" t="n">
        <v>0.05</v>
      </c>
      <c r="F5723" s="189" t="n">
        <v>3.44</v>
      </c>
      <c r="G5723" s="189" t="n">
        <v>0</v>
      </c>
    </row>
    <row r="5724" customFormat="false" ht="21" hidden="false" customHeight="false" outlineLevel="0" collapsed="false">
      <c r="A5724" s="189" t="n">
        <v>36148</v>
      </c>
      <c r="B5724" s="190" t="s">
        <v>864</v>
      </c>
      <c r="C5724" s="191" t="s">
        <v>67</v>
      </c>
      <c r="D5724" s="191" t="s">
        <v>28</v>
      </c>
      <c r="E5724" s="189" t="n">
        <v>0.00089257</v>
      </c>
      <c r="F5724" s="189" t="n">
        <v>48</v>
      </c>
      <c r="G5724" s="189" t="n">
        <v>0</v>
      </c>
    </row>
    <row r="5725" customFormat="false" ht="21" hidden="false" customHeight="false" outlineLevel="0" collapsed="false">
      <c r="A5725" s="189" t="n">
        <v>36152</v>
      </c>
      <c r="B5725" s="190" t="s">
        <v>865</v>
      </c>
      <c r="C5725" s="191" t="s">
        <v>67</v>
      </c>
      <c r="D5725" s="191" t="s">
        <v>28</v>
      </c>
      <c r="E5725" s="189" t="n">
        <v>0.00089257</v>
      </c>
      <c r="F5725" s="189" t="n">
        <v>3.9</v>
      </c>
      <c r="G5725" s="189" t="n">
        <v>0</v>
      </c>
    </row>
    <row r="5726" customFormat="false" ht="15" hidden="false" customHeight="false" outlineLevel="0" collapsed="false">
      <c r="A5726" s="189" t="n">
        <v>37370</v>
      </c>
      <c r="B5726" s="190" t="s">
        <v>886</v>
      </c>
      <c r="C5726" s="191" t="s">
        <v>67</v>
      </c>
      <c r="D5726" s="191" t="s">
        <v>876</v>
      </c>
      <c r="E5726" s="189" t="n">
        <v>0.14</v>
      </c>
      <c r="F5726" s="189" t="n">
        <v>1.7</v>
      </c>
      <c r="G5726" s="189" t="n">
        <v>0</v>
      </c>
    </row>
    <row r="5727" customFormat="false" ht="15" hidden="false" customHeight="false" outlineLevel="0" collapsed="false">
      <c r="A5727" s="189" t="n">
        <v>37371</v>
      </c>
      <c r="B5727" s="190" t="s">
        <v>887</v>
      </c>
      <c r="C5727" s="191" t="s">
        <v>67</v>
      </c>
      <c r="D5727" s="191" t="s">
        <v>876</v>
      </c>
      <c r="E5727" s="189" t="n">
        <v>0.14</v>
      </c>
      <c r="F5727" s="189" t="n">
        <v>0.64</v>
      </c>
      <c r="G5727" s="189" t="n">
        <v>0</v>
      </c>
    </row>
    <row r="5728" customFormat="false" ht="15" hidden="false" customHeight="false" outlineLevel="0" collapsed="false">
      <c r="A5728" s="189" t="n">
        <v>37372</v>
      </c>
      <c r="B5728" s="190" t="s">
        <v>877</v>
      </c>
      <c r="C5728" s="191" t="s">
        <v>67</v>
      </c>
      <c r="D5728" s="191" t="s">
        <v>876</v>
      </c>
      <c r="E5728" s="189" t="n">
        <v>0.14</v>
      </c>
      <c r="F5728" s="189" t="n">
        <v>0.37</v>
      </c>
      <c r="G5728" s="189" t="n">
        <v>0</v>
      </c>
    </row>
    <row r="5729" customFormat="false" ht="15" hidden="false" customHeight="false" outlineLevel="0" collapsed="false">
      <c r="A5729" s="189" t="n">
        <v>37373</v>
      </c>
      <c r="B5729" s="190" t="s">
        <v>878</v>
      </c>
      <c r="C5729" s="191" t="s">
        <v>67</v>
      </c>
      <c r="D5729" s="191" t="s">
        <v>876</v>
      </c>
      <c r="E5729" s="189" t="n">
        <v>0.14</v>
      </c>
      <c r="F5729" s="189" t="n">
        <v>0.02</v>
      </c>
      <c r="G5729" s="189" t="n">
        <v>0</v>
      </c>
    </row>
    <row r="5730" customFormat="false" ht="15" hidden="false" customHeight="false" outlineLevel="0" collapsed="false">
      <c r="A5730" s="189" t="n">
        <v>38403</v>
      </c>
      <c r="B5730" s="190" t="s">
        <v>888</v>
      </c>
      <c r="C5730" s="191" t="s">
        <v>67</v>
      </c>
      <c r="D5730" s="191" t="s">
        <v>28</v>
      </c>
      <c r="E5730" s="189" t="n">
        <v>0.000510846</v>
      </c>
      <c r="F5730" s="189" t="n">
        <v>24.94</v>
      </c>
      <c r="G5730" s="189" t="n">
        <v>0</v>
      </c>
    </row>
    <row r="5731" customFormat="false" ht="15" hidden="false" customHeight="false" outlineLevel="0" collapsed="false">
      <c r="A5731" s="189" t="n">
        <v>6111</v>
      </c>
      <c r="B5731" s="190" t="s">
        <v>891</v>
      </c>
      <c r="C5731" s="191" t="s">
        <v>867</v>
      </c>
      <c r="D5731" s="191" t="s">
        <v>876</v>
      </c>
      <c r="E5731" s="189" t="n">
        <v>0.142394</v>
      </c>
      <c r="F5731" s="189" t="n">
        <v>0</v>
      </c>
      <c r="G5731" s="189" t="n">
        <v>8.04</v>
      </c>
    </row>
    <row r="5732" customFormat="false" ht="15" hidden="false" customHeight="false" outlineLevel="0" collapsed="false">
      <c r="A5732" s="178"/>
      <c r="B5732" s="179"/>
      <c r="C5732" s="180"/>
      <c r="D5732" s="180"/>
      <c r="E5732" s="180"/>
      <c r="F5732" s="180"/>
      <c r="G5732" s="180"/>
    </row>
    <row r="5733" customFormat="false" ht="15" hidden="false" customHeight="false" outlineLevel="0" collapsed="false">
      <c r="A5733" s="184" t="s">
        <v>821</v>
      </c>
      <c r="B5733" s="185" t="s">
        <v>822</v>
      </c>
      <c r="C5733" s="186" t="s">
        <v>53</v>
      </c>
      <c r="D5733" s="186" t="s">
        <v>72</v>
      </c>
      <c r="E5733" s="187"/>
      <c r="F5733" s="187" t="n">
        <v>0</v>
      </c>
      <c r="G5733" s="187" t="n">
        <v>1.7175</v>
      </c>
    </row>
    <row r="5734" customFormat="false" ht="15" hidden="false" customHeight="false" outlineLevel="0" collapsed="false">
      <c r="A5734" s="189" t="n">
        <v>2358</v>
      </c>
      <c r="B5734" s="190" t="s">
        <v>1331</v>
      </c>
      <c r="C5734" s="191" t="s">
        <v>867</v>
      </c>
      <c r="D5734" s="191" t="s">
        <v>876</v>
      </c>
      <c r="E5734" s="189" t="n">
        <v>0.01</v>
      </c>
      <c r="F5734" s="189" t="n">
        <v>0</v>
      </c>
      <c r="G5734" s="189" t="n">
        <v>32.15</v>
      </c>
    </row>
    <row r="5735" customFormat="false" ht="15" hidden="false" customHeight="false" outlineLevel="0" collapsed="false">
      <c r="A5735" s="189" t="n">
        <v>2359</v>
      </c>
      <c r="B5735" s="190" t="s">
        <v>1332</v>
      </c>
      <c r="C5735" s="191" t="s">
        <v>867</v>
      </c>
      <c r="D5735" s="191" t="s">
        <v>876</v>
      </c>
      <c r="E5735" s="189" t="n">
        <v>0.08</v>
      </c>
      <c r="F5735" s="189" t="n">
        <v>0</v>
      </c>
      <c r="G5735" s="189" t="n">
        <v>17.45</v>
      </c>
    </row>
    <row r="5736" customFormat="false" ht="15" hidden="false" customHeight="false" outlineLevel="0" collapsed="false">
      <c r="A5736" s="178"/>
      <c r="B5736" s="179"/>
      <c r="C5736" s="180"/>
      <c r="D5736" s="180"/>
      <c r="E5736" s="180"/>
      <c r="F5736" s="180"/>
      <c r="G5736" s="180"/>
    </row>
    <row r="5737" customFormat="false" ht="15" hidden="false" customHeight="false" outlineLevel="0" collapsed="false">
      <c r="A5737" s="184" t="s">
        <v>824</v>
      </c>
      <c r="B5737" s="185" t="s">
        <v>825</v>
      </c>
      <c r="C5737" s="186" t="s">
        <v>53</v>
      </c>
      <c r="D5737" s="186" t="s">
        <v>28</v>
      </c>
      <c r="E5737" s="187"/>
      <c r="F5737" s="187" t="n">
        <v>717.4793124535</v>
      </c>
      <c r="G5737" s="187" t="n">
        <v>3.24200625</v>
      </c>
    </row>
    <row r="5738" customFormat="false" ht="15" hidden="false" customHeight="false" outlineLevel="0" collapsed="false">
      <c r="A5738" s="189" t="n">
        <v>10</v>
      </c>
      <c r="B5738" s="190" t="s">
        <v>882</v>
      </c>
      <c r="C5738" s="191" t="s">
        <v>67</v>
      </c>
      <c r="D5738" s="191" t="s">
        <v>28</v>
      </c>
      <c r="E5738" s="189" t="n">
        <v>0.000912225</v>
      </c>
      <c r="F5738" s="189" t="n">
        <v>6.64</v>
      </c>
      <c r="G5738" s="189" t="n">
        <v>0</v>
      </c>
    </row>
    <row r="5739" customFormat="false" ht="15" hidden="false" customHeight="false" outlineLevel="0" collapsed="false">
      <c r="A5739" s="189" t="n">
        <v>10848</v>
      </c>
      <c r="B5739" s="190" t="s">
        <v>1333</v>
      </c>
      <c r="C5739" s="191" t="s">
        <v>67</v>
      </c>
      <c r="D5739" s="191" t="s">
        <v>28</v>
      </c>
      <c r="E5739" s="189" t="n">
        <v>1</v>
      </c>
      <c r="F5739" s="189" t="n">
        <v>716.06</v>
      </c>
      <c r="G5739" s="189" t="n">
        <v>0</v>
      </c>
    </row>
    <row r="5740" customFormat="false" ht="21" hidden="false" customHeight="false" outlineLevel="0" collapsed="false">
      <c r="A5740" s="189" t="n">
        <v>11950</v>
      </c>
      <c r="B5740" s="190" t="s">
        <v>906</v>
      </c>
      <c r="C5740" s="191" t="s">
        <v>67</v>
      </c>
      <c r="D5740" s="191" t="s">
        <v>28</v>
      </c>
      <c r="E5740" s="189" t="n">
        <v>4</v>
      </c>
      <c r="F5740" s="189" t="n">
        <v>0.1</v>
      </c>
      <c r="G5740" s="189" t="n">
        <v>0</v>
      </c>
    </row>
    <row r="5741" customFormat="false" ht="15" hidden="false" customHeight="false" outlineLevel="0" collapsed="false">
      <c r="A5741" s="189" t="n">
        <v>12</v>
      </c>
      <c r="B5741" s="190" t="s">
        <v>883</v>
      </c>
      <c r="C5741" s="191" t="s">
        <v>67</v>
      </c>
      <c r="D5741" s="191" t="s">
        <v>28</v>
      </c>
      <c r="E5741" s="189" t="n">
        <v>0.000912225</v>
      </c>
      <c r="F5741" s="189" t="n">
        <v>6.5</v>
      </c>
      <c r="G5741" s="189" t="n">
        <v>0</v>
      </c>
    </row>
    <row r="5742" customFormat="false" ht="15" hidden="false" customHeight="false" outlineLevel="0" collapsed="false">
      <c r="A5742" s="189" t="n">
        <v>12892</v>
      </c>
      <c r="B5742" s="190" t="s">
        <v>859</v>
      </c>
      <c r="C5742" s="191" t="s">
        <v>67</v>
      </c>
      <c r="D5742" s="191" t="s">
        <v>333</v>
      </c>
      <c r="E5742" s="189" t="n">
        <v>0.001593875</v>
      </c>
      <c r="F5742" s="189" t="n">
        <v>9</v>
      </c>
      <c r="G5742" s="189" t="n">
        <v>0</v>
      </c>
    </row>
    <row r="5743" customFormat="false" ht="15" hidden="false" customHeight="false" outlineLevel="0" collapsed="false">
      <c r="A5743" s="189" t="n">
        <v>12893</v>
      </c>
      <c r="B5743" s="190" t="s">
        <v>860</v>
      </c>
      <c r="C5743" s="191" t="s">
        <v>67</v>
      </c>
      <c r="D5743" s="191" t="s">
        <v>333</v>
      </c>
      <c r="E5743" s="189" t="n">
        <v>0.001593875</v>
      </c>
      <c r="F5743" s="189" t="n">
        <v>48</v>
      </c>
      <c r="G5743" s="189" t="n">
        <v>0</v>
      </c>
    </row>
    <row r="5744" customFormat="false" ht="15" hidden="false" customHeight="false" outlineLevel="0" collapsed="false">
      <c r="A5744" s="189" t="n">
        <v>12894</v>
      </c>
      <c r="B5744" s="190" t="s">
        <v>861</v>
      </c>
      <c r="C5744" s="191" t="s">
        <v>67</v>
      </c>
      <c r="D5744" s="191" t="s">
        <v>28</v>
      </c>
      <c r="E5744" s="189" t="n">
        <v>0.001593875</v>
      </c>
      <c r="F5744" s="189" t="n">
        <v>13</v>
      </c>
      <c r="G5744" s="189" t="n">
        <v>0</v>
      </c>
    </row>
    <row r="5745" customFormat="false" ht="21" hidden="false" customHeight="false" outlineLevel="0" collapsed="false">
      <c r="A5745" s="189" t="n">
        <v>12895</v>
      </c>
      <c r="B5745" s="190" t="s">
        <v>862</v>
      </c>
      <c r="C5745" s="191" t="s">
        <v>67</v>
      </c>
      <c r="D5745" s="191" t="s">
        <v>28</v>
      </c>
      <c r="E5745" s="189" t="n">
        <v>0.001593875</v>
      </c>
      <c r="F5745" s="189" t="n">
        <v>10</v>
      </c>
      <c r="G5745" s="189" t="n">
        <v>0</v>
      </c>
    </row>
    <row r="5746" customFormat="false" ht="15" hidden="false" customHeight="false" outlineLevel="0" collapsed="false">
      <c r="A5746" s="189" t="n">
        <v>2711</v>
      </c>
      <c r="B5746" s="190" t="s">
        <v>885</v>
      </c>
      <c r="C5746" s="191" t="s">
        <v>67</v>
      </c>
      <c r="D5746" s="191" t="s">
        <v>28</v>
      </c>
      <c r="E5746" s="189" t="n">
        <v>0.000912225</v>
      </c>
      <c r="F5746" s="189" t="n">
        <v>100.68</v>
      </c>
      <c r="G5746" s="189" t="n">
        <v>0</v>
      </c>
    </row>
    <row r="5747" customFormat="false" ht="21" hidden="false" customHeight="false" outlineLevel="0" collapsed="false">
      <c r="A5747" s="189" t="n">
        <v>36148</v>
      </c>
      <c r="B5747" s="190" t="s">
        <v>864</v>
      </c>
      <c r="C5747" s="191" t="s">
        <v>67</v>
      </c>
      <c r="D5747" s="191" t="s">
        <v>28</v>
      </c>
      <c r="E5747" s="189" t="n">
        <v>0.001593875</v>
      </c>
      <c r="F5747" s="189" t="n">
        <v>48</v>
      </c>
      <c r="G5747" s="189" t="n">
        <v>0</v>
      </c>
    </row>
    <row r="5748" customFormat="false" ht="21" hidden="false" customHeight="false" outlineLevel="0" collapsed="false">
      <c r="A5748" s="189" t="n">
        <v>36152</v>
      </c>
      <c r="B5748" s="190" t="s">
        <v>865</v>
      </c>
      <c r="C5748" s="191" t="s">
        <v>67</v>
      </c>
      <c r="D5748" s="191" t="s">
        <v>28</v>
      </c>
      <c r="E5748" s="189" t="n">
        <v>0.001593875</v>
      </c>
      <c r="F5748" s="189" t="n">
        <v>3.9</v>
      </c>
      <c r="G5748" s="189" t="n">
        <v>0</v>
      </c>
    </row>
    <row r="5749" customFormat="false" ht="15" hidden="false" customHeight="false" outlineLevel="0" collapsed="false">
      <c r="A5749" s="189" t="n">
        <v>37370</v>
      </c>
      <c r="B5749" s="190" t="s">
        <v>886</v>
      </c>
      <c r="C5749" s="191" t="s">
        <v>67</v>
      </c>
      <c r="D5749" s="191" t="s">
        <v>876</v>
      </c>
      <c r="E5749" s="189" t="n">
        <v>0.25</v>
      </c>
      <c r="F5749" s="189" t="n">
        <v>1.7</v>
      </c>
      <c r="G5749" s="189" t="n">
        <v>0</v>
      </c>
    </row>
    <row r="5750" customFormat="false" ht="15" hidden="false" customHeight="false" outlineLevel="0" collapsed="false">
      <c r="A5750" s="189" t="n">
        <v>37371</v>
      </c>
      <c r="B5750" s="190" t="s">
        <v>887</v>
      </c>
      <c r="C5750" s="191" t="s">
        <v>67</v>
      </c>
      <c r="D5750" s="191" t="s">
        <v>876</v>
      </c>
      <c r="E5750" s="189" t="n">
        <v>0.25</v>
      </c>
      <c r="F5750" s="189" t="n">
        <v>0.64</v>
      </c>
      <c r="G5750" s="189" t="n">
        <v>0</v>
      </c>
    </row>
    <row r="5751" customFormat="false" ht="15" hidden="false" customHeight="false" outlineLevel="0" collapsed="false">
      <c r="A5751" s="189" t="n">
        <v>37372</v>
      </c>
      <c r="B5751" s="190" t="s">
        <v>877</v>
      </c>
      <c r="C5751" s="191" t="s">
        <v>67</v>
      </c>
      <c r="D5751" s="191" t="s">
        <v>876</v>
      </c>
      <c r="E5751" s="189" t="n">
        <v>0.25</v>
      </c>
      <c r="F5751" s="189" t="n">
        <v>0.37</v>
      </c>
      <c r="G5751" s="189" t="n">
        <v>0</v>
      </c>
    </row>
    <row r="5752" customFormat="false" ht="15" hidden="false" customHeight="false" outlineLevel="0" collapsed="false">
      <c r="A5752" s="189" t="n">
        <v>37373</v>
      </c>
      <c r="B5752" s="190" t="s">
        <v>878</v>
      </c>
      <c r="C5752" s="191" t="s">
        <v>67</v>
      </c>
      <c r="D5752" s="191" t="s">
        <v>876</v>
      </c>
      <c r="E5752" s="189" t="n">
        <v>0.25</v>
      </c>
      <c r="F5752" s="189" t="n">
        <v>0.02</v>
      </c>
      <c r="G5752" s="189" t="n">
        <v>0</v>
      </c>
    </row>
    <row r="5753" customFormat="false" ht="15" hidden="false" customHeight="false" outlineLevel="0" collapsed="false">
      <c r="A5753" s="189" t="n">
        <v>38403</v>
      </c>
      <c r="B5753" s="190" t="s">
        <v>888</v>
      </c>
      <c r="C5753" s="191" t="s">
        <v>67</v>
      </c>
      <c r="D5753" s="191" t="s">
        <v>28</v>
      </c>
      <c r="E5753" s="189" t="n">
        <v>0.000912225</v>
      </c>
      <c r="F5753" s="189" t="n">
        <v>24.94</v>
      </c>
      <c r="G5753" s="189" t="n">
        <v>0</v>
      </c>
    </row>
    <row r="5754" customFormat="false" ht="15" hidden="false" customHeight="false" outlineLevel="0" collapsed="false">
      <c r="A5754" s="189" t="n">
        <v>4750</v>
      </c>
      <c r="B5754" s="190" t="s">
        <v>933</v>
      </c>
      <c r="C5754" s="191" t="s">
        <v>867</v>
      </c>
      <c r="D5754" s="191" t="s">
        <v>876</v>
      </c>
      <c r="E5754" s="189" t="n">
        <v>0.254275</v>
      </c>
      <c r="F5754" s="189" t="n">
        <v>0</v>
      </c>
      <c r="G5754" s="189" t="n">
        <v>12.75</v>
      </c>
    </row>
  </sheetData>
  <autoFilter ref="A4:G5754"/>
  <mergeCells count="3">
    <mergeCell ref="A1:B3"/>
    <mergeCell ref="C1:G1"/>
    <mergeCell ref="C2:F3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558ED5"/>
    <pageSetUpPr fitToPage="true"/>
  </sheetPr>
  <dimension ref="A1:J284"/>
  <sheetViews>
    <sheetView windowProtection="false" showFormulas="false" showGridLines="true" showRowColHeaders="true" showZeros="true" rightToLeft="false" tabSelected="false" showOutlineSymbols="true" defaultGridColor="true" view="pageBreakPreview" topLeftCell="A1" colorId="64" zoomScale="80" zoomScaleNormal="85" zoomScalePageLayoutView="80" workbookViewId="0">
      <selection pane="topLeft" activeCell="A1" activeCellId="0" sqref="A1"/>
    </sheetView>
  </sheetViews>
  <sheetFormatPr defaultRowHeight="12.75"/>
  <cols>
    <col collapsed="false" hidden="false" max="1" min="1" style="194" width="27.1428571428571"/>
    <col collapsed="false" hidden="false" max="2" min="2" style="194" width="16.8571428571429"/>
    <col collapsed="false" hidden="false" max="3" min="3" style="194" width="65.8571428571429"/>
    <col collapsed="false" hidden="false" max="4" min="4" style="194" width="15.1479591836735"/>
    <col collapsed="false" hidden="false" max="5" min="5" style="194" width="13.2857142857143"/>
    <col collapsed="false" hidden="false" max="6" min="6" style="194" width="16.5663265306122"/>
    <col collapsed="false" hidden="false" max="7" min="7" style="194" width="21.8571428571429"/>
    <col collapsed="false" hidden="false" max="9" min="8" style="194" width="9.14285714285714"/>
    <col collapsed="false" hidden="false" max="10" min="10" style="194" width="15"/>
    <col collapsed="false" hidden="false" max="1025" min="11" style="194" width="9.14285714285714"/>
  </cols>
  <sheetData>
    <row r="1" customFormat="false" ht="12.75" hidden="false" customHeight="true" outlineLevel="0" collapsed="false">
      <c r="A1" s="195" t="s">
        <v>833</v>
      </c>
      <c r="B1" s="195"/>
      <c r="C1" s="195"/>
      <c r="D1" s="196" t="s">
        <v>21</v>
      </c>
      <c r="E1" s="196"/>
      <c r="F1" s="196"/>
      <c r="G1" s="196"/>
      <c r="J1" s="0"/>
    </row>
    <row r="2" customFormat="false" ht="12.75" hidden="false" customHeight="false" outlineLevel="0" collapsed="false">
      <c r="A2" s="195"/>
      <c r="B2" s="195"/>
      <c r="C2" s="195"/>
      <c r="D2" s="197" t="str">
        <f aca="false">01_SINTETICO!D2</f>
        <v>OBRA: REFORMA PARA IMPLANTAÇÃO DA  VARA DO TRABALHO DE PALMEIRAS DE GOIÁS - GO</v>
      </c>
      <c r="E2" s="197"/>
      <c r="F2" s="197"/>
      <c r="G2" s="198" t="n">
        <f aca="false">01_SINTETICO!J2</f>
        <v>42996</v>
      </c>
      <c r="J2" s="199"/>
    </row>
    <row r="3" customFormat="false" ht="27" hidden="false" customHeight="true" outlineLevel="0" collapsed="false">
      <c r="A3" s="195"/>
      <c r="B3" s="195"/>
      <c r="C3" s="195"/>
      <c r="D3" s="197"/>
      <c r="E3" s="197"/>
      <c r="F3" s="197"/>
      <c r="G3" s="200" t="str">
        <f aca="false">'CAPA-DADOS'!E16</f>
        <v>SINAPI-JUN/2017</v>
      </c>
    </row>
    <row r="4" customFormat="false" ht="12.75" hidden="false" customHeight="true" outlineLevel="0" collapsed="false">
      <c r="A4" s="201" t="s">
        <v>1334</v>
      </c>
      <c r="B4" s="201"/>
      <c r="C4" s="201"/>
      <c r="D4" s="201"/>
      <c r="E4" s="201"/>
      <c r="F4" s="201"/>
      <c r="G4" s="201"/>
    </row>
    <row r="5" customFormat="false" ht="12.75" hidden="false" customHeight="false" outlineLevel="0" collapsed="false">
      <c r="A5" s="201"/>
      <c r="B5" s="201"/>
      <c r="C5" s="201"/>
      <c r="D5" s="201"/>
      <c r="E5" s="201"/>
      <c r="F5" s="201"/>
      <c r="G5" s="201"/>
    </row>
    <row r="6" customFormat="false" ht="12.75" hidden="false" customHeight="false" outlineLevel="0" collapsed="false">
      <c r="A6" s="202"/>
      <c r="B6" s="202"/>
      <c r="C6" s="202"/>
      <c r="D6" s="203"/>
      <c r="E6" s="203"/>
      <c r="F6" s="203"/>
      <c r="G6" s="0"/>
    </row>
    <row r="7" customFormat="false" ht="12.75" hidden="false" customHeight="false" outlineLevel="0" collapsed="false">
      <c r="A7" s="204" t="s">
        <v>25</v>
      </c>
      <c r="B7" s="204" t="s">
        <v>1335</v>
      </c>
      <c r="C7" s="204" t="s">
        <v>1336</v>
      </c>
      <c r="D7" s="204"/>
      <c r="E7" s="204"/>
      <c r="F7" s="204" t="s">
        <v>1337</v>
      </c>
      <c r="G7" s="204" t="s">
        <v>1338</v>
      </c>
    </row>
    <row r="8" customFormat="false" ht="14.25" hidden="false" customHeight="false" outlineLevel="0" collapsed="false">
      <c r="A8" s="205" t="s">
        <v>1277</v>
      </c>
      <c r="B8" s="206" t="s">
        <v>67</v>
      </c>
      <c r="C8" s="207" t="s">
        <v>1278</v>
      </c>
      <c r="D8" s="207"/>
      <c r="E8" s="207"/>
      <c r="F8" s="208" t="s">
        <v>28</v>
      </c>
      <c r="G8" s="209" t="n">
        <f aca="false">F11</f>
        <v>1219.63333333333</v>
      </c>
    </row>
    <row r="9" customFormat="false" ht="12.75" hidden="false" customHeight="true" outlineLevel="0" collapsed="false">
      <c r="A9" s="210" t="s">
        <v>1339</v>
      </c>
      <c r="B9" s="210" t="s">
        <v>1340</v>
      </c>
      <c r="C9" s="210" t="s">
        <v>1341</v>
      </c>
      <c r="D9" s="210" t="s">
        <v>1342</v>
      </c>
      <c r="E9" s="211" t="s">
        <v>1343</v>
      </c>
      <c r="F9" s="210" t="s">
        <v>1344</v>
      </c>
      <c r="G9" s="210"/>
    </row>
    <row r="10" customFormat="false" ht="12.75" hidden="false" customHeight="false" outlineLevel="0" collapsed="false">
      <c r="A10" s="210"/>
      <c r="B10" s="210"/>
      <c r="C10" s="210"/>
      <c r="D10" s="210"/>
      <c r="E10" s="211"/>
      <c r="F10" s="212" t="s">
        <v>1345</v>
      </c>
      <c r="G10" s="213" t="s">
        <v>1346</v>
      </c>
    </row>
    <row r="11" customFormat="false" ht="12.75" hidden="false" customHeight="false" outlineLevel="0" collapsed="false">
      <c r="A11" s="214" t="s">
        <v>1347</v>
      </c>
      <c r="B11" s="208" t="s">
        <v>1348</v>
      </c>
      <c r="C11" s="208"/>
      <c r="D11" s="215" t="n">
        <v>1199</v>
      </c>
      <c r="E11" s="216" t="n">
        <f aca="false">AVERAGE(D11:D13)</f>
        <v>1219.63333333333</v>
      </c>
      <c r="F11" s="217" t="n">
        <f aca="false">E11</f>
        <v>1219.63333333333</v>
      </c>
      <c r="G11" s="218" t="s">
        <v>1349</v>
      </c>
    </row>
    <row r="12" customFormat="false" ht="12.75" hidden="false" customHeight="false" outlineLevel="0" collapsed="false">
      <c r="A12" s="214" t="s">
        <v>1350</v>
      </c>
      <c r="B12" s="208" t="s">
        <v>1351</v>
      </c>
      <c r="C12" s="208"/>
      <c r="D12" s="215" t="n">
        <v>1060</v>
      </c>
      <c r="E12" s="216"/>
      <c r="F12" s="217"/>
      <c r="G12" s="218"/>
    </row>
    <row r="13" customFormat="false" ht="12.75" hidden="false" customHeight="false" outlineLevel="0" collapsed="false">
      <c r="A13" s="214" t="s">
        <v>1352</v>
      </c>
      <c r="B13" s="208" t="s">
        <v>1353</v>
      </c>
      <c r="C13" s="208"/>
      <c r="D13" s="215" t="n">
        <v>1399.9</v>
      </c>
      <c r="E13" s="216"/>
      <c r="F13" s="217"/>
      <c r="G13" s="218"/>
    </row>
    <row r="14" customFormat="false" ht="12.75" hidden="false" customHeight="false" outlineLevel="0" collapsed="false">
      <c r="A14" s="219"/>
      <c r="B14" s="219"/>
      <c r="C14" s="219"/>
      <c r="D14" s="219"/>
      <c r="E14" s="219"/>
      <c r="F14" s="219"/>
      <c r="G14" s="219"/>
    </row>
    <row r="15" customFormat="false" ht="12.75" hidden="false" customHeight="false" outlineLevel="0" collapsed="false">
      <c r="A15" s="204" t="s">
        <v>25</v>
      </c>
      <c r="B15" s="204" t="s">
        <v>1335</v>
      </c>
      <c r="C15" s="204" t="s">
        <v>1336</v>
      </c>
      <c r="D15" s="204"/>
      <c r="E15" s="204"/>
      <c r="F15" s="204" t="s">
        <v>1337</v>
      </c>
      <c r="G15" s="204" t="s">
        <v>1338</v>
      </c>
    </row>
    <row r="16" customFormat="false" ht="14.25" hidden="false" customHeight="false" outlineLevel="0" collapsed="false">
      <c r="A16" s="205" t="s">
        <v>1279</v>
      </c>
      <c r="B16" s="206" t="s">
        <v>67</v>
      </c>
      <c r="C16" s="207" t="s">
        <v>1280</v>
      </c>
      <c r="D16" s="207"/>
      <c r="E16" s="207"/>
      <c r="F16" s="208" t="s">
        <v>28</v>
      </c>
      <c r="G16" s="209" t="n">
        <f aca="false">F19</f>
        <v>996.633333333333</v>
      </c>
    </row>
    <row r="17" customFormat="false" ht="12.75" hidden="false" customHeight="true" outlineLevel="0" collapsed="false">
      <c r="A17" s="210" t="s">
        <v>1339</v>
      </c>
      <c r="B17" s="210" t="s">
        <v>1340</v>
      </c>
      <c r="C17" s="210" t="s">
        <v>1341</v>
      </c>
      <c r="D17" s="210" t="s">
        <v>1342</v>
      </c>
      <c r="E17" s="211" t="s">
        <v>1343</v>
      </c>
      <c r="F17" s="210" t="s">
        <v>1344</v>
      </c>
      <c r="G17" s="210"/>
    </row>
    <row r="18" customFormat="false" ht="12.75" hidden="false" customHeight="false" outlineLevel="0" collapsed="false">
      <c r="A18" s="210"/>
      <c r="B18" s="210"/>
      <c r="C18" s="210"/>
      <c r="D18" s="210"/>
      <c r="E18" s="211"/>
      <c r="F18" s="212" t="s">
        <v>1345</v>
      </c>
      <c r="G18" s="213" t="s">
        <v>1346</v>
      </c>
    </row>
    <row r="19" customFormat="false" ht="12.75" hidden="false" customHeight="false" outlineLevel="0" collapsed="false">
      <c r="A19" s="214" t="s">
        <v>1347</v>
      </c>
      <c r="B19" s="208" t="s">
        <v>1348</v>
      </c>
      <c r="C19" s="208"/>
      <c r="D19" s="215" t="n">
        <v>1090</v>
      </c>
      <c r="E19" s="216" t="n">
        <f aca="false">AVERAGE(D19:D21)</f>
        <v>996.633333333333</v>
      </c>
      <c r="F19" s="217" t="n">
        <f aca="false">E19</f>
        <v>996.633333333333</v>
      </c>
      <c r="G19" s="218" t="s">
        <v>1349</v>
      </c>
    </row>
    <row r="20" customFormat="false" ht="12.75" hidden="false" customHeight="false" outlineLevel="0" collapsed="false">
      <c r="A20" s="214" t="s">
        <v>1350</v>
      </c>
      <c r="B20" s="208" t="s">
        <v>1351</v>
      </c>
      <c r="C20" s="208"/>
      <c r="D20" s="215" t="n">
        <v>1250</v>
      </c>
      <c r="E20" s="216"/>
      <c r="F20" s="217"/>
      <c r="G20" s="218"/>
    </row>
    <row r="21" customFormat="false" ht="12.75" hidden="false" customHeight="false" outlineLevel="0" collapsed="false">
      <c r="A21" s="214" t="s">
        <v>1352</v>
      </c>
      <c r="B21" s="208" t="s">
        <v>1353</v>
      </c>
      <c r="C21" s="208"/>
      <c r="D21" s="215" t="n">
        <v>649.9</v>
      </c>
      <c r="E21" s="216"/>
      <c r="F21" s="217"/>
      <c r="G21" s="218"/>
    </row>
    <row r="22" customFormat="false" ht="12.75" hidden="false" customHeight="false" outlineLevel="0" collapsed="false">
      <c r="A22" s="219"/>
      <c r="B22" s="219"/>
      <c r="C22" s="219"/>
      <c r="D22" s="219"/>
      <c r="E22" s="219"/>
      <c r="F22" s="219"/>
      <c r="G22" s="219"/>
    </row>
    <row r="23" customFormat="false" ht="12.75" hidden="false" customHeight="false" outlineLevel="0" collapsed="false">
      <c r="A23" s="204" t="s">
        <v>25</v>
      </c>
      <c r="B23" s="204" t="s">
        <v>1335</v>
      </c>
      <c r="C23" s="204" t="s">
        <v>1336</v>
      </c>
      <c r="D23" s="204"/>
      <c r="E23" s="204"/>
      <c r="F23" s="204" t="s">
        <v>1337</v>
      </c>
      <c r="G23" s="204" t="s">
        <v>1338</v>
      </c>
    </row>
    <row r="24" customFormat="false" ht="14.25" hidden="false" customHeight="false" outlineLevel="0" collapsed="false">
      <c r="A24" s="205" t="s">
        <v>1281</v>
      </c>
      <c r="B24" s="206" t="s">
        <v>67</v>
      </c>
      <c r="C24" s="207" t="s">
        <v>1282</v>
      </c>
      <c r="D24" s="207"/>
      <c r="E24" s="207"/>
      <c r="F24" s="208" t="s">
        <v>28</v>
      </c>
      <c r="G24" s="209" t="n">
        <f aca="false">F27</f>
        <v>57</v>
      </c>
    </row>
    <row r="25" customFormat="false" ht="12.75" hidden="false" customHeight="true" outlineLevel="0" collapsed="false">
      <c r="A25" s="210" t="s">
        <v>1339</v>
      </c>
      <c r="B25" s="210" t="s">
        <v>1340</v>
      </c>
      <c r="C25" s="210" t="s">
        <v>1341</v>
      </c>
      <c r="D25" s="210" t="s">
        <v>1342</v>
      </c>
      <c r="E25" s="211" t="s">
        <v>1343</v>
      </c>
      <c r="F25" s="210" t="s">
        <v>1344</v>
      </c>
      <c r="G25" s="210"/>
    </row>
    <row r="26" customFormat="false" ht="12.75" hidden="false" customHeight="false" outlineLevel="0" collapsed="false">
      <c r="A26" s="210"/>
      <c r="B26" s="210"/>
      <c r="C26" s="210"/>
      <c r="D26" s="210"/>
      <c r="E26" s="211"/>
      <c r="F26" s="212" t="s">
        <v>1345</v>
      </c>
      <c r="G26" s="213" t="s">
        <v>1346</v>
      </c>
    </row>
    <row r="27" customFormat="false" ht="12.75" hidden="false" customHeight="false" outlineLevel="0" collapsed="false">
      <c r="A27" s="214" t="s">
        <v>1354</v>
      </c>
      <c r="B27" s="208" t="s">
        <v>1355</v>
      </c>
      <c r="C27" s="208"/>
      <c r="D27" s="215" t="n">
        <v>55</v>
      </c>
      <c r="E27" s="216" t="n">
        <f aca="false">AVERAGE(D27:D29)</f>
        <v>57</v>
      </c>
      <c r="F27" s="217" t="n">
        <f aca="false">E27</f>
        <v>57</v>
      </c>
      <c r="G27" s="218" t="s">
        <v>1349</v>
      </c>
    </row>
    <row r="28" customFormat="false" ht="12.75" hidden="false" customHeight="false" outlineLevel="0" collapsed="false">
      <c r="A28" s="214" t="s">
        <v>1356</v>
      </c>
      <c r="B28" s="208" t="s">
        <v>1357</v>
      </c>
      <c r="C28" s="208"/>
      <c r="D28" s="215" t="n">
        <v>54</v>
      </c>
      <c r="E28" s="216"/>
      <c r="F28" s="217"/>
      <c r="G28" s="218"/>
    </row>
    <row r="29" customFormat="false" ht="12.75" hidden="false" customHeight="false" outlineLevel="0" collapsed="false">
      <c r="A29" s="214" t="s">
        <v>1352</v>
      </c>
      <c r="B29" s="208" t="s">
        <v>1353</v>
      </c>
      <c r="C29" s="208"/>
      <c r="D29" s="215" t="n">
        <v>62</v>
      </c>
      <c r="E29" s="216"/>
      <c r="F29" s="217"/>
      <c r="G29" s="218"/>
    </row>
    <row r="30" customFormat="false" ht="12.75" hidden="false" customHeight="false" outlineLevel="0" collapsed="false">
      <c r="A30" s="220"/>
      <c r="B30" s="221"/>
      <c r="C30" s="221"/>
      <c r="D30" s="222"/>
      <c r="E30" s="223"/>
      <c r="F30" s="224"/>
      <c r="G30" s="225"/>
    </row>
    <row r="31" customFormat="false" ht="12.75" hidden="false" customHeight="false" outlineLevel="0" collapsed="false">
      <c r="A31" s="226" t="s">
        <v>25</v>
      </c>
      <c r="B31" s="226" t="s">
        <v>1335</v>
      </c>
      <c r="C31" s="226" t="s">
        <v>1336</v>
      </c>
      <c r="D31" s="226"/>
      <c r="E31" s="226"/>
      <c r="F31" s="226" t="s">
        <v>1358</v>
      </c>
      <c r="G31" s="226" t="s">
        <v>1338</v>
      </c>
    </row>
    <row r="32" customFormat="false" ht="14.25" hidden="false" customHeight="true" outlineLevel="0" collapsed="false">
      <c r="A32" s="205" t="s">
        <v>1297</v>
      </c>
      <c r="B32" s="227" t="s">
        <v>67</v>
      </c>
      <c r="C32" s="228" t="s">
        <v>1298</v>
      </c>
      <c r="D32" s="228"/>
      <c r="E32" s="228"/>
      <c r="F32" s="228" t="s">
        <v>1359</v>
      </c>
      <c r="G32" s="209" t="n">
        <f aca="false">F35</f>
        <v>98.2</v>
      </c>
    </row>
    <row r="33" customFormat="false" ht="12.75" hidden="false" customHeight="true" outlineLevel="0" collapsed="false">
      <c r="A33" s="229" t="s">
        <v>1339</v>
      </c>
      <c r="B33" s="229" t="s">
        <v>1340</v>
      </c>
      <c r="C33" s="229" t="s">
        <v>1341</v>
      </c>
      <c r="D33" s="229" t="s">
        <v>1342</v>
      </c>
      <c r="E33" s="229" t="s">
        <v>1343</v>
      </c>
      <c r="F33" s="229" t="s">
        <v>1344</v>
      </c>
      <c r="G33" s="229"/>
    </row>
    <row r="34" customFormat="false" ht="12.75" hidden="false" customHeight="false" outlineLevel="0" collapsed="false">
      <c r="A34" s="229"/>
      <c r="B34" s="229"/>
      <c r="C34" s="229"/>
      <c r="D34" s="229"/>
      <c r="E34" s="229"/>
      <c r="F34" s="230" t="s">
        <v>1345</v>
      </c>
      <c r="G34" s="231" t="s">
        <v>1346</v>
      </c>
    </row>
    <row r="35" customFormat="false" ht="15" hidden="false" customHeight="false" outlineLevel="0" collapsed="false">
      <c r="A35" s="232" t="s">
        <v>1360</v>
      </c>
      <c r="B35" s="228" t="s">
        <v>1361</v>
      </c>
      <c r="C35" s="233"/>
      <c r="D35" s="234" t="n">
        <v>95.9</v>
      </c>
      <c r="E35" s="216" t="n">
        <f aca="false">AVERAGE(D35:D37)</f>
        <v>98.2</v>
      </c>
      <c r="F35" s="235" t="n">
        <f aca="false">E35</f>
        <v>98.2</v>
      </c>
      <c r="G35" s="236" t="s">
        <v>1349</v>
      </c>
    </row>
    <row r="36" customFormat="false" ht="15" hidden="false" customHeight="false" outlineLevel="0" collapsed="false">
      <c r="A36" s="232" t="s">
        <v>1362</v>
      </c>
      <c r="B36" s="228" t="s">
        <v>1363</v>
      </c>
      <c r="C36" s="0"/>
      <c r="D36" s="234" t="n">
        <v>78.7</v>
      </c>
      <c r="E36" s="216"/>
      <c r="F36" s="235"/>
      <c r="G36" s="236"/>
    </row>
    <row r="37" customFormat="false" ht="15" hidden="false" customHeight="false" outlineLevel="0" collapsed="false">
      <c r="A37" s="232" t="s">
        <v>1364</v>
      </c>
      <c r="B37" s="228" t="s">
        <v>1365</v>
      </c>
      <c r="C37" s="237"/>
      <c r="D37" s="234" t="n">
        <v>120</v>
      </c>
      <c r="E37" s="216"/>
      <c r="F37" s="235"/>
      <c r="G37" s="236"/>
    </row>
    <row r="38" customFormat="false" ht="12.75" hidden="false" customHeight="false" outlineLevel="0" collapsed="false">
      <c r="A38" s="214"/>
      <c r="B38" s="208"/>
      <c r="C38" s="208"/>
      <c r="D38" s="215"/>
      <c r="E38" s="238"/>
      <c r="F38" s="217"/>
      <c r="G38" s="218"/>
    </row>
    <row r="39" customFormat="false" ht="12.75" hidden="false" customHeight="true" outlineLevel="0" collapsed="false">
      <c r="A39" s="239" t="s">
        <v>25</v>
      </c>
      <c r="B39" s="239" t="s">
        <v>1335</v>
      </c>
      <c r="C39" s="239" t="s">
        <v>1336</v>
      </c>
      <c r="D39" s="239"/>
      <c r="E39" s="239"/>
      <c r="F39" s="239" t="s">
        <v>1337</v>
      </c>
      <c r="G39" s="239" t="s">
        <v>1338</v>
      </c>
    </row>
    <row r="40" customFormat="false" ht="14.25" hidden="false" customHeight="true" outlineLevel="0" collapsed="false">
      <c r="A40" s="240" t="s">
        <v>873</v>
      </c>
      <c r="B40" s="241" t="s">
        <v>67</v>
      </c>
      <c r="C40" s="242" t="s">
        <v>1366</v>
      </c>
      <c r="D40" s="242"/>
      <c r="E40" s="242"/>
      <c r="F40" s="243" t="s">
        <v>28</v>
      </c>
      <c r="G40" s="244" t="n">
        <f aca="false">F43</f>
        <v>20.66</v>
      </c>
    </row>
    <row r="41" customFormat="false" ht="12.75" hidden="false" customHeight="true" outlineLevel="0" collapsed="false">
      <c r="A41" s="211" t="s">
        <v>1339</v>
      </c>
      <c r="B41" s="211" t="s">
        <v>1340</v>
      </c>
      <c r="C41" s="211" t="s">
        <v>1341</v>
      </c>
      <c r="D41" s="211" t="s">
        <v>1342</v>
      </c>
      <c r="E41" s="211" t="s">
        <v>1343</v>
      </c>
      <c r="F41" s="211" t="s">
        <v>1344</v>
      </c>
      <c r="G41" s="211"/>
    </row>
    <row r="42" customFormat="false" ht="12.75" hidden="false" customHeight="false" outlineLevel="0" collapsed="false">
      <c r="A42" s="211"/>
      <c r="B42" s="211"/>
      <c r="C42" s="211"/>
      <c r="D42" s="211"/>
      <c r="E42" s="211"/>
      <c r="F42" s="212" t="s">
        <v>1345</v>
      </c>
      <c r="G42" s="213" t="s">
        <v>1346</v>
      </c>
    </row>
    <row r="43" customFormat="false" ht="12.75" hidden="false" customHeight="false" outlineLevel="0" collapsed="false">
      <c r="A43" s="214" t="s">
        <v>1367</v>
      </c>
      <c r="B43" s="208" t="s">
        <v>1368</v>
      </c>
      <c r="C43" s="208"/>
      <c r="D43" s="215" t="n">
        <v>19.98</v>
      </c>
      <c r="E43" s="216" t="n">
        <f aca="false">AVERAGE(D43:D45)</f>
        <v>20.66</v>
      </c>
      <c r="F43" s="217" t="n">
        <f aca="false">E43</f>
        <v>20.66</v>
      </c>
      <c r="G43" s="218" t="s">
        <v>1349</v>
      </c>
    </row>
    <row r="44" customFormat="false" ht="12.75" hidden="false" customHeight="false" outlineLevel="0" collapsed="false">
      <c r="A44" s="214" t="s">
        <v>1369</v>
      </c>
      <c r="B44" s="208" t="s">
        <v>1370</v>
      </c>
      <c r="C44" s="208"/>
      <c r="D44" s="215" t="n">
        <v>21</v>
      </c>
      <c r="E44" s="216"/>
      <c r="F44" s="217"/>
      <c r="G44" s="218"/>
    </row>
    <row r="45" customFormat="false" ht="12.75" hidden="false" customHeight="false" outlineLevel="0" collapsed="false">
      <c r="A45" s="214" t="s">
        <v>1371</v>
      </c>
      <c r="B45" s="208" t="s">
        <v>1372</v>
      </c>
      <c r="C45" s="208"/>
      <c r="D45" s="215" t="n">
        <v>21</v>
      </c>
      <c r="E45" s="216"/>
      <c r="F45" s="217"/>
      <c r="G45" s="218"/>
    </row>
    <row r="46" customFormat="false" ht="12.75" hidden="false" customHeight="false" outlineLevel="0" collapsed="false">
      <c r="A46" s="0"/>
      <c r="B46" s="0"/>
      <c r="C46" s="0"/>
      <c r="D46" s="0"/>
      <c r="E46" s="0"/>
      <c r="F46" s="0"/>
      <c r="G46" s="0"/>
    </row>
    <row r="47" customFormat="false" ht="12.75" hidden="false" customHeight="false" outlineLevel="0" collapsed="false">
      <c r="A47" s="204" t="s">
        <v>25</v>
      </c>
      <c r="B47" s="204" t="s">
        <v>1335</v>
      </c>
      <c r="C47" s="204" t="s">
        <v>1336</v>
      </c>
      <c r="D47" s="204"/>
      <c r="E47" s="204"/>
      <c r="F47" s="204" t="s">
        <v>1337</v>
      </c>
      <c r="G47" s="204" t="s">
        <v>1338</v>
      </c>
    </row>
    <row r="48" customFormat="false" ht="14.25" hidden="false" customHeight="false" outlineLevel="0" collapsed="false">
      <c r="A48" s="205" t="s">
        <v>879</v>
      </c>
      <c r="B48" s="206" t="s">
        <v>67</v>
      </c>
      <c r="C48" s="207" t="s">
        <v>1373</v>
      </c>
      <c r="D48" s="207"/>
      <c r="E48" s="207"/>
      <c r="F48" s="208" t="s">
        <v>28</v>
      </c>
      <c r="G48" s="209" t="n">
        <f aca="false">F51</f>
        <v>195.96</v>
      </c>
    </row>
    <row r="49" customFormat="false" ht="12.75" hidden="false" customHeight="true" outlineLevel="0" collapsed="false">
      <c r="A49" s="210" t="s">
        <v>1339</v>
      </c>
      <c r="B49" s="210" t="s">
        <v>1340</v>
      </c>
      <c r="C49" s="210" t="s">
        <v>1341</v>
      </c>
      <c r="D49" s="210" t="s">
        <v>1342</v>
      </c>
      <c r="E49" s="211" t="s">
        <v>1343</v>
      </c>
      <c r="F49" s="210" t="s">
        <v>1344</v>
      </c>
      <c r="G49" s="210"/>
    </row>
    <row r="50" customFormat="false" ht="12.75" hidden="false" customHeight="false" outlineLevel="0" collapsed="false">
      <c r="A50" s="210"/>
      <c r="B50" s="210"/>
      <c r="C50" s="210"/>
      <c r="D50" s="210"/>
      <c r="E50" s="211"/>
      <c r="F50" s="212" t="s">
        <v>1345</v>
      </c>
      <c r="G50" s="213" t="s">
        <v>1346</v>
      </c>
    </row>
    <row r="51" customFormat="false" ht="12.75" hidden="false" customHeight="false" outlineLevel="0" collapsed="false">
      <c r="A51" s="232" t="s">
        <v>1374</v>
      </c>
      <c r="B51" s="228" t="s">
        <v>1375</v>
      </c>
      <c r="C51" s="228" t="s">
        <v>1376</v>
      </c>
      <c r="D51" s="234" t="n">
        <v>195.96</v>
      </c>
      <c r="E51" s="217" t="n">
        <v>195.96</v>
      </c>
      <c r="F51" s="217" t="n">
        <f aca="false">E51</f>
        <v>195.96</v>
      </c>
      <c r="G51" s="218" t="s">
        <v>1349</v>
      </c>
    </row>
    <row r="52" customFormat="false" ht="12.75" hidden="false" customHeight="false" outlineLevel="0" collapsed="false">
      <c r="A52" s="232" t="s">
        <v>1377</v>
      </c>
      <c r="B52" s="228" t="s">
        <v>1378</v>
      </c>
      <c r="C52" s="228" t="s">
        <v>1379</v>
      </c>
      <c r="D52" s="234" t="n">
        <v>75.32</v>
      </c>
      <c r="E52" s="217"/>
      <c r="F52" s="217"/>
      <c r="G52" s="218"/>
    </row>
    <row r="53" customFormat="false" ht="12.75" hidden="false" customHeight="false" outlineLevel="0" collapsed="false">
      <c r="A53" s="0"/>
      <c r="B53" s="0"/>
      <c r="C53" s="0"/>
      <c r="D53" s="0"/>
      <c r="E53" s="0"/>
      <c r="F53" s="0"/>
      <c r="G53" s="0"/>
    </row>
    <row r="54" customFormat="false" ht="12.75" hidden="false" customHeight="false" outlineLevel="0" collapsed="false">
      <c r="A54" s="226" t="s">
        <v>25</v>
      </c>
      <c r="B54" s="226" t="s">
        <v>1335</v>
      </c>
      <c r="C54" s="226" t="s">
        <v>1336</v>
      </c>
      <c r="D54" s="226"/>
      <c r="E54" s="226"/>
      <c r="F54" s="226" t="s">
        <v>1358</v>
      </c>
      <c r="G54" s="226" t="s">
        <v>1338</v>
      </c>
    </row>
    <row r="55" customFormat="false" ht="14.25" hidden="false" customHeight="true" outlineLevel="0" collapsed="false">
      <c r="A55" s="205" t="s">
        <v>1181</v>
      </c>
      <c r="B55" s="227" t="s">
        <v>34</v>
      </c>
      <c r="C55" s="245" t="s">
        <v>1380</v>
      </c>
      <c r="D55" s="245"/>
      <c r="E55" s="245"/>
      <c r="F55" s="228" t="s">
        <v>131</v>
      </c>
      <c r="G55" s="235" t="n">
        <f aca="false">F58</f>
        <v>3.13333333333333</v>
      </c>
    </row>
    <row r="56" customFormat="false" ht="12.75" hidden="false" customHeight="true" outlineLevel="0" collapsed="false">
      <c r="A56" s="229" t="s">
        <v>1339</v>
      </c>
      <c r="B56" s="229" t="s">
        <v>1340</v>
      </c>
      <c r="C56" s="229" t="s">
        <v>1341</v>
      </c>
      <c r="D56" s="229" t="s">
        <v>1342</v>
      </c>
      <c r="E56" s="229" t="s">
        <v>1343</v>
      </c>
      <c r="F56" s="229" t="s">
        <v>1344</v>
      </c>
      <c r="G56" s="229"/>
    </row>
    <row r="57" customFormat="false" ht="12.75" hidden="false" customHeight="false" outlineLevel="0" collapsed="false">
      <c r="A57" s="229"/>
      <c r="B57" s="229"/>
      <c r="C57" s="229"/>
      <c r="D57" s="229"/>
      <c r="E57" s="229"/>
      <c r="F57" s="230" t="s">
        <v>1345</v>
      </c>
      <c r="G57" s="231" t="s">
        <v>1346</v>
      </c>
    </row>
    <row r="58" customFormat="false" ht="15" hidden="false" customHeight="false" outlineLevel="0" collapsed="false">
      <c r="A58" s="232" t="s">
        <v>1381</v>
      </c>
      <c r="B58" s="228" t="s">
        <v>1382</v>
      </c>
      <c r="C58" s="246" t="s">
        <v>1383</v>
      </c>
      <c r="D58" s="234" t="n">
        <v>3</v>
      </c>
      <c r="E58" s="216" t="n">
        <f aca="false">AVERAGE(D58:D60)</f>
        <v>3.13333333333333</v>
      </c>
      <c r="F58" s="235" t="n">
        <f aca="false">E58</f>
        <v>3.13333333333333</v>
      </c>
      <c r="G58" s="235" t="n">
        <v>0</v>
      </c>
    </row>
    <row r="59" customFormat="false" ht="26.25" hidden="false" customHeight="false" outlineLevel="0" collapsed="false">
      <c r="A59" s="232" t="s">
        <v>1384</v>
      </c>
      <c r="B59" s="228" t="s">
        <v>1385</v>
      </c>
      <c r="C59" s="246" t="s">
        <v>1386</v>
      </c>
      <c r="D59" s="234" t="n">
        <v>3.5</v>
      </c>
      <c r="E59" s="216"/>
      <c r="F59" s="235"/>
      <c r="G59" s="235"/>
    </row>
    <row r="60" customFormat="false" ht="15" hidden="false" customHeight="false" outlineLevel="0" collapsed="false">
      <c r="A60" s="232" t="s">
        <v>1387</v>
      </c>
      <c r="B60" s="228" t="s">
        <v>1388</v>
      </c>
      <c r="C60" s="246" t="s">
        <v>1389</v>
      </c>
      <c r="D60" s="234" t="n">
        <v>2.9</v>
      </c>
      <c r="E60" s="216"/>
      <c r="F60" s="235"/>
      <c r="G60" s="235"/>
    </row>
    <row r="61" customFormat="false" ht="15" hidden="false" customHeight="false" outlineLevel="0" collapsed="false">
      <c r="A61" s="247"/>
      <c r="B61" s="248"/>
      <c r="C61" s="249"/>
      <c r="D61" s="250"/>
      <c r="E61" s="251"/>
      <c r="F61" s="251"/>
      <c r="G61" s="251"/>
    </row>
    <row r="62" customFormat="false" ht="12.75" hidden="false" customHeight="false" outlineLevel="0" collapsed="false">
      <c r="A62" s="226" t="s">
        <v>25</v>
      </c>
      <c r="B62" s="226" t="s">
        <v>1335</v>
      </c>
      <c r="C62" s="226" t="s">
        <v>1336</v>
      </c>
      <c r="D62" s="226"/>
      <c r="E62" s="226"/>
      <c r="F62" s="226" t="s">
        <v>1358</v>
      </c>
      <c r="G62" s="226" t="s">
        <v>1338</v>
      </c>
    </row>
    <row r="63" customFormat="false" ht="14.25" hidden="false" customHeight="true" outlineLevel="0" collapsed="false">
      <c r="A63" s="205" t="s">
        <v>1183</v>
      </c>
      <c r="B63" s="227" t="s">
        <v>34</v>
      </c>
      <c r="C63" s="245" t="s">
        <v>1390</v>
      </c>
      <c r="D63" s="245"/>
      <c r="E63" s="245"/>
      <c r="F63" s="228" t="s">
        <v>28</v>
      </c>
      <c r="G63" s="235" t="n">
        <f aca="false">F66</f>
        <v>8.16666666666667</v>
      </c>
    </row>
    <row r="64" customFormat="false" ht="12.75" hidden="false" customHeight="true" outlineLevel="0" collapsed="false">
      <c r="A64" s="229" t="s">
        <v>1339</v>
      </c>
      <c r="B64" s="229" t="s">
        <v>1340</v>
      </c>
      <c r="C64" s="229" t="s">
        <v>1341</v>
      </c>
      <c r="D64" s="229" t="s">
        <v>1342</v>
      </c>
      <c r="E64" s="229" t="s">
        <v>1343</v>
      </c>
      <c r="F64" s="229" t="s">
        <v>1344</v>
      </c>
      <c r="G64" s="229"/>
    </row>
    <row r="65" customFormat="false" ht="12.75" hidden="false" customHeight="false" outlineLevel="0" collapsed="false">
      <c r="A65" s="229"/>
      <c r="B65" s="229"/>
      <c r="C65" s="229"/>
      <c r="D65" s="229"/>
      <c r="E65" s="229"/>
      <c r="F65" s="230" t="s">
        <v>1345</v>
      </c>
      <c r="G65" s="231" t="s">
        <v>1346</v>
      </c>
    </row>
    <row r="66" customFormat="false" ht="15" hidden="false" customHeight="false" outlineLevel="0" collapsed="false">
      <c r="A66" s="232" t="s">
        <v>1381</v>
      </c>
      <c r="B66" s="228" t="s">
        <v>1382</v>
      </c>
      <c r="C66" s="246" t="s">
        <v>1383</v>
      </c>
      <c r="D66" s="234" t="n">
        <v>8</v>
      </c>
      <c r="E66" s="216" t="n">
        <f aca="false">AVERAGE(D66:D68)</f>
        <v>8.16666666666667</v>
      </c>
      <c r="F66" s="235" t="n">
        <f aca="false">E66</f>
        <v>8.16666666666667</v>
      </c>
      <c r="G66" s="235" t="n">
        <v>0</v>
      </c>
    </row>
    <row r="67" customFormat="false" ht="26.25" hidden="false" customHeight="false" outlineLevel="0" collapsed="false">
      <c r="A67" s="232" t="s">
        <v>1384</v>
      </c>
      <c r="B67" s="228" t="s">
        <v>1385</v>
      </c>
      <c r="C67" s="246" t="s">
        <v>1386</v>
      </c>
      <c r="D67" s="234" t="n">
        <v>9.5</v>
      </c>
      <c r="E67" s="216"/>
      <c r="F67" s="235"/>
      <c r="G67" s="235"/>
    </row>
    <row r="68" customFormat="false" ht="15" hidden="false" customHeight="false" outlineLevel="0" collapsed="false">
      <c r="A68" s="232" t="s">
        <v>1387</v>
      </c>
      <c r="B68" s="228" t="s">
        <v>1388</v>
      </c>
      <c r="C68" s="246" t="s">
        <v>1389</v>
      </c>
      <c r="D68" s="234" t="n">
        <v>7</v>
      </c>
      <c r="E68" s="216"/>
      <c r="F68" s="235"/>
      <c r="G68" s="235"/>
    </row>
    <row r="69" customFormat="false" ht="15" hidden="false" customHeight="false" outlineLevel="0" collapsed="false">
      <c r="A69" s="252"/>
      <c r="B69" s="252"/>
      <c r="C69" s="252"/>
      <c r="D69" s="252"/>
      <c r="E69" s="252"/>
      <c r="F69" s="252"/>
      <c r="G69" s="252"/>
    </row>
    <row r="70" customFormat="false" ht="12.75" hidden="false" customHeight="false" outlineLevel="0" collapsed="false">
      <c r="A70" s="226" t="s">
        <v>25</v>
      </c>
      <c r="B70" s="226" t="s">
        <v>1335</v>
      </c>
      <c r="C70" s="226" t="s">
        <v>1336</v>
      </c>
      <c r="D70" s="226"/>
      <c r="E70" s="226"/>
      <c r="F70" s="226" t="s">
        <v>1358</v>
      </c>
      <c r="G70" s="226" t="s">
        <v>1338</v>
      </c>
    </row>
    <row r="71" customFormat="false" ht="14.25" hidden="false" customHeight="true" outlineLevel="0" collapsed="false">
      <c r="A71" s="205" t="s">
        <v>1185</v>
      </c>
      <c r="B71" s="227" t="s">
        <v>34</v>
      </c>
      <c r="C71" s="245" t="s">
        <v>1391</v>
      </c>
      <c r="D71" s="245"/>
      <c r="E71" s="245"/>
      <c r="F71" s="228" t="s">
        <v>28</v>
      </c>
      <c r="G71" s="235" t="n">
        <f aca="false">F74</f>
        <v>1919.66666666667</v>
      </c>
    </row>
    <row r="72" customFormat="false" ht="12.75" hidden="false" customHeight="true" outlineLevel="0" collapsed="false">
      <c r="A72" s="229" t="s">
        <v>1339</v>
      </c>
      <c r="B72" s="229" t="s">
        <v>1340</v>
      </c>
      <c r="C72" s="229" t="s">
        <v>1341</v>
      </c>
      <c r="D72" s="229" t="s">
        <v>1342</v>
      </c>
      <c r="E72" s="229" t="s">
        <v>1343</v>
      </c>
      <c r="F72" s="229" t="s">
        <v>1344</v>
      </c>
      <c r="G72" s="229"/>
    </row>
    <row r="73" customFormat="false" ht="12.75" hidden="false" customHeight="false" outlineLevel="0" collapsed="false">
      <c r="A73" s="229"/>
      <c r="B73" s="229"/>
      <c r="C73" s="229"/>
      <c r="D73" s="229"/>
      <c r="E73" s="229"/>
      <c r="F73" s="230" t="s">
        <v>1345</v>
      </c>
      <c r="G73" s="231" t="s">
        <v>1346</v>
      </c>
    </row>
    <row r="74" customFormat="false" ht="15" hidden="false" customHeight="false" outlineLevel="0" collapsed="false">
      <c r="A74" s="232" t="s">
        <v>1381</v>
      </c>
      <c r="B74" s="228" t="s">
        <v>1382</v>
      </c>
      <c r="C74" s="246" t="s">
        <v>1383</v>
      </c>
      <c r="D74" s="234" t="n">
        <v>1900</v>
      </c>
      <c r="E74" s="216" t="n">
        <f aca="false">AVERAGE(D74:D76)</f>
        <v>1919.66666666667</v>
      </c>
      <c r="F74" s="235" t="n">
        <f aca="false">E74</f>
        <v>1919.66666666667</v>
      </c>
      <c r="G74" s="235" t="n">
        <v>0</v>
      </c>
    </row>
    <row r="75" customFormat="false" ht="26.25" hidden="false" customHeight="false" outlineLevel="0" collapsed="false">
      <c r="A75" s="232" t="s">
        <v>1384</v>
      </c>
      <c r="B75" s="228" t="s">
        <v>1385</v>
      </c>
      <c r="C75" s="246" t="s">
        <v>1386</v>
      </c>
      <c r="D75" s="234" t="n">
        <v>2430</v>
      </c>
      <c r="E75" s="216"/>
      <c r="F75" s="235"/>
      <c r="G75" s="235"/>
    </row>
    <row r="76" customFormat="false" ht="15" hidden="false" customHeight="false" outlineLevel="0" collapsed="false">
      <c r="A76" s="232" t="s">
        <v>1387</v>
      </c>
      <c r="B76" s="228" t="s">
        <v>1388</v>
      </c>
      <c r="C76" s="246" t="s">
        <v>1389</v>
      </c>
      <c r="D76" s="234" t="n">
        <v>1429</v>
      </c>
      <c r="E76" s="216"/>
      <c r="F76" s="235"/>
      <c r="G76" s="235"/>
    </row>
    <row r="77" customFormat="false" ht="15" hidden="false" customHeight="false" outlineLevel="0" collapsed="false">
      <c r="A77" s="252"/>
      <c r="B77" s="252"/>
      <c r="C77" s="252"/>
      <c r="D77" s="252"/>
      <c r="E77" s="252"/>
      <c r="F77" s="252"/>
      <c r="G77" s="252"/>
    </row>
    <row r="78" customFormat="false" ht="12.75" hidden="false" customHeight="false" outlineLevel="0" collapsed="false">
      <c r="A78" s="226" t="s">
        <v>25</v>
      </c>
      <c r="B78" s="226" t="s">
        <v>1335</v>
      </c>
      <c r="C78" s="226" t="s">
        <v>1336</v>
      </c>
      <c r="D78" s="226"/>
      <c r="E78" s="226"/>
      <c r="F78" s="226" t="s">
        <v>1358</v>
      </c>
      <c r="G78" s="226" t="s">
        <v>1338</v>
      </c>
    </row>
    <row r="79" customFormat="false" ht="14.25" hidden="false" customHeight="true" outlineLevel="0" collapsed="false">
      <c r="A79" s="205" t="s">
        <v>1187</v>
      </c>
      <c r="B79" s="227" t="s">
        <v>34</v>
      </c>
      <c r="C79" s="245" t="s">
        <v>1392</v>
      </c>
      <c r="D79" s="245"/>
      <c r="E79" s="245"/>
      <c r="F79" s="228" t="s">
        <v>28</v>
      </c>
      <c r="G79" s="235" t="n">
        <f aca="false">F82</f>
        <v>831.333333333333</v>
      </c>
    </row>
    <row r="80" customFormat="false" ht="12.75" hidden="false" customHeight="true" outlineLevel="0" collapsed="false">
      <c r="A80" s="229" t="s">
        <v>1339</v>
      </c>
      <c r="B80" s="229" t="s">
        <v>1340</v>
      </c>
      <c r="C80" s="229" t="s">
        <v>1341</v>
      </c>
      <c r="D80" s="229" t="s">
        <v>1342</v>
      </c>
      <c r="E80" s="229" t="s">
        <v>1343</v>
      </c>
      <c r="F80" s="229" t="s">
        <v>1344</v>
      </c>
      <c r="G80" s="229"/>
    </row>
    <row r="81" customFormat="false" ht="12.75" hidden="false" customHeight="false" outlineLevel="0" collapsed="false">
      <c r="A81" s="229"/>
      <c r="B81" s="229"/>
      <c r="C81" s="229"/>
      <c r="D81" s="229"/>
      <c r="E81" s="229"/>
      <c r="F81" s="230" t="s">
        <v>1345</v>
      </c>
      <c r="G81" s="231" t="s">
        <v>1346</v>
      </c>
    </row>
    <row r="82" customFormat="false" ht="15" hidden="false" customHeight="false" outlineLevel="0" collapsed="false">
      <c r="A82" s="232" t="s">
        <v>1381</v>
      </c>
      <c r="B82" s="228" t="s">
        <v>1382</v>
      </c>
      <c r="C82" s="246" t="s">
        <v>1383</v>
      </c>
      <c r="D82" s="234" t="n">
        <v>745</v>
      </c>
      <c r="E82" s="216" t="n">
        <f aca="false">AVERAGE(D82:D84)</f>
        <v>831.333333333333</v>
      </c>
      <c r="F82" s="235" t="n">
        <f aca="false">E82</f>
        <v>831.333333333333</v>
      </c>
      <c r="G82" s="235" t="n">
        <v>0</v>
      </c>
    </row>
    <row r="83" customFormat="false" ht="26.25" hidden="false" customHeight="false" outlineLevel="0" collapsed="false">
      <c r="A83" s="232" t="s">
        <v>1384</v>
      </c>
      <c r="B83" s="228" t="s">
        <v>1385</v>
      </c>
      <c r="C83" s="246" t="s">
        <v>1386</v>
      </c>
      <c r="D83" s="234" t="n">
        <v>800</v>
      </c>
      <c r="E83" s="216"/>
      <c r="F83" s="235"/>
      <c r="G83" s="235"/>
    </row>
    <row r="84" customFormat="false" ht="15" hidden="false" customHeight="false" outlineLevel="0" collapsed="false">
      <c r="A84" s="232" t="s">
        <v>1387</v>
      </c>
      <c r="B84" s="228" t="s">
        <v>1388</v>
      </c>
      <c r="C84" s="246" t="s">
        <v>1389</v>
      </c>
      <c r="D84" s="234" t="n">
        <v>949</v>
      </c>
      <c r="E84" s="216"/>
      <c r="F84" s="235"/>
      <c r="G84" s="235"/>
    </row>
    <row r="85" customFormat="false" ht="12.75" hidden="false" customHeight="false" outlineLevel="0" collapsed="false">
      <c r="A85" s="253"/>
      <c r="B85" s="253"/>
      <c r="C85" s="253"/>
      <c r="D85" s="253"/>
      <c r="E85" s="253"/>
      <c r="F85" s="253"/>
      <c r="G85" s="253"/>
    </row>
    <row r="86" customFormat="false" ht="12.75" hidden="false" customHeight="false" outlineLevel="0" collapsed="false">
      <c r="A86" s="226" t="s">
        <v>25</v>
      </c>
      <c r="B86" s="226" t="s">
        <v>1335</v>
      </c>
      <c r="C86" s="226" t="s">
        <v>1336</v>
      </c>
      <c r="D86" s="226"/>
      <c r="E86" s="226"/>
      <c r="F86" s="226" t="s">
        <v>1358</v>
      </c>
      <c r="G86" s="226" t="s">
        <v>1338</v>
      </c>
    </row>
    <row r="87" customFormat="false" ht="14.25" hidden="false" customHeight="true" outlineLevel="0" collapsed="false">
      <c r="A87" s="205" t="s">
        <v>1189</v>
      </c>
      <c r="B87" s="227" t="s">
        <v>34</v>
      </c>
      <c r="C87" s="245" t="s">
        <v>1393</v>
      </c>
      <c r="D87" s="245"/>
      <c r="E87" s="245"/>
      <c r="F87" s="228" t="s">
        <v>131</v>
      </c>
      <c r="G87" s="235" t="n">
        <f aca="false">F90</f>
        <v>2.15</v>
      </c>
    </row>
    <row r="88" customFormat="false" ht="12.75" hidden="false" customHeight="true" outlineLevel="0" collapsed="false">
      <c r="A88" s="229" t="s">
        <v>1339</v>
      </c>
      <c r="B88" s="229" t="s">
        <v>1340</v>
      </c>
      <c r="C88" s="229" t="s">
        <v>1341</v>
      </c>
      <c r="D88" s="229" t="s">
        <v>1342</v>
      </c>
      <c r="E88" s="229" t="s">
        <v>1343</v>
      </c>
      <c r="F88" s="229" t="s">
        <v>1344</v>
      </c>
      <c r="G88" s="229"/>
    </row>
    <row r="89" customFormat="false" ht="12.75" hidden="false" customHeight="false" outlineLevel="0" collapsed="false">
      <c r="A89" s="229"/>
      <c r="B89" s="229"/>
      <c r="C89" s="229"/>
      <c r="D89" s="229"/>
      <c r="E89" s="229"/>
      <c r="F89" s="230" t="s">
        <v>1345</v>
      </c>
      <c r="G89" s="231" t="s">
        <v>1346</v>
      </c>
    </row>
    <row r="90" customFormat="false" ht="15" hidden="false" customHeight="false" outlineLevel="0" collapsed="false">
      <c r="A90" s="232" t="s">
        <v>1381</v>
      </c>
      <c r="B90" s="228" t="s">
        <v>1382</v>
      </c>
      <c r="C90" s="246" t="s">
        <v>1383</v>
      </c>
      <c r="D90" s="234" t="n">
        <v>2.25</v>
      </c>
      <c r="E90" s="216" t="n">
        <f aca="false">AVERAGE(D90:D92)</f>
        <v>2.15</v>
      </c>
      <c r="F90" s="235" t="n">
        <f aca="false">E90</f>
        <v>2.15</v>
      </c>
      <c r="G90" s="235" t="n">
        <v>0</v>
      </c>
    </row>
    <row r="91" customFormat="false" ht="26.25" hidden="false" customHeight="false" outlineLevel="0" collapsed="false">
      <c r="A91" s="232" t="s">
        <v>1384</v>
      </c>
      <c r="B91" s="228" t="s">
        <v>1385</v>
      </c>
      <c r="C91" s="246" t="s">
        <v>1386</v>
      </c>
      <c r="D91" s="234" t="n">
        <v>2.2</v>
      </c>
      <c r="E91" s="216"/>
      <c r="F91" s="235"/>
      <c r="G91" s="235"/>
    </row>
    <row r="92" customFormat="false" ht="15" hidden="false" customHeight="false" outlineLevel="0" collapsed="false">
      <c r="A92" s="232" t="s">
        <v>1387</v>
      </c>
      <c r="B92" s="228" t="s">
        <v>1388</v>
      </c>
      <c r="C92" s="246" t="s">
        <v>1389</v>
      </c>
      <c r="D92" s="234" t="n">
        <v>2</v>
      </c>
      <c r="E92" s="216"/>
      <c r="F92" s="235"/>
      <c r="G92" s="235"/>
    </row>
    <row r="93" customFormat="false" ht="12.75" hidden="false" customHeight="false" outlineLevel="0" collapsed="false">
      <c r="A93" s="0"/>
      <c r="B93" s="0"/>
      <c r="C93" s="0"/>
      <c r="D93" s="0"/>
      <c r="E93" s="0"/>
      <c r="F93" s="0"/>
      <c r="G93" s="0"/>
    </row>
    <row r="94" customFormat="false" ht="12.75" hidden="false" customHeight="false" outlineLevel="0" collapsed="false">
      <c r="A94" s="226" t="s">
        <v>25</v>
      </c>
      <c r="B94" s="226" t="s">
        <v>1335</v>
      </c>
      <c r="C94" s="226" t="s">
        <v>1336</v>
      </c>
      <c r="D94" s="226"/>
      <c r="E94" s="226"/>
      <c r="F94" s="226" t="s">
        <v>1358</v>
      </c>
      <c r="G94" s="226" t="s">
        <v>1338</v>
      </c>
    </row>
    <row r="95" customFormat="false" ht="14.25" hidden="false" customHeight="true" outlineLevel="0" collapsed="false">
      <c r="A95" s="205" t="s">
        <v>1035</v>
      </c>
      <c r="B95" s="227" t="s">
        <v>67</v>
      </c>
      <c r="C95" s="245" t="s">
        <v>1036</v>
      </c>
      <c r="D95" s="245"/>
      <c r="E95" s="245"/>
      <c r="F95" s="228" t="s">
        <v>72</v>
      </c>
      <c r="G95" s="235" t="n">
        <f aca="false">F98</f>
        <v>60.4444444444444</v>
      </c>
    </row>
    <row r="96" customFormat="false" ht="12.75" hidden="false" customHeight="true" outlineLevel="0" collapsed="false">
      <c r="A96" s="229" t="s">
        <v>1339</v>
      </c>
      <c r="B96" s="229" t="s">
        <v>1340</v>
      </c>
      <c r="C96" s="229" t="s">
        <v>1341</v>
      </c>
      <c r="D96" s="229" t="s">
        <v>1342</v>
      </c>
      <c r="E96" s="229" t="s">
        <v>1343</v>
      </c>
      <c r="F96" s="229" t="s">
        <v>1344</v>
      </c>
      <c r="G96" s="229"/>
    </row>
    <row r="97" customFormat="false" ht="12.75" hidden="false" customHeight="false" outlineLevel="0" collapsed="false">
      <c r="A97" s="229"/>
      <c r="B97" s="229"/>
      <c r="C97" s="229"/>
      <c r="D97" s="229"/>
      <c r="E97" s="229"/>
      <c r="F97" s="230" t="s">
        <v>1345</v>
      </c>
      <c r="G97" s="231" t="s">
        <v>1346</v>
      </c>
    </row>
    <row r="98" customFormat="false" ht="15" hidden="false" customHeight="false" outlineLevel="0" collapsed="false">
      <c r="A98" s="232" t="s">
        <v>1394</v>
      </c>
      <c r="B98" s="228" t="s">
        <v>1395</v>
      </c>
      <c r="C98" s="237" t="s">
        <v>1396</v>
      </c>
      <c r="D98" s="234" t="n">
        <v>57.3333333333333</v>
      </c>
      <c r="E98" s="216" t="n">
        <f aca="false">AVERAGE(D98:D100)</f>
        <v>60.4444444444444</v>
      </c>
      <c r="F98" s="235" t="n">
        <f aca="false">E98</f>
        <v>60.4444444444444</v>
      </c>
      <c r="G98" s="236" t="s">
        <v>1349</v>
      </c>
    </row>
    <row r="99" customFormat="false" ht="15" hidden="false" customHeight="false" outlineLevel="0" collapsed="false">
      <c r="A99" s="232" t="s">
        <v>1397</v>
      </c>
      <c r="B99" s="228" t="s">
        <v>1398</v>
      </c>
      <c r="C99" s="237" t="s">
        <v>1399</v>
      </c>
      <c r="D99" s="234" t="n">
        <v>58.6666666666667</v>
      </c>
      <c r="E99" s="216"/>
      <c r="F99" s="235"/>
      <c r="G99" s="236"/>
    </row>
    <row r="100" customFormat="false" ht="15" hidden="false" customHeight="false" outlineLevel="0" collapsed="false">
      <c r="A100" s="232" t="s">
        <v>1400</v>
      </c>
      <c r="B100" s="228" t="s">
        <v>1401</v>
      </c>
      <c r="C100" s="237" t="s">
        <v>1402</v>
      </c>
      <c r="D100" s="234" t="n">
        <v>65.3333333333333</v>
      </c>
      <c r="E100" s="216"/>
      <c r="F100" s="235"/>
      <c r="G100" s="236"/>
    </row>
    <row r="101" customFormat="false" ht="15" hidden="false" customHeight="false" outlineLevel="0" collapsed="false">
      <c r="A101" s="252"/>
      <c r="B101" s="252"/>
      <c r="C101" s="252"/>
      <c r="D101" s="252"/>
      <c r="E101" s="252"/>
      <c r="F101" s="252"/>
      <c r="G101" s="252"/>
    </row>
    <row r="102" customFormat="false" ht="12.75" hidden="false" customHeight="false" outlineLevel="0" collapsed="false">
      <c r="A102" s="226" t="s">
        <v>25</v>
      </c>
      <c r="B102" s="226" t="s">
        <v>1335</v>
      </c>
      <c r="C102" s="226" t="s">
        <v>1336</v>
      </c>
      <c r="D102" s="226"/>
      <c r="E102" s="226"/>
      <c r="F102" s="226" t="s">
        <v>1358</v>
      </c>
      <c r="G102" s="226" t="s">
        <v>1338</v>
      </c>
    </row>
    <row r="103" customFormat="false" ht="14.25" hidden="false" customHeight="true" outlineLevel="0" collapsed="false">
      <c r="A103" s="205" t="s">
        <v>1125</v>
      </c>
      <c r="B103" s="227" t="s">
        <v>67</v>
      </c>
      <c r="C103" s="245" t="s">
        <v>477</v>
      </c>
      <c r="D103" s="245"/>
      <c r="E103" s="245"/>
      <c r="F103" s="228" t="s">
        <v>1359</v>
      </c>
      <c r="G103" s="235" t="n">
        <f aca="false">F106</f>
        <v>26.3266666666667</v>
      </c>
    </row>
    <row r="104" customFormat="false" ht="12.75" hidden="false" customHeight="true" outlineLevel="0" collapsed="false">
      <c r="A104" s="229" t="s">
        <v>1339</v>
      </c>
      <c r="B104" s="229" t="s">
        <v>1340</v>
      </c>
      <c r="C104" s="229" t="s">
        <v>1341</v>
      </c>
      <c r="D104" s="229" t="s">
        <v>1342</v>
      </c>
      <c r="E104" s="229" t="s">
        <v>1343</v>
      </c>
      <c r="F104" s="229" t="s">
        <v>1344</v>
      </c>
      <c r="G104" s="229"/>
    </row>
    <row r="105" customFormat="false" ht="12.75" hidden="false" customHeight="false" outlineLevel="0" collapsed="false">
      <c r="A105" s="229"/>
      <c r="B105" s="229"/>
      <c r="C105" s="229"/>
      <c r="D105" s="229"/>
      <c r="E105" s="229"/>
      <c r="F105" s="230" t="s">
        <v>1345</v>
      </c>
      <c r="G105" s="231" t="s">
        <v>1346</v>
      </c>
    </row>
    <row r="106" customFormat="false" ht="15" hidden="false" customHeight="false" outlineLevel="0" collapsed="false">
      <c r="A106" s="232" t="s">
        <v>1360</v>
      </c>
      <c r="B106" s="228" t="s">
        <v>1361</v>
      </c>
      <c r="C106" s="237"/>
      <c r="D106" s="234" t="n">
        <v>30.9</v>
      </c>
      <c r="E106" s="216" t="n">
        <f aca="false">AVERAGE(D106:D108)</f>
        <v>26.3266666666667</v>
      </c>
      <c r="F106" s="235" t="n">
        <f aca="false">E106</f>
        <v>26.3266666666667</v>
      </c>
      <c r="G106" s="236" t="s">
        <v>1349</v>
      </c>
    </row>
    <row r="107" customFormat="false" ht="15" hidden="false" customHeight="false" outlineLevel="0" collapsed="false">
      <c r="A107" s="232" t="s">
        <v>1403</v>
      </c>
      <c r="B107" s="228" t="s">
        <v>1404</v>
      </c>
      <c r="C107" s="237"/>
      <c r="D107" s="234" t="n">
        <v>23.22</v>
      </c>
      <c r="E107" s="216"/>
      <c r="F107" s="235"/>
      <c r="G107" s="236"/>
    </row>
    <row r="108" customFormat="false" ht="15" hidden="false" customHeight="false" outlineLevel="0" collapsed="false">
      <c r="A108" s="232" t="s">
        <v>1405</v>
      </c>
      <c r="B108" s="228" t="s">
        <v>1406</v>
      </c>
      <c r="C108" s="237"/>
      <c r="D108" s="234" t="n">
        <v>24.86</v>
      </c>
      <c r="E108" s="216"/>
      <c r="F108" s="235"/>
      <c r="G108" s="236"/>
    </row>
    <row r="109" customFormat="false" ht="15" hidden="false" customHeight="false" outlineLevel="0" collapsed="false">
      <c r="A109" s="252"/>
      <c r="B109" s="252"/>
      <c r="C109" s="252"/>
      <c r="D109" s="252"/>
      <c r="E109" s="252"/>
      <c r="F109" s="252"/>
      <c r="G109" s="252"/>
    </row>
    <row r="110" customFormat="false" ht="12.75" hidden="false" customHeight="false" outlineLevel="0" collapsed="false">
      <c r="A110" s="226" t="s">
        <v>25</v>
      </c>
      <c r="B110" s="226" t="s">
        <v>1335</v>
      </c>
      <c r="C110" s="226" t="s">
        <v>1336</v>
      </c>
      <c r="D110" s="226"/>
      <c r="E110" s="226"/>
      <c r="F110" s="226" t="s">
        <v>1358</v>
      </c>
      <c r="G110" s="226" t="s">
        <v>1338</v>
      </c>
    </row>
    <row r="111" customFormat="false" ht="14.25" hidden="false" customHeight="true" outlineLevel="0" collapsed="false">
      <c r="A111" s="205" t="s">
        <v>1131</v>
      </c>
      <c r="B111" s="227" t="s">
        <v>67</v>
      </c>
      <c r="C111" s="245" t="s">
        <v>492</v>
      </c>
      <c r="D111" s="245"/>
      <c r="E111" s="245"/>
      <c r="F111" s="228" t="s">
        <v>1359</v>
      </c>
      <c r="G111" s="235" t="n">
        <f aca="false">F114</f>
        <v>6.48666666666667</v>
      </c>
    </row>
    <row r="112" customFormat="false" ht="12.75" hidden="false" customHeight="true" outlineLevel="0" collapsed="false">
      <c r="A112" s="229" t="s">
        <v>1339</v>
      </c>
      <c r="B112" s="229" t="s">
        <v>1340</v>
      </c>
      <c r="C112" s="229" t="s">
        <v>1341</v>
      </c>
      <c r="D112" s="229" t="s">
        <v>1342</v>
      </c>
      <c r="E112" s="229" t="s">
        <v>1343</v>
      </c>
      <c r="F112" s="229" t="s">
        <v>1344</v>
      </c>
      <c r="G112" s="229"/>
    </row>
    <row r="113" customFormat="false" ht="12.75" hidden="false" customHeight="false" outlineLevel="0" collapsed="false">
      <c r="A113" s="229"/>
      <c r="B113" s="229"/>
      <c r="C113" s="229"/>
      <c r="D113" s="229"/>
      <c r="E113" s="229"/>
      <c r="F113" s="230" t="s">
        <v>1345</v>
      </c>
      <c r="G113" s="231" t="s">
        <v>1346</v>
      </c>
    </row>
    <row r="114" customFormat="false" ht="15" hidden="false" customHeight="false" outlineLevel="0" collapsed="false">
      <c r="A114" s="232" t="s">
        <v>1405</v>
      </c>
      <c r="B114" s="228" t="s">
        <v>1406</v>
      </c>
      <c r="C114" s="237"/>
      <c r="D114" s="234" t="n">
        <v>5.05</v>
      </c>
      <c r="E114" s="216" t="n">
        <f aca="false">AVERAGE(D114:D116)</f>
        <v>6.48666666666667</v>
      </c>
      <c r="F114" s="254" t="n">
        <f aca="false">E114</f>
        <v>6.48666666666667</v>
      </c>
      <c r="G114" s="255" t="s">
        <v>1349</v>
      </c>
    </row>
    <row r="115" customFormat="false" ht="15" hidden="false" customHeight="false" outlineLevel="0" collapsed="false">
      <c r="A115" s="232" t="s">
        <v>1407</v>
      </c>
      <c r="B115" s="228" t="s">
        <v>1408</v>
      </c>
      <c r="C115" s="237"/>
      <c r="D115" s="234" t="n">
        <v>8.95</v>
      </c>
      <c r="E115" s="216"/>
      <c r="F115" s="254"/>
      <c r="G115" s="255"/>
    </row>
    <row r="116" customFormat="false" ht="15" hidden="false" customHeight="false" outlineLevel="0" collapsed="false">
      <c r="A116" s="232" t="s">
        <v>1409</v>
      </c>
      <c r="B116" s="228" t="s">
        <v>1410</v>
      </c>
      <c r="C116" s="237"/>
      <c r="D116" s="234" t="n">
        <v>5.46</v>
      </c>
      <c r="E116" s="216"/>
      <c r="F116" s="254"/>
      <c r="G116" s="255"/>
    </row>
    <row r="117" customFormat="false" ht="15" hidden="false" customHeight="false" outlineLevel="0" collapsed="false">
      <c r="A117" s="252"/>
      <c r="B117" s="252"/>
      <c r="C117" s="252"/>
      <c r="D117" s="252"/>
      <c r="E117" s="252"/>
      <c r="F117" s="252"/>
      <c r="G117" s="252"/>
    </row>
    <row r="118" customFormat="false" ht="12.75" hidden="false" customHeight="false" outlineLevel="0" collapsed="false">
      <c r="A118" s="226" t="s">
        <v>25</v>
      </c>
      <c r="B118" s="226" t="s">
        <v>1335</v>
      </c>
      <c r="C118" s="226" t="s">
        <v>1336</v>
      </c>
      <c r="D118" s="226"/>
      <c r="E118" s="226"/>
      <c r="F118" s="226" t="s">
        <v>1358</v>
      </c>
      <c r="G118" s="226" t="s">
        <v>1338</v>
      </c>
    </row>
    <row r="119" customFormat="false" ht="14.25" hidden="false" customHeight="true" outlineLevel="0" collapsed="false">
      <c r="A119" s="205" t="s">
        <v>1126</v>
      </c>
      <c r="B119" s="227" t="s">
        <v>67</v>
      </c>
      <c r="C119" s="245" t="s">
        <v>480</v>
      </c>
      <c r="D119" s="245"/>
      <c r="E119" s="245"/>
      <c r="F119" s="228" t="s">
        <v>131</v>
      </c>
      <c r="G119" s="235" t="n">
        <f aca="false">F122</f>
        <v>52.36</v>
      </c>
    </row>
    <row r="120" customFormat="false" ht="12.75" hidden="false" customHeight="true" outlineLevel="0" collapsed="false">
      <c r="A120" s="229" t="s">
        <v>1339</v>
      </c>
      <c r="B120" s="229" t="s">
        <v>1340</v>
      </c>
      <c r="C120" s="229" t="s">
        <v>1341</v>
      </c>
      <c r="D120" s="229" t="s">
        <v>1342</v>
      </c>
      <c r="E120" s="229" t="s">
        <v>1343</v>
      </c>
      <c r="F120" s="229" t="s">
        <v>1344</v>
      </c>
      <c r="G120" s="229"/>
    </row>
    <row r="121" customFormat="false" ht="12.75" hidden="false" customHeight="false" outlineLevel="0" collapsed="false">
      <c r="A121" s="229"/>
      <c r="B121" s="229"/>
      <c r="C121" s="229"/>
      <c r="D121" s="229"/>
      <c r="E121" s="229"/>
      <c r="F121" s="230" t="s">
        <v>1345</v>
      </c>
      <c r="G121" s="231" t="s">
        <v>1346</v>
      </c>
    </row>
    <row r="122" customFormat="false" ht="15" hidden="false" customHeight="false" outlineLevel="0" collapsed="false">
      <c r="A122" s="232" t="s">
        <v>1411</v>
      </c>
      <c r="B122" s="228" t="s">
        <v>1412</v>
      </c>
      <c r="C122" s="237"/>
      <c r="D122" s="234" t="n">
        <v>73.04</v>
      </c>
      <c r="E122" s="216" t="n">
        <f aca="false">AVERAGE(D122:D124)</f>
        <v>52.36</v>
      </c>
      <c r="F122" s="235" t="n">
        <f aca="false">E122</f>
        <v>52.36</v>
      </c>
      <c r="G122" s="236" t="s">
        <v>1349</v>
      </c>
    </row>
    <row r="123" customFormat="false" ht="15" hidden="false" customHeight="false" outlineLevel="0" collapsed="false">
      <c r="A123" s="232" t="s">
        <v>1405</v>
      </c>
      <c r="B123" s="228" t="s">
        <v>1406</v>
      </c>
      <c r="C123" s="237"/>
      <c r="D123" s="234" t="n">
        <v>41.14</v>
      </c>
      <c r="E123" s="216"/>
      <c r="F123" s="235"/>
      <c r="G123" s="236"/>
    </row>
    <row r="124" customFormat="false" ht="15" hidden="false" customHeight="false" outlineLevel="0" collapsed="false">
      <c r="A124" s="232" t="s">
        <v>1413</v>
      </c>
      <c r="B124" s="228" t="s">
        <v>1414</v>
      </c>
      <c r="C124" s="237"/>
      <c r="D124" s="234" t="n">
        <v>42.9</v>
      </c>
      <c r="E124" s="216"/>
      <c r="F124" s="235"/>
      <c r="G124" s="236"/>
    </row>
    <row r="125" customFormat="false" ht="15" hidden="false" customHeight="false" outlineLevel="0" collapsed="false">
      <c r="A125" s="252"/>
      <c r="B125" s="252"/>
      <c r="C125" s="252"/>
      <c r="D125" s="252"/>
      <c r="E125" s="252"/>
      <c r="F125" s="252"/>
      <c r="G125" s="252"/>
    </row>
    <row r="126" customFormat="false" ht="12.75" hidden="false" customHeight="false" outlineLevel="0" collapsed="false">
      <c r="A126" s="226" t="s">
        <v>25</v>
      </c>
      <c r="B126" s="226" t="s">
        <v>1335</v>
      </c>
      <c r="C126" s="226" t="s">
        <v>1336</v>
      </c>
      <c r="D126" s="226"/>
      <c r="E126" s="226"/>
      <c r="F126" s="226" t="s">
        <v>1358</v>
      </c>
      <c r="G126" s="226" t="s">
        <v>1338</v>
      </c>
    </row>
    <row r="127" customFormat="false" ht="14.25" hidden="false" customHeight="true" outlineLevel="0" collapsed="false">
      <c r="A127" s="205" t="s">
        <v>1153</v>
      </c>
      <c r="B127" s="227" t="s">
        <v>67</v>
      </c>
      <c r="C127" s="245" t="s">
        <v>573</v>
      </c>
      <c r="D127" s="245"/>
      <c r="E127" s="245"/>
      <c r="F127" s="228" t="s">
        <v>1359</v>
      </c>
      <c r="G127" s="235" t="n">
        <f aca="false">F130</f>
        <v>54.5333333333333</v>
      </c>
    </row>
    <row r="128" customFormat="false" ht="12.75" hidden="false" customHeight="true" outlineLevel="0" collapsed="false">
      <c r="A128" s="229" t="s">
        <v>1339</v>
      </c>
      <c r="B128" s="229" t="s">
        <v>1340</v>
      </c>
      <c r="C128" s="229" t="s">
        <v>1341</v>
      </c>
      <c r="D128" s="229" t="s">
        <v>1342</v>
      </c>
      <c r="E128" s="229" t="s">
        <v>1343</v>
      </c>
      <c r="F128" s="229" t="s">
        <v>1344</v>
      </c>
      <c r="G128" s="229"/>
    </row>
    <row r="129" customFormat="false" ht="12.75" hidden="false" customHeight="false" outlineLevel="0" collapsed="false">
      <c r="A129" s="229"/>
      <c r="B129" s="229"/>
      <c r="C129" s="229"/>
      <c r="D129" s="229"/>
      <c r="E129" s="229"/>
      <c r="F129" s="230" t="s">
        <v>1345</v>
      </c>
      <c r="G129" s="231" t="s">
        <v>1346</v>
      </c>
    </row>
    <row r="130" customFormat="false" ht="15" hidden="false" customHeight="false" outlineLevel="0" collapsed="false">
      <c r="A130" s="232" t="s">
        <v>1415</v>
      </c>
      <c r="B130" s="228" t="s">
        <v>1416</v>
      </c>
      <c r="C130" s="237"/>
      <c r="D130" s="234" t="n">
        <v>39.9</v>
      </c>
      <c r="E130" s="216" t="n">
        <f aca="false">AVERAGE(D130:D132)</f>
        <v>54.5333333333333</v>
      </c>
      <c r="F130" s="235" t="n">
        <f aca="false">E130</f>
        <v>54.5333333333333</v>
      </c>
      <c r="G130" s="236" t="s">
        <v>1349</v>
      </c>
    </row>
    <row r="131" customFormat="false" ht="15" hidden="false" customHeight="false" outlineLevel="0" collapsed="false">
      <c r="A131" s="232" t="s">
        <v>1417</v>
      </c>
      <c r="B131" s="228" t="s">
        <v>1418</v>
      </c>
      <c r="C131" s="237"/>
      <c r="D131" s="234" t="n">
        <v>49.9</v>
      </c>
      <c r="E131" s="216"/>
      <c r="F131" s="235"/>
      <c r="G131" s="236"/>
    </row>
    <row r="132" customFormat="false" ht="15" hidden="false" customHeight="false" outlineLevel="0" collapsed="false">
      <c r="A132" s="232" t="s">
        <v>1419</v>
      </c>
      <c r="B132" s="228" t="s">
        <v>1420</v>
      </c>
      <c r="C132" s="237"/>
      <c r="D132" s="234" t="n">
        <v>73.8</v>
      </c>
      <c r="E132" s="216"/>
      <c r="F132" s="235"/>
      <c r="G132" s="236"/>
    </row>
    <row r="133" customFormat="false" ht="15" hidden="false" customHeight="false" outlineLevel="0" collapsed="false">
      <c r="A133" s="252"/>
      <c r="B133" s="252"/>
      <c r="C133" s="252"/>
      <c r="D133" s="252"/>
      <c r="E133" s="252"/>
      <c r="F133" s="252"/>
      <c r="G133" s="252"/>
    </row>
    <row r="134" customFormat="false" ht="12.75" hidden="false" customHeight="false" outlineLevel="0" collapsed="false">
      <c r="A134" s="226" t="s">
        <v>25</v>
      </c>
      <c r="B134" s="226" t="s">
        <v>1335</v>
      </c>
      <c r="C134" s="226" t="s">
        <v>1336</v>
      </c>
      <c r="D134" s="226"/>
      <c r="E134" s="226"/>
      <c r="F134" s="226" t="s">
        <v>1358</v>
      </c>
      <c r="G134" s="226" t="s">
        <v>1338</v>
      </c>
    </row>
    <row r="135" customFormat="false" ht="36.75" hidden="false" customHeight="true" outlineLevel="0" collapsed="false">
      <c r="A135" s="205" t="s">
        <v>1285</v>
      </c>
      <c r="B135" s="227" t="s">
        <v>67</v>
      </c>
      <c r="C135" s="245" t="s">
        <v>767</v>
      </c>
      <c r="D135" s="245"/>
      <c r="E135" s="245"/>
      <c r="F135" s="228" t="s">
        <v>72</v>
      </c>
      <c r="G135" s="235" t="n">
        <f aca="false">F138</f>
        <v>26.0933333333333</v>
      </c>
    </row>
    <row r="136" customFormat="false" ht="12.75" hidden="false" customHeight="true" outlineLevel="0" collapsed="false">
      <c r="A136" s="229" t="s">
        <v>1339</v>
      </c>
      <c r="B136" s="229" t="s">
        <v>1340</v>
      </c>
      <c r="C136" s="229" t="s">
        <v>1341</v>
      </c>
      <c r="D136" s="229" t="s">
        <v>1342</v>
      </c>
      <c r="E136" s="229" t="s">
        <v>1343</v>
      </c>
      <c r="F136" s="229" t="s">
        <v>1344</v>
      </c>
      <c r="G136" s="229"/>
    </row>
    <row r="137" customFormat="false" ht="12.75" hidden="false" customHeight="false" outlineLevel="0" collapsed="false">
      <c r="A137" s="229"/>
      <c r="B137" s="229"/>
      <c r="C137" s="229"/>
      <c r="D137" s="229"/>
      <c r="E137" s="229"/>
      <c r="F137" s="230" t="s">
        <v>1345</v>
      </c>
      <c r="G137" s="231" t="s">
        <v>1346</v>
      </c>
    </row>
    <row r="138" customFormat="false" ht="15" hidden="false" customHeight="false" outlineLevel="0" collapsed="false">
      <c r="A138" s="232" t="s">
        <v>1421</v>
      </c>
      <c r="B138" s="228" t="s">
        <v>1422</v>
      </c>
      <c r="C138" s="233" t="s">
        <v>1423</v>
      </c>
      <c r="D138" s="234" t="n">
        <v>40.32</v>
      </c>
      <c r="E138" s="216" t="n">
        <f aca="false">AVERAGE(D138:D140)</f>
        <v>26.0933333333333</v>
      </c>
      <c r="F138" s="235" t="n">
        <f aca="false">E138</f>
        <v>26.0933333333333</v>
      </c>
      <c r="G138" s="236" t="s">
        <v>1349</v>
      </c>
    </row>
    <row r="139" customFormat="false" ht="15" hidden="false" customHeight="false" outlineLevel="0" collapsed="false">
      <c r="A139" s="232" t="s">
        <v>1352</v>
      </c>
      <c r="B139" s="228" t="s">
        <v>1424</v>
      </c>
      <c r="C139" s="0" t="s">
        <v>1425</v>
      </c>
      <c r="D139" s="234" t="n">
        <v>19.96</v>
      </c>
      <c r="E139" s="216"/>
      <c r="F139" s="235"/>
      <c r="G139" s="236"/>
    </row>
    <row r="140" customFormat="false" ht="15" hidden="false" customHeight="false" outlineLevel="0" collapsed="false">
      <c r="A140" s="232" t="s">
        <v>1426</v>
      </c>
      <c r="B140" s="228" t="s">
        <v>1427</v>
      </c>
      <c r="C140" s="237" t="s">
        <v>1428</v>
      </c>
      <c r="D140" s="234" t="n">
        <v>18</v>
      </c>
      <c r="E140" s="216"/>
      <c r="F140" s="235"/>
      <c r="G140" s="236"/>
    </row>
    <row r="141" customFormat="false" ht="12.75" hidden="false" customHeight="false" outlineLevel="0" collapsed="false">
      <c r="A141" s="0"/>
      <c r="B141" s="0"/>
      <c r="C141" s="0"/>
      <c r="D141" s="0"/>
      <c r="E141" s="0"/>
      <c r="F141" s="0"/>
      <c r="G141" s="0"/>
    </row>
    <row r="142" customFormat="false" ht="12.75" hidden="false" customHeight="false" outlineLevel="0" collapsed="false">
      <c r="A142" s="226" t="s">
        <v>25</v>
      </c>
      <c r="B142" s="226" t="s">
        <v>1335</v>
      </c>
      <c r="C142" s="226" t="s">
        <v>1336</v>
      </c>
      <c r="D142" s="226"/>
      <c r="E142" s="226"/>
      <c r="F142" s="226" t="s">
        <v>1358</v>
      </c>
      <c r="G142" s="226" t="s">
        <v>1338</v>
      </c>
    </row>
    <row r="143" customFormat="false" ht="54" hidden="false" customHeight="true" outlineLevel="0" collapsed="false">
      <c r="A143" s="205" t="s">
        <v>1286</v>
      </c>
      <c r="B143" s="227" t="s">
        <v>67</v>
      </c>
      <c r="C143" s="245" t="s">
        <v>770</v>
      </c>
      <c r="D143" s="245"/>
      <c r="E143" s="245"/>
      <c r="F143" s="228" t="s">
        <v>72</v>
      </c>
      <c r="G143" s="235" t="n">
        <f aca="false">F146</f>
        <v>75.0333333333333</v>
      </c>
    </row>
    <row r="144" customFormat="false" ht="12.75" hidden="false" customHeight="true" outlineLevel="0" collapsed="false">
      <c r="A144" s="229" t="s">
        <v>1339</v>
      </c>
      <c r="B144" s="229" t="s">
        <v>1340</v>
      </c>
      <c r="C144" s="229" t="s">
        <v>1341</v>
      </c>
      <c r="D144" s="229" t="s">
        <v>1342</v>
      </c>
      <c r="E144" s="229" t="s">
        <v>1343</v>
      </c>
      <c r="F144" s="229" t="s">
        <v>1344</v>
      </c>
      <c r="G144" s="229"/>
    </row>
    <row r="145" customFormat="false" ht="12.75" hidden="false" customHeight="false" outlineLevel="0" collapsed="false">
      <c r="A145" s="229"/>
      <c r="B145" s="229"/>
      <c r="C145" s="229"/>
      <c r="D145" s="229"/>
      <c r="E145" s="229"/>
      <c r="F145" s="230" t="s">
        <v>1345</v>
      </c>
      <c r="G145" s="231" t="s">
        <v>1346</v>
      </c>
    </row>
    <row r="146" customFormat="false" ht="15" hidden="false" customHeight="false" outlineLevel="0" collapsed="false">
      <c r="A146" s="232" t="s">
        <v>1421</v>
      </c>
      <c r="B146" s="228" t="s">
        <v>1422</v>
      </c>
      <c r="C146" s="233" t="s">
        <v>1423</v>
      </c>
      <c r="D146" s="234" t="n">
        <v>84.5</v>
      </c>
      <c r="E146" s="216" t="n">
        <f aca="false">AVERAGE(D146:D148)</f>
        <v>75.0333333333333</v>
      </c>
      <c r="F146" s="235" t="n">
        <f aca="false">E146</f>
        <v>75.0333333333333</v>
      </c>
      <c r="G146" s="236" t="s">
        <v>1349</v>
      </c>
    </row>
    <row r="147" customFormat="false" ht="15" hidden="false" customHeight="false" outlineLevel="0" collapsed="false">
      <c r="A147" s="232" t="s">
        <v>1352</v>
      </c>
      <c r="B147" s="228" t="s">
        <v>1424</v>
      </c>
      <c r="C147" s="0" t="s">
        <v>1425</v>
      </c>
      <c r="D147" s="234" t="n">
        <v>75.6</v>
      </c>
      <c r="E147" s="216"/>
      <c r="F147" s="235"/>
      <c r="G147" s="236"/>
    </row>
    <row r="148" customFormat="false" ht="15" hidden="false" customHeight="false" outlineLevel="0" collapsed="false">
      <c r="A148" s="232" t="s">
        <v>1426</v>
      </c>
      <c r="B148" s="228" t="s">
        <v>1427</v>
      </c>
      <c r="C148" s="237" t="s">
        <v>1428</v>
      </c>
      <c r="D148" s="234" t="n">
        <v>65</v>
      </c>
      <c r="E148" s="216"/>
      <c r="F148" s="235"/>
      <c r="G148" s="236"/>
    </row>
    <row r="149" customFormat="false" ht="12.75" hidden="false" customHeight="false" outlineLevel="0" collapsed="false">
      <c r="A149" s="0"/>
      <c r="B149" s="0"/>
      <c r="C149" s="0"/>
      <c r="D149" s="0"/>
      <c r="E149" s="0"/>
      <c r="F149" s="0"/>
      <c r="G149" s="0"/>
    </row>
    <row r="150" customFormat="false" ht="12.75" hidden="false" customHeight="false" outlineLevel="0" collapsed="false">
      <c r="A150" s="226" t="s">
        <v>25</v>
      </c>
      <c r="B150" s="226" t="s">
        <v>1335</v>
      </c>
      <c r="C150" s="226" t="s">
        <v>1336</v>
      </c>
      <c r="D150" s="226"/>
      <c r="E150" s="226"/>
      <c r="F150" s="226" t="s">
        <v>1358</v>
      </c>
      <c r="G150" s="226" t="s">
        <v>1338</v>
      </c>
    </row>
    <row r="151" customFormat="false" ht="14.25" hidden="false" customHeight="true" outlineLevel="0" collapsed="false">
      <c r="A151" s="205" t="s">
        <v>1164</v>
      </c>
      <c r="B151" s="227" t="s">
        <v>1429</v>
      </c>
      <c r="C151" s="228" t="s">
        <v>1430</v>
      </c>
      <c r="D151" s="228"/>
      <c r="E151" s="228"/>
      <c r="F151" s="228" t="s">
        <v>1359</v>
      </c>
      <c r="G151" s="235" t="n">
        <f aca="false">F154</f>
        <v>60.0633333333333</v>
      </c>
    </row>
    <row r="152" customFormat="false" ht="12.75" hidden="false" customHeight="true" outlineLevel="0" collapsed="false">
      <c r="A152" s="229" t="s">
        <v>1339</v>
      </c>
      <c r="B152" s="229" t="s">
        <v>1340</v>
      </c>
      <c r="C152" s="229" t="s">
        <v>1341</v>
      </c>
      <c r="D152" s="229" t="s">
        <v>1342</v>
      </c>
      <c r="E152" s="229" t="s">
        <v>1343</v>
      </c>
      <c r="F152" s="229" t="s">
        <v>1344</v>
      </c>
      <c r="G152" s="229"/>
    </row>
    <row r="153" customFormat="false" ht="12.75" hidden="false" customHeight="false" outlineLevel="0" collapsed="false">
      <c r="A153" s="229"/>
      <c r="B153" s="229"/>
      <c r="C153" s="229"/>
      <c r="D153" s="229"/>
      <c r="E153" s="229"/>
      <c r="F153" s="230" t="s">
        <v>1345</v>
      </c>
      <c r="G153" s="231" t="s">
        <v>1346</v>
      </c>
    </row>
    <row r="154" customFormat="false" ht="15" hidden="false" customHeight="false" outlineLevel="0" collapsed="false">
      <c r="A154" s="232" t="s">
        <v>1431</v>
      </c>
      <c r="B154" s="228" t="s">
        <v>1432</v>
      </c>
      <c r="C154" s="233"/>
      <c r="D154" s="234" t="n">
        <v>83.33</v>
      </c>
      <c r="E154" s="216" t="n">
        <f aca="false">AVERAGE(D154:D156)</f>
        <v>60.0633333333333</v>
      </c>
      <c r="F154" s="235" t="n">
        <f aca="false">E154</f>
        <v>60.0633333333333</v>
      </c>
      <c r="G154" s="236" t="s">
        <v>1349</v>
      </c>
    </row>
    <row r="155" customFormat="false" ht="15" hidden="false" customHeight="false" outlineLevel="0" collapsed="false">
      <c r="A155" s="232" t="s">
        <v>1433</v>
      </c>
      <c r="B155" s="228" t="s">
        <v>1434</v>
      </c>
      <c r="C155" s="0"/>
      <c r="D155" s="234" t="n">
        <v>46.86</v>
      </c>
      <c r="E155" s="216"/>
      <c r="F155" s="235"/>
      <c r="G155" s="236"/>
    </row>
    <row r="156" customFormat="false" ht="15" hidden="false" customHeight="false" outlineLevel="0" collapsed="false">
      <c r="A156" s="232" t="s">
        <v>1435</v>
      </c>
      <c r="B156" s="228" t="s">
        <v>1436</v>
      </c>
      <c r="C156" s="237"/>
      <c r="D156" s="234" t="n">
        <v>50</v>
      </c>
      <c r="E156" s="216"/>
      <c r="F156" s="235"/>
      <c r="G156" s="236"/>
    </row>
    <row r="157" customFormat="false" ht="12.75" hidden="false" customHeight="false" outlineLevel="0" collapsed="false">
      <c r="A157" s="0"/>
      <c r="B157" s="0"/>
      <c r="C157" s="0"/>
      <c r="D157" s="0"/>
      <c r="E157" s="0"/>
      <c r="F157" s="0"/>
      <c r="G157" s="0"/>
    </row>
    <row r="158" customFormat="false" ht="12.75" hidden="false" customHeight="false" outlineLevel="0" collapsed="false">
      <c r="A158" s="226" t="s">
        <v>25</v>
      </c>
      <c r="B158" s="226" t="s">
        <v>1335</v>
      </c>
      <c r="C158" s="226" t="s">
        <v>1336</v>
      </c>
      <c r="D158" s="226"/>
      <c r="E158" s="226"/>
      <c r="F158" s="226" t="s">
        <v>1358</v>
      </c>
      <c r="G158" s="226" t="s">
        <v>1338</v>
      </c>
    </row>
    <row r="159" customFormat="false" ht="14.25" hidden="false" customHeight="true" outlineLevel="0" collapsed="false">
      <c r="A159" s="205" t="s">
        <v>1111</v>
      </c>
      <c r="B159" s="227" t="s">
        <v>67</v>
      </c>
      <c r="C159" s="228" t="s">
        <v>1437</v>
      </c>
      <c r="D159" s="228"/>
      <c r="E159" s="228"/>
      <c r="F159" s="228" t="s">
        <v>1359</v>
      </c>
      <c r="G159" s="235" t="n">
        <f aca="false">F162</f>
        <v>1.41666666666667</v>
      </c>
    </row>
    <row r="160" customFormat="false" ht="12.75" hidden="false" customHeight="true" outlineLevel="0" collapsed="false">
      <c r="A160" s="229" t="s">
        <v>1339</v>
      </c>
      <c r="B160" s="229" t="s">
        <v>1340</v>
      </c>
      <c r="C160" s="229" t="s">
        <v>1341</v>
      </c>
      <c r="D160" s="229" t="s">
        <v>1342</v>
      </c>
      <c r="E160" s="229" t="s">
        <v>1343</v>
      </c>
      <c r="F160" s="229" t="s">
        <v>1344</v>
      </c>
      <c r="G160" s="229"/>
    </row>
    <row r="161" customFormat="false" ht="12.75" hidden="false" customHeight="false" outlineLevel="0" collapsed="false">
      <c r="A161" s="229"/>
      <c r="B161" s="229"/>
      <c r="C161" s="229"/>
      <c r="D161" s="229"/>
      <c r="E161" s="229"/>
      <c r="F161" s="230" t="s">
        <v>1345</v>
      </c>
      <c r="G161" s="231" t="s">
        <v>1346</v>
      </c>
    </row>
    <row r="162" customFormat="false" ht="15" hidden="false" customHeight="false" outlineLevel="0" collapsed="false">
      <c r="A162" s="232" t="s">
        <v>1438</v>
      </c>
      <c r="B162" s="228" t="s">
        <v>1439</v>
      </c>
      <c r="C162" s="233"/>
      <c r="D162" s="234" t="n">
        <v>1.2</v>
      </c>
      <c r="E162" s="216" t="n">
        <f aca="false">AVERAGE(D162:D164)</f>
        <v>1.41666666666667</v>
      </c>
      <c r="F162" s="235" t="n">
        <f aca="false">E162</f>
        <v>1.41666666666667</v>
      </c>
      <c r="G162" s="236" t="s">
        <v>1349</v>
      </c>
    </row>
    <row r="163" customFormat="false" ht="15" hidden="false" customHeight="false" outlineLevel="0" collapsed="false">
      <c r="A163" s="232" t="s">
        <v>1409</v>
      </c>
      <c r="B163" s="228" t="s">
        <v>1410</v>
      </c>
      <c r="C163" s="0"/>
      <c r="D163" s="234" t="n">
        <v>1.44</v>
      </c>
      <c r="E163" s="216"/>
      <c r="F163" s="235"/>
      <c r="G163" s="236"/>
    </row>
    <row r="164" customFormat="false" ht="15" hidden="false" customHeight="false" outlineLevel="0" collapsed="false">
      <c r="A164" s="232" t="s">
        <v>1440</v>
      </c>
      <c r="B164" s="228" t="s">
        <v>1441</v>
      </c>
      <c r="C164" s="237"/>
      <c r="D164" s="234" t="n">
        <v>1.61</v>
      </c>
      <c r="E164" s="216"/>
      <c r="F164" s="235"/>
      <c r="G164" s="236"/>
    </row>
    <row r="165" customFormat="false" ht="12.75" hidden="false" customHeight="false" outlineLevel="0" collapsed="false">
      <c r="A165" s="0"/>
      <c r="B165" s="0"/>
      <c r="C165" s="0"/>
      <c r="D165" s="0"/>
      <c r="E165" s="0"/>
      <c r="F165" s="0"/>
      <c r="G165" s="0"/>
    </row>
    <row r="166" customFormat="false" ht="12.75" hidden="false" customHeight="false" outlineLevel="0" collapsed="false">
      <c r="A166" s="226" t="s">
        <v>25</v>
      </c>
      <c r="B166" s="226" t="s">
        <v>1335</v>
      </c>
      <c r="C166" s="226" t="s">
        <v>1336</v>
      </c>
      <c r="D166" s="226"/>
      <c r="E166" s="226"/>
      <c r="F166" s="226" t="s">
        <v>1358</v>
      </c>
      <c r="G166" s="226" t="s">
        <v>1338</v>
      </c>
    </row>
    <row r="167" customFormat="false" ht="14.25" hidden="false" customHeight="true" outlineLevel="0" collapsed="false">
      <c r="A167" s="205" t="s">
        <v>1112</v>
      </c>
      <c r="B167" s="227" t="s">
        <v>67</v>
      </c>
      <c r="C167" s="228" t="s">
        <v>407</v>
      </c>
      <c r="D167" s="228"/>
      <c r="E167" s="228"/>
      <c r="F167" s="228" t="s">
        <v>1359</v>
      </c>
      <c r="G167" s="235" t="n">
        <f aca="false">F170</f>
        <v>1.31333333333333</v>
      </c>
    </row>
    <row r="168" customFormat="false" ht="12.75" hidden="false" customHeight="true" outlineLevel="0" collapsed="false">
      <c r="A168" s="229" t="s">
        <v>1339</v>
      </c>
      <c r="B168" s="229" t="s">
        <v>1340</v>
      </c>
      <c r="C168" s="229" t="s">
        <v>1341</v>
      </c>
      <c r="D168" s="229" t="s">
        <v>1342</v>
      </c>
      <c r="E168" s="229" t="s">
        <v>1343</v>
      </c>
      <c r="F168" s="229" t="s">
        <v>1344</v>
      </c>
      <c r="G168" s="229"/>
    </row>
    <row r="169" customFormat="false" ht="12.75" hidden="false" customHeight="false" outlineLevel="0" collapsed="false">
      <c r="A169" s="229"/>
      <c r="B169" s="229"/>
      <c r="C169" s="229"/>
      <c r="D169" s="229"/>
      <c r="E169" s="229"/>
      <c r="F169" s="230" t="s">
        <v>1345</v>
      </c>
      <c r="G169" s="231" t="s">
        <v>1346</v>
      </c>
    </row>
    <row r="170" customFormat="false" ht="15" hidden="false" customHeight="false" outlineLevel="0" collapsed="false">
      <c r="A170" s="232" t="s">
        <v>1442</v>
      </c>
      <c r="B170" s="228" t="s">
        <v>1443</v>
      </c>
      <c r="C170" s="233"/>
      <c r="D170" s="234" t="n">
        <v>1.95</v>
      </c>
      <c r="E170" s="216" t="n">
        <f aca="false">AVERAGE(D170:D172)</f>
        <v>1.31333333333333</v>
      </c>
      <c r="F170" s="235" t="n">
        <f aca="false">E170</f>
        <v>1.31333333333333</v>
      </c>
      <c r="G170" s="236" t="s">
        <v>1349</v>
      </c>
    </row>
    <row r="171" customFormat="false" ht="15" hidden="false" customHeight="false" outlineLevel="0" collapsed="false">
      <c r="A171" s="232" t="s">
        <v>1360</v>
      </c>
      <c r="B171" s="228" t="s">
        <v>1361</v>
      </c>
      <c r="C171" s="0"/>
      <c r="D171" s="234" t="n">
        <v>0.9</v>
      </c>
      <c r="E171" s="216"/>
      <c r="F171" s="235"/>
      <c r="G171" s="236"/>
    </row>
    <row r="172" customFormat="false" ht="15" hidden="false" customHeight="false" outlineLevel="0" collapsed="false">
      <c r="A172" s="232" t="s">
        <v>1438</v>
      </c>
      <c r="B172" s="228" t="s">
        <v>1439</v>
      </c>
      <c r="C172" s="237"/>
      <c r="D172" s="234" t="n">
        <v>1.09</v>
      </c>
      <c r="E172" s="216"/>
      <c r="F172" s="235"/>
      <c r="G172" s="236"/>
    </row>
    <row r="173" customFormat="false" ht="12.75" hidden="false" customHeight="false" outlineLevel="0" collapsed="false">
      <c r="A173" s="0"/>
      <c r="B173" s="0"/>
      <c r="C173" s="0"/>
      <c r="D173" s="0"/>
      <c r="E173" s="0"/>
      <c r="F173" s="0"/>
      <c r="G173" s="0"/>
    </row>
    <row r="174" customFormat="false" ht="12.75" hidden="false" customHeight="false" outlineLevel="0" collapsed="false">
      <c r="A174" s="226" t="s">
        <v>25</v>
      </c>
      <c r="B174" s="226" t="s">
        <v>1335</v>
      </c>
      <c r="C174" s="226" t="s">
        <v>1336</v>
      </c>
      <c r="D174" s="226"/>
      <c r="E174" s="226"/>
      <c r="F174" s="226" t="s">
        <v>1358</v>
      </c>
      <c r="G174" s="226" t="s">
        <v>1338</v>
      </c>
    </row>
    <row r="175" customFormat="false" ht="14.25" hidden="false" customHeight="true" outlineLevel="0" collapsed="false">
      <c r="A175" s="205" t="s">
        <v>1108</v>
      </c>
      <c r="B175" s="227" t="s">
        <v>67</v>
      </c>
      <c r="C175" s="228" t="s">
        <v>398</v>
      </c>
      <c r="D175" s="228"/>
      <c r="E175" s="228"/>
      <c r="F175" s="228" t="s">
        <v>1359</v>
      </c>
      <c r="G175" s="235" t="n">
        <f aca="false">F178</f>
        <v>43.73</v>
      </c>
    </row>
    <row r="176" customFormat="false" ht="12.75" hidden="false" customHeight="true" outlineLevel="0" collapsed="false">
      <c r="A176" s="229" t="s">
        <v>1339</v>
      </c>
      <c r="B176" s="229" t="s">
        <v>1340</v>
      </c>
      <c r="C176" s="229" t="s">
        <v>1341</v>
      </c>
      <c r="D176" s="229" t="s">
        <v>1342</v>
      </c>
      <c r="E176" s="229" t="s">
        <v>1343</v>
      </c>
      <c r="F176" s="229" t="s">
        <v>1344</v>
      </c>
      <c r="G176" s="229"/>
    </row>
    <row r="177" customFormat="false" ht="12.75" hidden="false" customHeight="false" outlineLevel="0" collapsed="false">
      <c r="A177" s="229"/>
      <c r="B177" s="229"/>
      <c r="C177" s="229"/>
      <c r="D177" s="229"/>
      <c r="E177" s="229"/>
      <c r="F177" s="230" t="s">
        <v>1345</v>
      </c>
      <c r="G177" s="231" t="s">
        <v>1346</v>
      </c>
    </row>
    <row r="178" customFormat="false" ht="15" hidden="false" customHeight="false" outlineLevel="0" collapsed="false">
      <c r="A178" s="232" t="s">
        <v>1411</v>
      </c>
      <c r="B178" s="228" t="s">
        <v>1412</v>
      </c>
      <c r="C178" s="233"/>
      <c r="D178" s="234" t="n">
        <v>46.46</v>
      </c>
      <c r="E178" s="216" t="n">
        <f aca="false">AVERAGE(D178:D180)</f>
        <v>43.73</v>
      </c>
      <c r="F178" s="235" t="n">
        <f aca="false">E178</f>
        <v>43.73</v>
      </c>
      <c r="G178" s="236" t="s">
        <v>1349</v>
      </c>
    </row>
    <row r="179" customFormat="false" ht="15" hidden="false" customHeight="false" outlineLevel="0" collapsed="false">
      <c r="A179" s="232" t="s">
        <v>1409</v>
      </c>
      <c r="B179" s="228" t="s">
        <v>1410</v>
      </c>
      <c r="C179" s="0"/>
      <c r="D179" s="234" t="n">
        <v>39.93</v>
      </c>
      <c r="E179" s="216"/>
      <c r="F179" s="235"/>
      <c r="G179" s="236"/>
    </row>
    <row r="180" customFormat="false" ht="15" hidden="false" customHeight="false" outlineLevel="0" collapsed="false">
      <c r="A180" s="232" t="s">
        <v>1438</v>
      </c>
      <c r="B180" s="228" t="s">
        <v>1439</v>
      </c>
      <c r="C180" s="237"/>
      <c r="D180" s="234" t="n">
        <v>44.8</v>
      </c>
      <c r="E180" s="216"/>
      <c r="F180" s="235"/>
      <c r="G180" s="236"/>
    </row>
    <row r="181" customFormat="false" ht="12.75" hidden="false" customHeight="false" outlineLevel="0" collapsed="false">
      <c r="A181" s="0"/>
      <c r="B181" s="0"/>
      <c r="C181" s="0"/>
      <c r="D181" s="0"/>
      <c r="E181" s="0"/>
      <c r="F181" s="0"/>
      <c r="G181" s="0"/>
    </row>
    <row r="182" customFormat="false" ht="12.75" hidden="false" customHeight="false" outlineLevel="0" collapsed="false">
      <c r="A182" s="226" t="s">
        <v>25</v>
      </c>
      <c r="B182" s="226" t="s">
        <v>1335</v>
      </c>
      <c r="C182" s="226" t="s">
        <v>1336</v>
      </c>
      <c r="D182" s="226"/>
      <c r="E182" s="226"/>
      <c r="F182" s="226" t="s">
        <v>1358</v>
      </c>
      <c r="G182" s="226" t="s">
        <v>1338</v>
      </c>
    </row>
    <row r="183" customFormat="false" ht="14.25" hidden="false" customHeight="true" outlineLevel="0" collapsed="false">
      <c r="A183" s="205" t="s">
        <v>1103</v>
      </c>
      <c r="B183" s="227" t="s">
        <v>67</v>
      </c>
      <c r="C183" s="228" t="s">
        <v>1444</v>
      </c>
      <c r="D183" s="228"/>
      <c r="E183" s="228"/>
      <c r="F183" s="228" t="s">
        <v>1359</v>
      </c>
      <c r="G183" s="235" t="n">
        <f aca="false">F186</f>
        <v>0.89</v>
      </c>
    </row>
    <row r="184" customFormat="false" ht="12.75" hidden="false" customHeight="true" outlineLevel="0" collapsed="false">
      <c r="A184" s="229" t="s">
        <v>1339</v>
      </c>
      <c r="B184" s="229" t="s">
        <v>1340</v>
      </c>
      <c r="C184" s="229" t="s">
        <v>1341</v>
      </c>
      <c r="D184" s="229" t="s">
        <v>1342</v>
      </c>
      <c r="E184" s="229" t="s">
        <v>1343</v>
      </c>
      <c r="F184" s="229" t="s">
        <v>1344</v>
      </c>
      <c r="G184" s="229"/>
    </row>
    <row r="185" customFormat="false" ht="12.75" hidden="false" customHeight="false" outlineLevel="0" collapsed="false">
      <c r="A185" s="229"/>
      <c r="B185" s="229"/>
      <c r="C185" s="229"/>
      <c r="D185" s="229"/>
      <c r="E185" s="229"/>
      <c r="F185" s="230" t="s">
        <v>1345</v>
      </c>
      <c r="G185" s="231" t="s">
        <v>1346</v>
      </c>
    </row>
    <row r="186" customFormat="false" ht="15" hidden="false" customHeight="false" outlineLevel="0" collapsed="false">
      <c r="A186" s="232" t="s">
        <v>1445</v>
      </c>
      <c r="B186" s="228" t="s">
        <v>1446</v>
      </c>
      <c r="C186" s="233"/>
      <c r="D186" s="234" t="n">
        <v>0.7</v>
      </c>
      <c r="E186" s="216" t="n">
        <f aca="false">AVERAGE(D186:D188)</f>
        <v>0.89</v>
      </c>
      <c r="F186" s="235" t="n">
        <f aca="false">E186</f>
        <v>0.89</v>
      </c>
      <c r="G186" s="236" t="s">
        <v>1349</v>
      </c>
    </row>
    <row r="187" customFormat="false" ht="15" hidden="false" customHeight="false" outlineLevel="0" collapsed="false">
      <c r="A187" s="232" t="s">
        <v>1447</v>
      </c>
      <c r="B187" s="228" t="s">
        <v>1448</v>
      </c>
      <c r="C187" s="0"/>
      <c r="D187" s="234" t="n">
        <v>0.76</v>
      </c>
      <c r="E187" s="216"/>
      <c r="F187" s="235"/>
      <c r="G187" s="236"/>
    </row>
    <row r="188" customFormat="false" ht="15" hidden="false" customHeight="false" outlineLevel="0" collapsed="false">
      <c r="A188" s="232" t="s">
        <v>1449</v>
      </c>
      <c r="B188" s="228" t="s">
        <v>1450</v>
      </c>
      <c r="C188" s="237"/>
      <c r="D188" s="234" t="n">
        <v>1.21</v>
      </c>
      <c r="E188" s="216"/>
      <c r="F188" s="235"/>
      <c r="G188" s="236"/>
    </row>
    <row r="189" customFormat="false" ht="12.75" hidden="false" customHeight="false" outlineLevel="0" collapsed="false">
      <c r="A189" s="0"/>
      <c r="B189" s="0"/>
      <c r="C189" s="0"/>
      <c r="D189" s="0"/>
      <c r="E189" s="0"/>
      <c r="F189" s="0"/>
      <c r="G189" s="0"/>
    </row>
    <row r="190" customFormat="false" ht="12.75" hidden="false" customHeight="false" outlineLevel="0" collapsed="false">
      <c r="A190" s="226" t="s">
        <v>25</v>
      </c>
      <c r="B190" s="226" t="s">
        <v>1335</v>
      </c>
      <c r="C190" s="226" t="s">
        <v>1336</v>
      </c>
      <c r="D190" s="226"/>
      <c r="E190" s="226"/>
      <c r="F190" s="226" t="s">
        <v>1358</v>
      </c>
      <c r="G190" s="226" t="s">
        <v>1338</v>
      </c>
    </row>
    <row r="191" customFormat="false" ht="14.25" hidden="false" customHeight="true" outlineLevel="0" collapsed="false">
      <c r="A191" s="205" t="s">
        <v>1107</v>
      </c>
      <c r="B191" s="227" t="s">
        <v>67</v>
      </c>
      <c r="C191" s="228" t="s">
        <v>395</v>
      </c>
      <c r="D191" s="228"/>
      <c r="E191" s="228"/>
      <c r="F191" s="228" t="s">
        <v>1359</v>
      </c>
      <c r="G191" s="235" t="n">
        <f aca="false">F194</f>
        <v>0.23</v>
      </c>
    </row>
    <row r="192" customFormat="false" ht="12.75" hidden="false" customHeight="true" outlineLevel="0" collapsed="false">
      <c r="A192" s="229" t="s">
        <v>1339</v>
      </c>
      <c r="B192" s="229" t="s">
        <v>1340</v>
      </c>
      <c r="C192" s="229" t="s">
        <v>1341</v>
      </c>
      <c r="D192" s="229" t="s">
        <v>1342</v>
      </c>
      <c r="E192" s="229" t="s">
        <v>1343</v>
      </c>
      <c r="F192" s="229" t="s">
        <v>1344</v>
      </c>
      <c r="G192" s="229"/>
    </row>
    <row r="193" customFormat="false" ht="12.75" hidden="false" customHeight="false" outlineLevel="0" collapsed="false">
      <c r="A193" s="229"/>
      <c r="B193" s="229"/>
      <c r="C193" s="229"/>
      <c r="D193" s="229"/>
      <c r="E193" s="229"/>
      <c r="F193" s="230" t="s">
        <v>1345</v>
      </c>
      <c r="G193" s="231" t="s">
        <v>1346</v>
      </c>
    </row>
    <row r="194" customFormat="false" ht="15" hidden="false" customHeight="false" outlineLevel="0" collapsed="false">
      <c r="A194" s="232" t="s">
        <v>1438</v>
      </c>
      <c r="B194" s="228" t="s">
        <v>1439</v>
      </c>
      <c r="C194" s="233"/>
      <c r="D194" s="234" t="n">
        <v>0.1</v>
      </c>
      <c r="E194" s="216" t="n">
        <f aca="false">AVERAGE(D194:D196)</f>
        <v>0.23</v>
      </c>
      <c r="F194" s="235" t="n">
        <f aca="false">E194</f>
        <v>0.23</v>
      </c>
      <c r="G194" s="236" t="s">
        <v>1349</v>
      </c>
    </row>
    <row r="195" customFormat="false" ht="15" hidden="false" customHeight="false" outlineLevel="0" collapsed="false">
      <c r="A195" s="232" t="s">
        <v>1451</v>
      </c>
      <c r="B195" s="228" t="s">
        <v>1452</v>
      </c>
      <c r="C195" s="0"/>
      <c r="D195" s="234" t="n">
        <v>0.29</v>
      </c>
      <c r="E195" s="216"/>
      <c r="F195" s="235"/>
      <c r="G195" s="236"/>
    </row>
    <row r="196" customFormat="false" ht="15" hidden="false" customHeight="false" outlineLevel="0" collapsed="false">
      <c r="A196" s="232" t="s">
        <v>1405</v>
      </c>
      <c r="B196" s="228" t="s">
        <v>1406</v>
      </c>
      <c r="C196" s="237"/>
      <c r="D196" s="234" t="n">
        <v>0.3</v>
      </c>
      <c r="E196" s="216"/>
      <c r="F196" s="235"/>
      <c r="G196" s="236"/>
    </row>
    <row r="197" customFormat="false" ht="12.75" hidden="false" customHeight="false" outlineLevel="0" collapsed="false">
      <c r="A197" s="0"/>
      <c r="B197" s="0"/>
      <c r="C197" s="0"/>
      <c r="D197" s="0"/>
      <c r="E197" s="0"/>
      <c r="F197" s="0"/>
      <c r="G197" s="0"/>
    </row>
    <row r="198" customFormat="false" ht="12.75" hidden="false" customHeight="false" outlineLevel="0" collapsed="false">
      <c r="A198" s="226" t="s">
        <v>25</v>
      </c>
      <c r="B198" s="226" t="s">
        <v>1335</v>
      </c>
      <c r="C198" s="226" t="s">
        <v>1336</v>
      </c>
      <c r="D198" s="226"/>
      <c r="E198" s="226"/>
      <c r="F198" s="226" t="s">
        <v>1358</v>
      </c>
      <c r="G198" s="226" t="s">
        <v>1338</v>
      </c>
    </row>
    <row r="199" customFormat="false" ht="14.25" hidden="false" customHeight="true" outlineLevel="0" collapsed="false">
      <c r="A199" s="205" t="s">
        <v>1155</v>
      </c>
      <c r="B199" s="227" t="s">
        <v>67</v>
      </c>
      <c r="C199" s="228" t="s">
        <v>1453</v>
      </c>
      <c r="D199" s="228"/>
      <c r="E199" s="228"/>
      <c r="F199" s="228" t="s">
        <v>1359</v>
      </c>
      <c r="G199" s="235" t="n">
        <f aca="false">F202</f>
        <v>54.5333333333333</v>
      </c>
    </row>
    <row r="200" customFormat="false" ht="12.75" hidden="false" customHeight="true" outlineLevel="0" collapsed="false">
      <c r="A200" s="229" t="s">
        <v>1339</v>
      </c>
      <c r="B200" s="229" t="s">
        <v>1340</v>
      </c>
      <c r="C200" s="229" t="s">
        <v>1341</v>
      </c>
      <c r="D200" s="229" t="s">
        <v>1342</v>
      </c>
      <c r="E200" s="229" t="s">
        <v>1343</v>
      </c>
      <c r="F200" s="229" t="s">
        <v>1344</v>
      </c>
      <c r="G200" s="229"/>
    </row>
    <row r="201" customFormat="false" ht="12.75" hidden="false" customHeight="false" outlineLevel="0" collapsed="false">
      <c r="A201" s="229"/>
      <c r="B201" s="229"/>
      <c r="C201" s="229"/>
      <c r="D201" s="229"/>
      <c r="E201" s="229"/>
      <c r="F201" s="230" t="s">
        <v>1345</v>
      </c>
      <c r="G201" s="231" t="s">
        <v>1346</v>
      </c>
    </row>
    <row r="202" customFormat="false" ht="15" hidden="false" customHeight="false" outlineLevel="0" collapsed="false">
      <c r="A202" s="232" t="s">
        <v>1415</v>
      </c>
      <c r="B202" s="228" t="s">
        <v>1416</v>
      </c>
      <c r="C202" s="233"/>
      <c r="D202" s="234" t="n">
        <v>39.9</v>
      </c>
      <c r="E202" s="216" t="n">
        <f aca="false">AVERAGE(D202:D204)</f>
        <v>54.5333333333333</v>
      </c>
      <c r="F202" s="235" t="n">
        <f aca="false">E202</f>
        <v>54.5333333333333</v>
      </c>
      <c r="G202" s="236" t="s">
        <v>1349</v>
      </c>
    </row>
    <row r="203" customFormat="false" ht="15" hidden="false" customHeight="false" outlineLevel="0" collapsed="false">
      <c r="A203" s="232" t="s">
        <v>1417</v>
      </c>
      <c r="B203" s="228" t="s">
        <v>1418</v>
      </c>
      <c r="C203" s="0"/>
      <c r="D203" s="234" t="n">
        <v>49.9</v>
      </c>
      <c r="E203" s="216"/>
      <c r="F203" s="235"/>
      <c r="G203" s="236"/>
    </row>
    <row r="204" customFormat="false" ht="15" hidden="false" customHeight="false" outlineLevel="0" collapsed="false">
      <c r="A204" s="232" t="s">
        <v>1419</v>
      </c>
      <c r="B204" s="228" t="s">
        <v>1420</v>
      </c>
      <c r="C204" s="237"/>
      <c r="D204" s="234" t="n">
        <v>73.8</v>
      </c>
      <c r="E204" s="216"/>
      <c r="F204" s="235"/>
      <c r="G204" s="236"/>
    </row>
    <row r="205" customFormat="false" ht="12.75" hidden="false" customHeight="false" outlineLevel="0" collapsed="false">
      <c r="A205" s="0"/>
      <c r="B205" s="0"/>
      <c r="C205" s="0"/>
      <c r="D205" s="0"/>
      <c r="E205" s="0"/>
      <c r="F205" s="0"/>
      <c r="G205" s="0"/>
    </row>
    <row r="206" customFormat="false" ht="12.75" hidden="false" customHeight="false" outlineLevel="0" collapsed="false">
      <c r="A206" s="226" t="s">
        <v>25</v>
      </c>
      <c r="B206" s="226" t="s">
        <v>1335</v>
      </c>
      <c r="C206" s="226" t="s">
        <v>1336</v>
      </c>
      <c r="D206" s="226"/>
      <c r="E206" s="226"/>
      <c r="F206" s="226" t="s">
        <v>1358</v>
      </c>
      <c r="G206" s="226" t="s">
        <v>1338</v>
      </c>
    </row>
    <row r="207" customFormat="false" ht="14.25" hidden="false" customHeight="true" outlineLevel="0" collapsed="false">
      <c r="A207" s="205" t="s">
        <v>1156</v>
      </c>
      <c r="B207" s="227" t="s">
        <v>67</v>
      </c>
      <c r="C207" s="228" t="s">
        <v>1454</v>
      </c>
      <c r="D207" s="228"/>
      <c r="E207" s="228"/>
      <c r="F207" s="228" t="s">
        <v>1359</v>
      </c>
      <c r="G207" s="235" t="n">
        <f aca="false">F210</f>
        <v>100.63</v>
      </c>
    </row>
    <row r="208" customFormat="false" ht="12.75" hidden="false" customHeight="true" outlineLevel="0" collapsed="false">
      <c r="A208" s="229" t="s">
        <v>1339</v>
      </c>
      <c r="B208" s="229" t="s">
        <v>1340</v>
      </c>
      <c r="C208" s="229" t="s">
        <v>1341</v>
      </c>
      <c r="D208" s="229" t="s">
        <v>1342</v>
      </c>
      <c r="E208" s="229" t="s">
        <v>1343</v>
      </c>
      <c r="F208" s="229" t="s">
        <v>1344</v>
      </c>
      <c r="G208" s="229"/>
    </row>
    <row r="209" customFormat="false" ht="12.75" hidden="false" customHeight="false" outlineLevel="0" collapsed="false">
      <c r="A209" s="229"/>
      <c r="B209" s="229"/>
      <c r="C209" s="229"/>
      <c r="D209" s="229"/>
      <c r="E209" s="229"/>
      <c r="F209" s="230" t="s">
        <v>1345</v>
      </c>
      <c r="G209" s="231" t="s">
        <v>1346</v>
      </c>
    </row>
    <row r="210" customFormat="false" ht="15" hidden="false" customHeight="false" outlineLevel="0" collapsed="false">
      <c r="A210" s="232" t="s">
        <v>1455</v>
      </c>
      <c r="B210" s="228" t="s">
        <v>1456</v>
      </c>
      <c r="C210" s="233"/>
      <c r="D210" s="234" t="n">
        <v>82</v>
      </c>
      <c r="E210" s="216" t="n">
        <f aca="false">AVERAGE(D210:D212)</f>
        <v>100.63</v>
      </c>
      <c r="F210" s="235" t="n">
        <f aca="false">E210</f>
        <v>100.63</v>
      </c>
      <c r="G210" s="236" t="s">
        <v>1349</v>
      </c>
    </row>
    <row r="211" customFormat="false" ht="15" hidden="false" customHeight="false" outlineLevel="0" collapsed="false">
      <c r="A211" s="232" t="s">
        <v>1457</v>
      </c>
      <c r="B211" s="228" t="s">
        <v>1458</v>
      </c>
      <c r="C211" s="0"/>
      <c r="D211" s="234" t="n">
        <v>109.99</v>
      </c>
      <c r="E211" s="216"/>
      <c r="F211" s="235"/>
      <c r="G211" s="236"/>
    </row>
    <row r="212" customFormat="false" ht="15" hidden="false" customHeight="false" outlineLevel="0" collapsed="false">
      <c r="A212" s="232" t="s">
        <v>1362</v>
      </c>
      <c r="B212" s="228" t="s">
        <v>1363</v>
      </c>
      <c r="C212" s="237"/>
      <c r="D212" s="234" t="n">
        <v>109.9</v>
      </c>
      <c r="E212" s="216"/>
      <c r="F212" s="235"/>
      <c r="G212" s="236"/>
    </row>
    <row r="213" customFormat="false" ht="12.75" hidden="false" customHeight="false" outlineLevel="0" collapsed="false">
      <c r="A213" s="0"/>
      <c r="B213" s="0"/>
      <c r="C213" s="0"/>
      <c r="D213" s="0"/>
      <c r="E213" s="0"/>
      <c r="F213" s="0"/>
      <c r="G213" s="0"/>
    </row>
    <row r="214" customFormat="false" ht="12.75" hidden="false" customHeight="false" outlineLevel="0" collapsed="false">
      <c r="A214" s="226" t="s">
        <v>25</v>
      </c>
      <c r="B214" s="226" t="s">
        <v>1335</v>
      </c>
      <c r="C214" s="226" t="s">
        <v>1336</v>
      </c>
      <c r="D214" s="226"/>
      <c r="E214" s="226"/>
      <c r="F214" s="226" t="s">
        <v>1358</v>
      </c>
      <c r="G214" s="226" t="s">
        <v>1338</v>
      </c>
    </row>
    <row r="215" customFormat="false" ht="14.25" hidden="false" customHeight="true" outlineLevel="0" collapsed="false">
      <c r="A215" s="205" t="s">
        <v>1157</v>
      </c>
      <c r="B215" s="227" t="s">
        <v>67</v>
      </c>
      <c r="C215" s="228" t="s">
        <v>1158</v>
      </c>
      <c r="D215" s="228"/>
      <c r="E215" s="228"/>
      <c r="F215" s="228" t="s">
        <v>1359</v>
      </c>
      <c r="G215" s="235" t="n">
        <f aca="false">F218</f>
        <v>47.1133333333333</v>
      </c>
    </row>
    <row r="216" customFormat="false" ht="12.75" hidden="false" customHeight="true" outlineLevel="0" collapsed="false">
      <c r="A216" s="229" t="s">
        <v>1339</v>
      </c>
      <c r="B216" s="229" t="s">
        <v>1340</v>
      </c>
      <c r="C216" s="229" t="s">
        <v>1341</v>
      </c>
      <c r="D216" s="229" t="s">
        <v>1342</v>
      </c>
      <c r="E216" s="229" t="s">
        <v>1343</v>
      </c>
      <c r="F216" s="229" t="s">
        <v>1344</v>
      </c>
      <c r="G216" s="229"/>
    </row>
    <row r="217" customFormat="false" ht="12.75" hidden="false" customHeight="false" outlineLevel="0" collapsed="false">
      <c r="A217" s="229"/>
      <c r="B217" s="229"/>
      <c r="C217" s="229"/>
      <c r="D217" s="229"/>
      <c r="E217" s="229"/>
      <c r="F217" s="230" t="s">
        <v>1345</v>
      </c>
      <c r="G217" s="231" t="s">
        <v>1346</v>
      </c>
    </row>
    <row r="218" customFormat="false" ht="15" hidden="false" customHeight="false" outlineLevel="0" collapsed="false">
      <c r="A218" s="232" t="s">
        <v>1415</v>
      </c>
      <c r="B218" s="228" t="s">
        <v>1416</v>
      </c>
      <c r="C218" s="233"/>
      <c r="D218" s="234" t="n">
        <v>39.68</v>
      </c>
      <c r="E218" s="216" t="n">
        <f aca="false">AVERAGE(D218:D220)</f>
        <v>47.1133333333333</v>
      </c>
      <c r="F218" s="235" t="n">
        <f aca="false">E218</f>
        <v>47.1133333333333</v>
      </c>
      <c r="G218" s="236" t="s">
        <v>1349</v>
      </c>
    </row>
    <row r="219" customFormat="false" ht="15" hidden="false" customHeight="false" outlineLevel="0" collapsed="false">
      <c r="A219" s="232" t="s">
        <v>1417</v>
      </c>
      <c r="B219" s="228" t="s">
        <v>1418</v>
      </c>
      <c r="C219" s="0"/>
      <c r="D219" s="234" t="n">
        <v>48.83</v>
      </c>
      <c r="E219" s="216"/>
      <c r="F219" s="235"/>
      <c r="G219" s="236"/>
    </row>
    <row r="220" customFormat="false" ht="15" hidden="false" customHeight="false" outlineLevel="0" collapsed="false">
      <c r="A220" s="232" t="s">
        <v>1419</v>
      </c>
      <c r="B220" s="228" t="s">
        <v>1420</v>
      </c>
      <c r="C220" s="237"/>
      <c r="D220" s="234" t="n">
        <v>52.83</v>
      </c>
      <c r="E220" s="216"/>
      <c r="F220" s="235"/>
      <c r="G220" s="236"/>
    </row>
    <row r="221" customFormat="false" ht="12.75" hidden="false" customHeight="false" outlineLevel="0" collapsed="false">
      <c r="A221" s="0"/>
      <c r="B221" s="0"/>
      <c r="C221" s="0"/>
      <c r="D221" s="0"/>
      <c r="E221" s="0"/>
      <c r="F221" s="0"/>
      <c r="G221" s="0"/>
    </row>
    <row r="222" customFormat="false" ht="12.75" hidden="false" customHeight="false" outlineLevel="0" collapsed="false">
      <c r="A222" s="226" t="s">
        <v>25</v>
      </c>
      <c r="B222" s="226" t="s">
        <v>1335</v>
      </c>
      <c r="C222" s="226" t="s">
        <v>1336</v>
      </c>
      <c r="D222" s="226"/>
      <c r="E222" s="226"/>
      <c r="F222" s="226" t="s">
        <v>1358</v>
      </c>
      <c r="G222" s="226" t="s">
        <v>1338</v>
      </c>
    </row>
    <row r="223" customFormat="false" ht="14.25" hidden="false" customHeight="true" outlineLevel="0" collapsed="false">
      <c r="A223" s="205" t="s">
        <v>1154</v>
      </c>
      <c r="B223" s="227" t="s">
        <v>67</v>
      </c>
      <c r="C223" s="228" t="s">
        <v>577</v>
      </c>
      <c r="D223" s="228"/>
      <c r="E223" s="228"/>
      <c r="F223" s="228" t="s">
        <v>1359</v>
      </c>
      <c r="G223" s="235" t="n">
        <f aca="false">F226</f>
        <v>3.81333333333333</v>
      </c>
    </row>
    <row r="224" customFormat="false" ht="12.75" hidden="false" customHeight="true" outlineLevel="0" collapsed="false">
      <c r="A224" s="229" t="s">
        <v>1339</v>
      </c>
      <c r="B224" s="229" t="s">
        <v>1340</v>
      </c>
      <c r="C224" s="229" t="s">
        <v>1341</v>
      </c>
      <c r="D224" s="229" t="s">
        <v>1342</v>
      </c>
      <c r="E224" s="229" t="s">
        <v>1343</v>
      </c>
      <c r="F224" s="229" t="s">
        <v>1344</v>
      </c>
      <c r="G224" s="229"/>
    </row>
    <row r="225" customFormat="false" ht="12.75" hidden="false" customHeight="false" outlineLevel="0" collapsed="false">
      <c r="A225" s="229"/>
      <c r="B225" s="229"/>
      <c r="C225" s="229"/>
      <c r="D225" s="229"/>
      <c r="E225" s="229"/>
      <c r="F225" s="230" t="s">
        <v>1345</v>
      </c>
      <c r="G225" s="231" t="s">
        <v>1346</v>
      </c>
    </row>
    <row r="226" customFormat="false" ht="15" hidden="false" customHeight="false" outlineLevel="0" collapsed="false">
      <c r="A226" s="232" t="s">
        <v>1405</v>
      </c>
      <c r="B226" s="228" t="s">
        <v>1406</v>
      </c>
      <c r="C226" s="233"/>
      <c r="D226" s="234" t="n">
        <v>3.96</v>
      </c>
      <c r="E226" s="216" t="n">
        <f aca="false">AVERAGE(D226:D228)</f>
        <v>3.81333333333333</v>
      </c>
      <c r="F226" s="235" t="n">
        <f aca="false">E226</f>
        <v>3.81333333333333</v>
      </c>
      <c r="G226" s="236" t="s">
        <v>1349</v>
      </c>
    </row>
    <row r="227" customFormat="false" ht="15" hidden="false" customHeight="false" outlineLevel="0" collapsed="false">
      <c r="A227" s="232" t="s">
        <v>1360</v>
      </c>
      <c r="B227" s="228" t="s">
        <v>1361</v>
      </c>
      <c r="C227" s="0"/>
      <c r="D227" s="234" t="n">
        <v>3.69</v>
      </c>
      <c r="E227" s="216"/>
      <c r="F227" s="235"/>
      <c r="G227" s="236"/>
    </row>
    <row r="228" customFormat="false" ht="15" hidden="false" customHeight="false" outlineLevel="0" collapsed="false">
      <c r="A228" s="232" t="s">
        <v>1459</v>
      </c>
      <c r="B228" s="228" t="s">
        <v>1460</v>
      </c>
      <c r="C228" s="237"/>
      <c r="D228" s="234" t="n">
        <v>3.79</v>
      </c>
      <c r="E228" s="216"/>
      <c r="F228" s="235"/>
      <c r="G228" s="236"/>
    </row>
    <row r="229" customFormat="false" ht="12.75" hidden="false" customHeight="false" outlineLevel="0" collapsed="false">
      <c r="A229" s="0"/>
      <c r="B229" s="0"/>
      <c r="C229" s="0"/>
      <c r="D229" s="0"/>
      <c r="E229" s="0"/>
      <c r="F229" s="0"/>
      <c r="G229" s="0"/>
    </row>
    <row r="230" customFormat="false" ht="12.75" hidden="false" customHeight="false" outlineLevel="0" collapsed="false">
      <c r="A230" s="226" t="s">
        <v>25</v>
      </c>
      <c r="B230" s="226" t="s">
        <v>1335</v>
      </c>
      <c r="C230" s="226" t="s">
        <v>1336</v>
      </c>
      <c r="D230" s="226"/>
      <c r="E230" s="226"/>
      <c r="F230" s="226" t="s">
        <v>1358</v>
      </c>
      <c r="G230" s="226" t="s">
        <v>1338</v>
      </c>
    </row>
    <row r="231" customFormat="false" ht="14.25" hidden="false" customHeight="true" outlineLevel="0" collapsed="false">
      <c r="A231" s="205" t="s">
        <v>1106</v>
      </c>
      <c r="B231" s="227" t="s">
        <v>67</v>
      </c>
      <c r="C231" s="256" t="s">
        <v>1461</v>
      </c>
      <c r="D231" s="256"/>
      <c r="E231" s="256"/>
      <c r="F231" s="228" t="s">
        <v>1359</v>
      </c>
      <c r="G231" s="235" t="n">
        <f aca="false">F234</f>
        <v>54.79</v>
      </c>
    </row>
    <row r="232" customFormat="false" ht="12.75" hidden="false" customHeight="true" outlineLevel="0" collapsed="false">
      <c r="A232" s="229" t="s">
        <v>1339</v>
      </c>
      <c r="B232" s="229" t="s">
        <v>1340</v>
      </c>
      <c r="C232" s="229" t="s">
        <v>1341</v>
      </c>
      <c r="D232" s="229" t="s">
        <v>1342</v>
      </c>
      <c r="E232" s="229" t="s">
        <v>1343</v>
      </c>
      <c r="F232" s="229" t="s">
        <v>1344</v>
      </c>
      <c r="G232" s="229"/>
    </row>
    <row r="233" customFormat="false" ht="12.75" hidden="false" customHeight="false" outlineLevel="0" collapsed="false">
      <c r="A233" s="229"/>
      <c r="B233" s="229"/>
      <c r="C233" s="229"/>
      <c r="D233" s="229"/>
      <c r="E233" s="229"/>
      <c r="F233" s="230" t="s">
        <v>1345</v>
      </c>
      <c r="G233" s="231" t="s">
        <v>1346</v>
      </c>
    </row>
    <row r="234" customFormat="false" ht="12.75" hidden="false" customHeight="false" outlineLevel="0" collapsed="false">
      <c r="A234" s="232" t="s">
        <v>1411</v>
      </c>
      <c r="B234" s="232" t="s">
        <v>1462</v>
      </c>
      <c r="C234" s="245"/>
      <c r="D234" s="234" t="n">
        <v>67.17</v>
      </c>
      <c r="E234" s="216" t="n">
        <f aca="false">AVERAGE(D234:D236)</f>
        <v>54.79</v>
      </c>
      <c r="F234" s="235" t="n">
        <f aca="false">E234</f>
        <v>54.79</v>
      </c>
      <c r="G234" s="236" t="s">
        <v>1349</v>
      </c>
    </row>
    <row r="235" customFormat="false" ht="12.75" hidden="false" customHeight="false" outlineLevel="0" collapsed="false">
      <c r="A235" s="232" t="s">
        <v>1463</v>
      </c>
      <c r="B235" s="232" t="s">
        <v>1464</v>
      </c>
      <c r="C235" s="245"/>
      <c r="D235" s="234" t="n">
        <v>51.9</v>
      </c>
      <c r="E235" s="216"/>
      <c r="F235" s="235"/>
      <c r="G235" s="236"/>
    </row>
    <row r="236" customFormat="false" ht="12.75" hidden="false" customHeight="false" outlineLevel="0" collapsed="false">
      <c r="A236" s="232" t="s">
        <v>1442</v>
      </c>
      <c r="B236" s="232" t="s">
        <v>1465</v>
      </c>
      <c r="C236" s="245"/>
      <c r="D236" s="234" t="n">
        <v>45.3</v>
      </c>
      <c r="E236" s="216"/>
      <c r="F236" s="235"/>
      <c r="G236" s="236"/>
    </row>
    <row r="237" customFormat="false" ht="12.75" hidden="false" customHeight="false" outlineLevel="0" collapsed="false">
      <c r="A237" s="253"/>
      <c r="B237" s="253"/>
      <c r="C237" s="253"/>
      <c r="D237" s="253"/>
      <c r="E237" s="253"/>
      <c r="F237" s="253"/>
      <c r="G237" s="253"/>
    </row>
    <row r="238" customFormat="false" ht="12.75" hidden="false" customHeight="false" outlineLevel="0" collapsed="false">
      <c r="A238" s="226" t="s">
        <v>25</v>
      </c>
      <c r="B238" s="226" t="s">
        <v>1335</v>
      </c>
      <c r="C238" s="226" t="s">
        <v>1336</v>
      </c>
      <c r="D238" s="226"/>
      <c r="E238" s="226"/>
      <c r="F238" s="226" t="s">
        <v>1358</v>
      </c>
      <c r="G238" s="226" t="s">
        <v>1338</v>
      </c>
    </row>
    <row r="239" customFormat="false" ht="14.25" hidden="false" customHeight="true" outlineLevel="0" collapsed="false">
      <c r="A239" s="205" t="s">
        <v>1113</v>
      </c>
      <c r="B239" s="227" t="s">
        <v>67</v>
      </c>
      <c r="C239" s="256" t="s">
        <v>410</v>
      </c>
      <c r="D239" s="256"/>
      <c r="E239" s="256"/>
      <c r="F239" s="228" t="s">
        <v>1359</v>
      </c>
      <c r="G239" s="235" t="n">
        <f aca="false">F242</f>
        <v>21.8933333333333</v>
      </c>
    </row>
    <row r="240" customFormat="false" ht="12.75" hidden="false" customHeight="true" outlineLevel="0" collapsed="false">
      <c r="A240" s="229" t="s">
        <v>1339</v>
      </c>
      <c r="B240" s="229" t="s">
        <v>1340</v>
      </c>
      <c r="C240" s="229" t="s">
        <v>1341</v>
      </c>
      <c r="D240" s="229" t="s">
        <v>1342</v>
      </c>
      <c r="E240" s="229" t="s">
        <v>1343</v>
      </c>
      <c r="F240" s="229" t="s">
        <v>1344</v>
      </c>
      <c r="G240" s="229"/>
    </row>
    <row r="241" customFormat="false" ht="12.75" hidden="false" customHeight="false" outlineLevel="0" collapsed="false">
      <c r="A241" s="229"/>
      <c r="B241" s="229"/>
      <c r="C241" s="229"/>
      <c r="D241" s="229"/>
      <c r="E241" s="229"/>
      <c r="F241" s="230" t="s">
        <v>1345</v>
      </c>
      <c r="G241" s="231" t="s">
        <v>1346</v>
      </c>
    </row>
    <row r="242" customFormat="false" ht="12.75" hidden="false" customHeight="false" outlineLevel="0" collapsed="false">
      <c r="A242" s="232" t="s">
        <v>1466</v>
      </c>
      <c r="B242" s="232" t="s">
        <v>1467</v>
      </c>
      <c r="C242" s="245"/>
      <c r="D242" s="234" t="n">
        <v>26.6</v>
      </c>
      <c r="E242" s="216" t="n">
        <f aca="false">AVERAGE(D242:D244)</f>
        <v>21.8933333333333</v>
      </c>
      <c r="F242" s="235" t="n">
        <f aca="false">E242</f>
        <v>21.8933333333333</v>
      </c>
      <c r="G242" s="236" t="s">
        <v>1349</v>
      </c>
    </row>
    <row r="243" customFormat="false" ht="12.75" hidden="false" customHeight="false" outlineLevel="0" collapsed="false">
      <c r="A243" s="232" t="s">
        <v>1463</v>
      </c>
      <c r="B243" s="232" t="s">
        <v>1468</v>
      </c>
      <c r="C243" s="245"/>
      <c r="D243" s="234" t="n">
        <v>16.9</v>
      </c>
      <c r="E243" s="216"/>
      <c r="F243" s="235"/>
      <c r="G243" s="236"/>
    </row>
    <row r="244" customFormat="false" ht="12.75" hidden="false" customHeight="false" outlineLevel="0" collapsed="false">
      <c r="A244" s="232" t="s">
        <v>1438</v>
      </c>
      <c r="B244" s="232" t="s">
        <v>1439</v>
      </c>
      <c r="C244" s="245"/>
      <c r="D244" s="234" t="n">
        <v>22.18</v>
      </c>
      <c r="E244" s="216"/>
      <c r="F244" s="235"/>
      <c r="G244" s="236"/>
    </row>
    <row r="245" customFormat="false" ht="12.75" hidden="false" customHeight="false" outlineLevel="0" collapsed="false">
      <c r="A245" s="253"/>
      <c r="B245" s="253"/>
      <c r="C245" s="253"/>
      <c r="D245" s="253"/>
      <c r="E245" s="253"/>
      <c r="F245" s="253"/>
      <c r="G245" s="253"/>
    </row>
    <row r="246" customFormat="false" ht="12.75" hidden="false" customHeight="false" outlineLevel="0" collapsed="false">
      <c r="A246" s="226" t="s">
        <v>25</v>
      </c>
      <c r="B246" s="226" t="s">
        <v>1335</v>
      </c>
      <c r="C246" s="226" t="s">
        <v>1336</v>
      </c>
      <c r="D246" s="226"/>
      <c r="E246" s="226"/>
      <c r="F246" s="226" t="s">
        <v>1358</v>
      </c>
      <c r="G246" s="226" t="s">
        <v>1338</v>
      </c>
    </row>
    <row r="247" customFormat="false" ht="14.25" hidden="false" customHeight="true" outlineLevel="0" collapsed="false">
      <c r="A247" s="205" t="s">
        <v>1104</v>
      </c>
      <c r="B247" s="227" t="s">
        <v>67</v>
      </c>
      <c r="C247" s="256" t="s">
        <v>386</v>
      </c>
      <c r="D247" s="256"/>
      <c r="E247" s="256"/>
      <c r="F247" s="228" t="s">
        <v>1359</v>
      </c>
      <c r="G247" s="235" t="n">
        <f aca="false">F250</f>
        <v>14.5533333333333</v>
      </c>
    </row>
    <row r="248" customFormat="false" ht="12.75" hidden="false" customHeight="true" outlineLevel="0" collapsed="false">
      <c r="A248" s="229" t="s">
        <v>1339</v>
      </c>
      <c r="B248" s="229" t="s">
        <v>1340</v>
      </c>
      <c r="C248" s="229" t="s">
        <v>1341</v>
      </c>
      <c r="D248" s="229" t="s">
        <v>1342</v>
      </c>
      <c r="E248" s="229" t="s">
        <v>1343</v>
      </c>
      <c r="F248" s="229" t="s">
        <v>1344</v>
      </c>
      <c r="G248" s="229"/>
    </row>
    <row r="249" customFormat="false" ht="12.75" hidden="false" customHeight="false" outlineLevel="0" collapsed="false">
      <c r="A249" s="229"/>
      <c r="B249" s="229"/>
      <c r="C249" s="229"/>
      <c r="D249" s="229"/>
      <c r="E249" s="229"/>
      <c r="F249" s="230" t="s">
        <v>1345</v>
      </c>
      <c r="G249" s="231" t="s">
        <v>1346</v>
      </c>
    </row>
    <row r="250" customFormat="false" ht="12.75" hidden="false" customHeight="false" outlineLevel="0" collapsed="false">
      <c r="A250" s="232" t="s">
        <v>1411</v>
      </c>
      <c r="B250" s="232" t="s">
        <v>1412</v>
      </c>
      <c r="C250" s="245"/>
      <c r="D250" s="234" t="n">
        <v>13.99</v>
      </c>
      <c r="E250" s="216" t="n">
        <f aca="false">AVERAGE(D250:D252)</f>
        <v>14.5533333333333</v>
      </c>
      <c r="F250" s="235" t="n">
        <f aca="false">E250</f>
        <v>14.5533333333333</v>
      </c>
      <c r="G250" s="236" t="s">
        <v>1349</v>
      </c>
    </row>
    <row r="251" customFormat="false" ht="12.75" hidden="false" customHeight="false" outlineLevel="0" collapsed="false">
      <c r="A251" s="232" t="s">
        <v>1463</v>
      </c>
      <c r="B251" s="232" t="s">
        <v>1468</v>
      </c>
      <c r="C251" s="245"/>
      <c r="D251" s="234" t="n">
        <v>14.75</v>
      </c>
      <c r="E251" s="216"/>
      <c r="F251" s="235"/>
      <c r="G251" s="236"/>
    </row>
    <row r="252" customFormat="false" ht="12.75" hidden="false" customHeight="false" outlineLevel="0" collapsed="false">
      <c r="A252" s="232" t="s">
        <v>1438</v>
      </c>
      <c r="B252" s="232" t="s">
        <v>1439</v>
      </c>
      <c r="C252" s="245"/>
      <c r="D252" s="234" t="n">
        <v>14.92</v>
      </c>
      <c r="E252" s="216"/>
      <c r="F252" s="235"/>
      <c r="G252" s="236"/>
    </row>
    <row r="253" customFormat="false" ht="12.75" hidden="false" customHeight="false" outlineLevel="0" collapsed="false">
      <c r="A253" s="253"/>
      <c r="B253" s="253"/>
      <c r="C253" s="253"/>
      <c r="D253" s="253"/>
      <c r="E253" s="253"/>
      <c r="F253" s="253"/>
      <c r="G253" s="253"/>
    </row>
    <row r="254" customFormat="false" ht="12.75" hidden="false" customHeight="false" outlineLevel="0" collapsed="false">
      <c r="A254" s="226" t="s">
        <v>25</v>
      </c>
      <c r="B254" s="226" t="s">
        <v>1335</v>
      </c>
      <c r="C254" s="226" t="s">
        <v>1336</v>
      </c>
      <c r="D254" s="226"/>
      <c r="E254" s="226"/>
      <c r="F254" s="226" t="s">
        <v>1358</v>
      </c>
      <c r="G254" s="226" t="s">
        <v>1338</v>
      </c>
    </row>
    <row r="255" customFormat="false" ht="14.25" hidden="false" customHeight="true" outlineLevel="0" collapsed="false">
      <c r="A255" s="205" t="s">
        <v>1105</v>
      </c>
      <c r="B255" s="227" t="s">
        <v>67</v>
      </c>
      <c r="C255" s="256" t="s">
        <v>389</v>
      </c>
      <c r="D255" s="256"/>
      <c r="E255" s="256"/>
      <c r="F255" s="228" t="s">
        <v>1359</v>
      </c>
      <c r="G255" s="235" t="n">
        <f aca="false">F258</f>
        <v>9.44666666666667</v>
      </c>
    </row>
    <row r="256" customFormat="false" ht="12.75" hidden="false" customHeight="true" outlineLevel="0" collapsed="false">
      <c r="A256" s="229" t="s">
        <v>1339</v>
      </c>
      <c r="B256" s="229" t="s">
        <v>1340</v>
      </c>
      <c r="C256" s="229" t="s">
        <v>1341</v>
      </c>
      <c r="D256" s="229" t="s">
        <v>1342</v>
      </c>
      <c r="E256" s="229" t="s">
        <v>1343</v>
      </c>
      <c r="F256" s="229" t="s">
        <v>1344</v>
      </c>
      <c r="G256" s="229"/>
    </row>
    <row r="257" customFormat="false" ht="12.75" hidden="false" customHeight="false" outlineLevel="0" collapsed="false">
      <c r="A257" s="229"/>
      <c r="B257" s="229"/>
      <c r="C257" s="229"/>
      <c r="D257" s="229"/>
      <c r="E257" s="229"/>
      <c r="F257" s="230" t="s">
        <v>1345</v>
      </c>
      <c r="G257" s="231" t="s">
        <v>1346</v>
      </c>
    </row>
    <row r="258" customFormat="false" ht="12.75" hidden="false" customHeight="false" outlineLevel="0" collapsed="false">
      <c r="A258" s="232" t="s">
        <v>1442</v>
      </c>
      <c r="B258" s="232" t="s">
        <v>1443</v>
      </c>
      <c r="C258" s="245"/>
      <c r="D258" s="234" t="n">
        <v>18.95</v>
      </c>
      <c r="E258" s="216" t="n">
        <f aca="false">AVERAGE(D258:D260)</f>
        <v>9.44666666666667</v>
      </c>
      <c r="F258" s="235" t="n">
        <f aca="false">E258</f>
        <v>9.44666666666667</v>
      </c>
      <c r="G258" s="236" t="s">
        <v>1349</v>
      </c>
    </row>
    <row r="259" customFormat="false" ht="12.75" hidden="false" customHeight="false" outlineLevel="0" collapsed="false">
      <c r="A259" s="232" t="s">
        <v>1463</v>
      </c>
      <c r="B259" s="232" t="s">
        <v>1468</v>
      </c>
      <c r="C259" s="245"/>
      <c r="D259" s="234" t="n">
        <v>4.65</v>
      </c>
      <c r="E259" s="216"/>
      <c r="F259" s="235"/>
      <c r="G259" s="236"/>
    </row>
    <row r="260" customFormat="false" ht="12.75" hidden="false" customHeight="false" outlineLevel="0" collapsed="false">
      <c r="A260" s="232" t="s">
        <v>1466</v>
      </c>
      <c r="B260" s="232" t="s">
        <v>1467</v>
      </c>
      <c r="C260" s="245"/>
      <c r="D260" s="234" t="n">
        <v>4.74</v>
      </c>
      <c r="E260" s="216"/>
      <c r="F260" s="235"/>
      <c r="G260" s="236"/>
    </row>
    <row r="261" customFormat="false" ht="12.75" hidden="false" customHeight="false" outlineLevel="0" collapsed="false">
      <c r="A261" s="253"/>
      <c r="B261" s="253"/>
      <c r="C261" s="253"/>
      <c r="D261" s="253"/>
      <c r="E261" s="253"/>
      <c r="F261" s="253"/>
      <c r="G261" s="253"/>
    </row>
    <row r="262" customFormat="false" ht="12.75" hidden="false" customHeight="false" outlineLevel="0" collapsed="false">
      <c r="A262" s="226" t="s">
        <v>25</v>
      </c>
      <c r="B262" s="226" t="s">
        <v>1335</v>
      </c>
      <c r="C262" s="226" t="s">
        <v>1336</v>
      </c>
      <c r="D262" s="226"/>
      <c r="E262" s="226"/>
      <c r="F262" s="226" t="s">
        <v>1358</v>
      </c>
      <c r="G262" s="226" t="s">
        <v>1338</v>
      </c>
    </row>
    <row r="263" customFormat="false" ht="14.25" hidden="false" customHeight="true" outlineLevel="0" collapsed="false">
      <c r="A263" s="205" t="s">
        <v>1130</v>
      </c>
      <c r="B263" s="227" t="s">
        <v>67</v>
      </c>
      <c r="C263" s="256" t="s">
        <v>489</v>
      </c>
      <c r="D263" s="256"/>
      <c r="E263" s="256"/>
      <c r="F263" s="228" t="s">
        <v>1359</v>
      </c>
      <c r="G263" s="235" t="n">
        <f aca="false">F266</f>
        <v>0.300266666666667</v>
      </c>
    </row>
    <row r="264" customFormat="false" ht="12.75" hidden="false" customHeight="true" outlineLevel="0" collapsed="false">
      <c r="A264" s="229" t="s">
        <v>1339</v>
      </c>
      <c r="B264" s="229" t="s">
        <v>1340</v>
      </c>
      <c r="C264" s="229" t="s">
        <v>1341</v>
      </c>
      <c r="D264" s="229" t="s">
        <v>1342</v>
      </c>
      <c r="E264" s="229" t="s">
        <v>1343</v>
      </c>
      <c r="F264" s="229" t="s">
        <v>1344</v>
      </c>
      <c r="G264" s="229"/>
    </row>
    <row r="265" customFormat="false" ht="12.75" hidden="false" customHeight="false" outlineLevel="0" collapsed="false">
      <c r="A265" s="229"/>
      <c r="B265" s="229"/>
      <c r="C265" s="229"/>
      <c r="D265" s="229"/>
      <c r="E265" s="229"/>
      <c r="F265" s="230" t="s">
        <v>1345</v>
      </c>
      <c r="G265" s="231" t="s">
        <v>1346</v>
      </c>
    </row>
    <row r="266" customFormat="false" ht="12.75" hidden="false" customHeight="false" outlineLevel="0" collapsed="false">
      <c r="A266" s="232" t="s">
        <v>1469</v>
      </c>
      <c r="B266" s="232" t="s">
        <v>1448</v>
      </c>
      <c r="C266" s="245"/>
      <c r="D266" s="234" t="n">
        <v>0.42</v>
      </c>
      <c r="E266" s="216" t="n">
        <f aca="false">AVERAGE(D266:D268)</f>
        <v>0.300266666666667</v>
      </c>
      <c r="F266" s="235" t="n">
        <f aca="false">E266</f>
        <v>0.300266666666667</v>
      </c>
      <c r="G266" s="236" t="s">
        <v>1349</v>
      </c>
    </row>
    <row r="267" customFormat="false" ht="12.75" hidden="false" customHeight="false" outlineLevel="0" collapsed="false">
      <c r="A267" s="232" t="s">
        <v>1470</v>
      </c>
      <c r="B267" s="232" t="s">
        <v>1404</v>
      </c>
      <c r="C267" s="245"/>
      <c r="D267" s="234" t="n">
        <v>0.2322</v>
      </c>
      <c r="E267" s="216"/>
      <c r="F267" s="235"/>
      <c r="G267" s="236"/>
    </row>
    <row r="268" customFormat="false" ht="12.75" hidden="false" customHeight="false" outlineLevel="0" collapsed="false">
      <c r="A268" s="232" t="s">
        <v>1471</v>
      </c>
      <c r="B268" s="232" t="s">
        <v>1406</v>
      </c>
      <c r="C268" s="245"/>
      <c r="D268" s="234" t="n">
        <v>0.2486</v>
      </c>
      <c r="E268" s="216"/>
      <c r="F268" s="235"/>
      <c r="G268" s="236"/>
    </row>
    <row r="269" customFormat="false" ht="12.75" hidden="false" customHeight="false" outlineLevel="0" collapsed="false">
      <c r="A269" s="253"/>
      <c r="B269" s="253"/>
      <c r="C269" s="253"/>
      <c r="D269" s="253"/>
      <c r="E269" s="253"/>
      <c r="F269" s="253"/>
      <c r="G269" s="253"/>
    </row>
    <row r="270" customFormat="false" ht="12.75" hidden="false" customHeight="false" outlineLevel="0" collapsed="false">
      <c r="A270" s="226" t="s">
        <v>25</v>
      </c>
      <c r="B270" s="226" t="s">
        <v>1335</v>
      </c>
      <c r="C270" s="226" t="s">
        <v>1336</v>
      </c>
      <c r="D270" s="226"/>
      <c r="E270" s="226"/>
      <c r="F270" s="226" t="s">
        <v>1358</v>
      </c>
      <c r="G270" s="226" t="s">
        <v>1338</v>
      </c>
    </row>
    <row r="271" customFormat="false" ht="14.25" hidden="false" customHeight="true" outlineLevel="0" collapsed="false">
      <c r="A271" s="205" t="s">
        <v>1129</v>
      </c>
      <c r="B271" s="227" t="s">
        <v>1472</v>
      </c>
      <c r="C271" s="256" t="s">
        <v>486</v>
      </c>
      <c r="D271" s="256"/>
      <c r="E271" s="256"/>
      <c r="F271" s="228" t="s">
        <v>1359</v>
      </c>
      <c r="G271" s="235" t="n">
        <f aca="false">F274</f>
        <v>12435.13</v>
      </c>
    </row>
    <row r="272" customFormat="false" ht="12.75" hidden="false" customHeight="true" outlineLevel="0" collapsed="false">
      <c r="A272" s="229" t="s">
        <v>1339</v>
      </c>
      <c r="B272" s="229" t="s">
        <v>1340</v>
      </c>
      <c r="C272" s="229" t="s">
        <v>1341</v>
      </c>
      <c r="D272" s="229" t="s">
        <v>1342</v>
      </c>
      <c r="E272" s="229" t="s">
        <v>1343</v>
      </c>
      <c r="F272" s="229" t="s">
        <v>1344</v>
      </c>
      <c r="G272" s="229"/>
    </row>
    <row r="273" customFormat="false" ht="12.75" hidden="false" customHeight="false" outlineLevel="0" collapsed="false">
      <c r="A273" s="229"/>
      <c r="B273" s="229"/>
      <c r="C273" s="229"/>
      <c r="D273" s="229"/>
      <c r="E273" s="229"/>
      <c r="F273" s="230" t="s">
        <v>1345</v>
      </c>
      <c r="G273" s="231" t="s">
        <v>1346</v>
      </c>
    </row>
    <row r="274" customFormat="false" ht="12.75" hidden="false" customHeight="false" outlineLevel="0" collapsed="false">
      <c r="A274" s="232" t="s">
        <v>1473</v>
      </c>
      <c r="B274" s="232" t="s">
        <v>1474</v>
      </c>
      <c r="C274" s="245"/>
      <c r="D274" s="234" t="n">
        <v>11971.35</v>
      </c>
      <c r="E274" s="216" t="n">
        <f aca="false">AVERAGE(D274:D276)</f>
        <v>12435.13</v>
      </c>
      <c r="F274" s="235" t="n">
        <f aca="false">E274</f>
        <v>12435.13</v>
      </c>
      <c r="G274" s="236" t="s">
        <v>1349</v>
      </c>
    </row>
    <row r="275" customFormat="false" ht="12.75" hidden="false" customHeight="false" outlineLevel="0" collapsed="false">
      <c r="A275" s="232" t="s">
        <v>1475</v>
      </c>
      <c r="B275" s="232" t="s">
        <v>1476</v>
      </c>
      <c r="C275" s="245"/>
      <c r="D275" s="234" t="n">
        <v>12320</v>
      </c>
      <c r="E275" s="216"/>
      <c r="F275" s="235"/>
      <c r="G275" s="236"/>
    </row>
    <row r="276" customFormat="false" ht="12.75" hidden="false" customHeight="false" outlineLevel="0" collapsed="false">
      <c r="A276" s="232" t="s">
        <v>1477</v>
      </c>
      <c r="B276" s="232" t="s">
        <v>1478</v>
      </c>
      <c r="C276" s="245"/>
      <c r="D276" s="234" t="n">
        <v>13014.04</v>
      </c>
      <c r="E276" s="216"/>
      <c r="F276" s="235"/>
      <c r="G276" s="236"/>
    </row>
    <row r="277" customFormat="false" ht="12.75" hidden="false" customHeight="false" outlineLevel="0" collapsed="false">
      <c r="A277" s="253"/>
      <c r="B277" s="253"/>
      <c r="C277" s="253"/>
      <c r="D277" s="253"/>
      <c r="E277" s="253"/>
      <c r="F277" s="253"/>
      <c r="G277" s="253"/>
    </row>
    <row r="278" customFormat="false" ht="12.75" hidden="false" customHeight="false" outlineLevel="0" collapsed="false">
      <c r="A278" s="226" t="s">
        <v>25</v>
      </c>
      <c r="B278" s="226" t="s">
        <v>1335</v>
      </c>
      <c r="C278" s="226" t="s">
        <v>1336</v>
      </c>
      <c r="D278" s="226"/>
      <c r="E278" s="226"/>
      <c r="F278" s="226" t="s">
        <v>1358</v>
      </c>
      <c r="G278" s="226" t="s">
        <v>1338</v>
      </c>
    </row>
    <row r="279" customFormat="false" ht="14.25" hidden="false" customHeight="true" outlineLevel="0" collapsed="false">
      <c r="A279" s="205" t="s">
        <v>1171</v>
      </c>
      <c r="B279" s="227" t="s">
        <v>1472</v>
      </c>
      <c r="C279" s="256" t="s">
        <v>1479</v>
      </c>
      <c r="D279" s="256"/>
      <c r="E279" s="256"/>
      <c r="F279" s="228" t="s">
        <v>1359</v>
      </c>
      <c r="G279" s="235" t="n">
        <f aca="false">F282</f>
        <v>2205.66666666667</v>
      </c>
    </row>
    <row r="280" customFormat="false" ht="12.75" hidden="false" customHeight="true" outlineLevel="0" collapsed="false">
      <c r="A280" s="229" t="s">
        <v>1339</v>
      </c>
      <c r="B280" s="229" t="s">
        <v>1340</v>
      </c>
      <c r="C280" s="229" t="s">
        <v>1341</v>
      </c>
      <c r="D280" s="229" t="s">
        <v>1342</v>
      </c>
      <c r="E280" s="229" t="s">
        <v>1343</v>
      </c>
      <c r="F280" s="229" t="s">
        <v>1344</v>
      </c>
      <c r="G280" s="229"/>
    </row>
    <row r="281" customFormat="false" ht="12.75" hidden="false" customHeight="false" outlineLevel="0" collapsed="false">
      <c r="A281" s="229"/>
      <c r="B281" s="229"/>
      <c r="C281" s="229"/>
      <c r="D281" s="229"/>
      <c r="E281" s="229"/>
      <c r="F281" s="230" t="s">
        <v>1345</v>
      </c>
      <c r="G281" s="231" t="s">
        <v>1346</v>
      </c>
    </row>
    <row r="282" customFormat="false" ht="12.75" hidden="false" customHeight="false" outlineLevel="0" collapsed="false">
      <c r="A282" s="232" t="s">
        <v>1480</v>
      </c>
      <c r="B282" s="232" t="s">
        <v>1481</v>
      </c>
      <c r="C282" s="245"/>
      <c r="D282" s="234" t="n">
        <v>2700</v>
      </c>
      <c r="E282" s="216" t="n">
        <f aca="false">AVERAGE(D282:D284)</f>
        <v>2205.66666666667</v>
      </c>
      <c r="F282" s="235" t="n">
        <f aca="false">E282</f>
        <v>2205.66666666667</v>
      </c>
      <c r="G282" s="236" t="s">
        <v>1349</v>
      </c>
    </row>
    <row r="283" customFormat="false" ht="12.75" hidden="false" customHeight="false" outlineLevel="0" collapsed="false">
      <c r="A283" s="232" t="s">
        <v>1482</v>
      </c>
      <c r="B283" s="232" t="s">
        <v>1483</v>
      </c>
      <c r="C283" s="245"/>
      <c r="D283" s="234" t="n">
        <v>1909</v>
      </c>
      <c r="E283" s="216"/>
      <c r="F283" s="235"/>
      <c r="G283" s="236"/>
    </row>
    <row r="284" customFormat="false" ht="12.75" hidden="false" customHeight="false" outlineLevel="0" collapsed="false">
      <c r="A284" s="232" t="s">
        <v>1484</v>
      </c>
      <c r="B284" s="232" t="s">
        <v>1485</v>
      </c>
      <c r="C284" s="245"/>
      <c r="D284" s="234" t="n">
        <v>2008</v>
      </c>
      <c r="E284" s="216"/>
      <c r="F284" s="235"/>
      <c r="G284" s="236"/>
    </row>
  </sheetData>
  <mergeCells count="387">
    <mergeCell ref="A1:C3"/>
    <mergeCell ref="D1:G1"/>
    <mergeCell ref="D2:F3"/>
    <mergeCell ref="A4:G5"/>
    <mergeCell ref="C7:E7"/>
    <mergeCell ref="C8:E8"/>
    <mergeCell ref="A9:A10"/>
    <mergeCell ref="B9:B10"/>
    <mergeCell ref="C9:C10"/>
    <mergeCell ref="D9:D10"/>
    <mergeCell ref="E9:E10"/>
    <mergeCell ref="F9:G9"/>
    <mergeCell ref="E11:E13"/>
    <mergeCell ref="F11:F13"/>
    <mergeCell ref="G11:G13"/>
    <mergeCell ref="C15:E15"/>
    <mergeCell ref="C16:E16"/>
    <mergeCell ref="A17:A18"/>
    <mergeCell ref="B17:B18"/>
    <mergeCell ref="C17:C18"/>
    <mergeCell ref="D17:D18"/>
    <mergeCell ref="E17:E18"/>
    <mergeCell ref="F17:G17"/>
    <mergeCell ref="E19:E21"/>
    <mergeCell ref="F19:F21"/>
    <mergeCell ref="G19:G21"/>
    <mergeCell ref="C23:E23"/>
    <mergeCell ref="C24:E24"/>
    <mergeCell ref="A25:A26"/>
    <mergeCell ref="B25:B26"/>
    <mergeCell ref="C25:C26"/>
    <mergeCell ref="D25:D26"/>
    <mergeCell ref="E25:E26"/>
    <mergeCell ref="F25:G25"/>
    <mergeCell ref="E27:E29"/>
    <mergeCell ref="F27:F29"/>
    <mergeCell ref="G27:G29"/>
    <mergeCell ref="C31:E31"/>
    <mergeCell ref="C32:E32"/>
    <mergeCell ref="A33:A34"/>
    <mergeCell ref="B33:B34"/>
    <mergeCell ref="C33:C34"/>
    <mergeCell ref="D33:D34"/>
    <mergeCell ref="E33:E34"/>
    <mergeCell ref="F33:G33"/>
    <mergeCell ref="E35:E37"/>
    <mergeCell ref="F35:F37"/>
    <mergeCell ref="G35:G37"/>
    <mergeCell ref="C39:E39"/>
    <mergeCell ref="C40:E40"/>
    <mergeCell ref="A41:A42"/>
    <mergeCell ref="B41:B42"/>
    <mergeCell ref="C41:C42"/>
    <mergeCell ref="D41:D42"/>
    <mergeCell ref="E41:E42"/>
    <mergeCell ref="F41:G41"/>
    <mergeCell ref="E43:E45"/>
    <mergeCell ref="F43:F45"/>
    <mergeCell ref="G43:G45"/>
    <mergeCell ref="C47:E47"/>
    <mergeCell ref="C48:E48"/>
    <mergeCell ref="A49:A50"/>
    <mergeCell ref="B49:B50"/>
    <mergeCell ref="C49:C50"/>
    <mergeCell ref="D49:D50"/>
    <mergeCell ref="E49:E50"/>
    <mergeCell ref="F49:G49"/>
    <mergeCell ref="E51:E52"/>
    <mergeCell ref="C54:E54"/>
    <mergeCell ref="C55:E55"/>
    <mergeCell ref="A56:A57"/>
    <mergeCell ref="B56:B57"/>
    <mergeCell ref="C56:C57"/>
    <mergeCell ref="D56:D57"/>
    <mergeCell ref="E56:E57"/>
    <mergeCell ref="F56:G56"/>
    <mergeCell ref="E58:E60"/>
    <mergeCell ref="F58:F60"/>
    <mergeCell ref="G58:G60"/>
    <mergeCell ref="C62:E62"/>
    <mergeCell ref="C63:E63"/>
    <mergeCell ref="A64:A65"/>
    <mergeCell ref="B64:B65"/>
    <mergeCell ref="C64:C65"/>
    <mergeCell ref="D64:D65"/>
    <mergeCell ref="E64:E65"/>
    <mergeCell ref="F64:G64"/>
    <mergeCell ref="E66:E68"/>
    <mergeCell ref="F66:F68"/>
    <mergeCell ref="G66:G68"/>
    <mergeCell ref="C70:E70"/>
    <mergeCell ref="C71:E71"/>
    <mergeCell ref="A72:A73"/>
    <mergeCell ref="B72:B73"/>
    <mergeCell ref="C72:C73"/>
    <mergeCell ref="D72:D73"/>
    <mergeCell ref="E72:E73"/>
    <mergeCell ref="F72:G72"/>
    <mergeCell ref="E74:E76"/>
    <mergeCell ref="F74:F76"/>
    <mergeCell ref="G74:G76"/>
    <mergeCell ref="C78:E78"/>
    <mergeCell ref="C79:E79"/>
    <mergeCell ref="A80:A81"/>
    <mergeCell ref="B80:B81"/>
    <mergeCell ref="C80:C81"/>
    <mergeCell ref="D80:D81"/>
    <mergeCell ref="E80:E81"/>
    <mergeCell ref="F80:G80"/>
    <mergeCell ref="E82:E84"/>
    <mergeCell ref="F82:F84"/>
    <mergeCell ref="G82:G84"/>
    <mergeCell ref="C86:E86"/>
    <mergeCell ref="C87:E87"/>
    <mergeCell ref="A88:A89"/>
    <mergeCell ref="B88:B89"/>
    <mergeCell ref="C88:C89"/>
    <mergeCell ref="D88:D89"/>
    <mergeCell ref="E88:E89"/>
    <mergeCell ref="F88:G88"/>
    <mergeCell ref="E90:E92"/>
    <mergeCell ref="F90:F92"/>
    <mergeCell ref="G90:G92"/>
    <mergeCell ref="C94:E94"/>
    <mergeCell ref="C95:E95"/>
    <mergeCell ref="A96:A97"/>
    <mergeCell ref="B96:B97"/>
    <mergeCell ref="C96:C97"/>
    <mergeCell ref="D96:D97"/>
    <mergeCell ref="E96:E97"/>
    <mergeCell ref="F96:G96"/>
    <mergeCell ref="E98:E100"/>
    <mergeCell ref="F98:F100"/>
    <mergeCell ref="G98:G100"/>
    <mergeCell ref="C102:E102"/>
    <mergeCell ref="C103:E103"/>
    <mergeCell ref="A104:A105"/>
    <mergeCell ref="B104:B105"/>
    <mergeCell ref="C104:C105"/>
    <mergeCell ref="D104:D105"/>
    <mergeCell ref="E104:E105"/>
    <mergeCell ref="F104:G104"/>
    <mergeCell ref="E106:E108"/>
    <mergeCell ref="F106:F108"/>
    <mergeCell ref="G106:G108"/>
    <mergeCell ref="C110:E110"/>
    <mergeCell ref="C111:E111"/>
    <mergeCell ref="A112:A113"/>
    <mergeCell ref="B112:B113"/>
    <mergeCell ref="C112:C113"/>
    <mergeCell ref="D112:D113"/>
    <mergeCell ref="E112:E113"/>
    <mergeCell ref="F112:G112"/>
    <mergeCell ref="E114:E116"/>
    <mergeCell ref="F114:F116"/>
    <mergeCell ref="G114:G116"/>
    <mergeCell ref="C118:E118"/>
    <mergeCell ref="C119:E119"/>
    <mergeCell ref="A120:A121"/>
    <mergeCell ref="B120:B121"/>
    <mergeCell ref="C120:C121"/>
    <mergeCell ref="D120:D121"/>
    <mergeCell ref="E120:E121"/>
    <mergeCell ref="F120:G120"/>
    <mergeCell ref="E122:E124"/>
    <mergeCell ref="F122:F124"/>
    <mergeCell ref="G122:G124"/>
    <mergeCell ref="C126:E126"/>
    <mergeCell ref="C127:E127"/>
    <mergeCell ref="A128:A129"/>
    <mergeCell ref="B128:B129"/>
    <mergeCell ref="C128:C129"/>
    <mergeCell ref="D128:D129"/>
    <mergeCell ref="E128:E129"/>
    <mergeCell ref="F128:G128"/>
    <mergeCell ref="E130:E132"/>
    <mergeCell ref="F130:F132"/>
    <mergeCell ref="G130:G132"/>
    <mergeCell ref="C134:E134"/>
    <mergeCell ref="C135:E135"/>
    <mergeCell ref="A136:A137"/>
    <mergeCell ref="B136:B137"/>
    <mergeCell ref="C136:C137"/>
    <mergeCell ref="D136:D137"/>
    <mergeCell ref="E136:E137"/>
    <mergeCell ref="F136:G136"/>
    <mergeCell ref="E138:E140"/>
    <mergeCell ref="F138:F140"/>
    <mergeCell ref="G138:G140"/>
    <mergeCell ref="C142:E142"/>
    <mergeCell ref="C143:E143"/>
    <mergeCell ref="A144:A145"/>
    <mergeCell ref="B144:B145"/>
    <mergeCell ref="C144:C145"/>
    <mergeCell ref="D144:D145"/>
    <mergeCell ref="E144:E145"/>
    <mergeCell ref="F144:G144"/>
    <mergeCell ref="E146:E148"/>
    <mergeCell ref="F146:F148"/>
    <mergeCell ref="G146:G148"/>
    <mergeCell ref="C150:E150"/>
    <mergeCell ref="C151:E151"/>
    <mergeCell ref="A152:A153"/>
    <mergeCell ref="B152:B153"/>
    <mergeCell ref="C152:C153"/>
    <mergeCell ref="D152:D153"/>
    <mergeCell ref="E152:E153"/>
    <mergeCell ref="F152:G152"/>
    <mergeCell ref="E154:E156"/>
    <mergeCell ref="F154:F156"/>
    <mergeCell ref="G154:G156"/>
    <mergeCell ref="C158:E158"/>
    <mergeCell ref="C159:E159"/>
    <mergeCell ref="A160:A161"/>
    <mergeCell ref="B160:B161"/>
    <mergeCell ref="C160:C161"/>
    <mergeCell ref="D160:D161"/>
    <mergeCell ref="E160:E161"/>
    <mergeCell ref="F160:G160"/>
    <mergeCell ref="E162:E164"/>
    <mergeCell ref="F162:F164"/>
    <mergeCell ref="G162:G164"/>
    <mergeCell ref="C166:E166"/>
    <mergeCell ref="C167:E167"/>
    <mergeCell ref="A168:A169"/>
    <mergeCell ref="B168:B169"/>
    <mergeCell ref="C168:C169"/>
    <mergeCell ref="D168:D169"/>
    <mergeCell ref="E168:E169"/>
    <mergeCell ref="F168:G168"/>
    <mergeCell ref="E170:E172"/>
    <mergeCell ref="F170:F172"/>
    <mergeCell ref="G170:G172"/>
    <mergeCell ref="C174:E174"/>
    <mergeCell ref="C175:E175"/>
    <mergeCell ref="A176:A177"/>
    <mergeCell ref="B176:B177"/>
    <mergeCell ref="C176:C177"/>
    <mergeCell ref="D176:D177"/>
    <mergeCell ref="E176:E177"/>
    <mergeCell ref="F176:G176"/>
    <mergeCell ref="E178:E180"/>
    <mergeCell ref="F178:F180"/>
    <mergeCell ref="G178:G180"/>
    <mergeCell ref="C182:E182"/>
    <mergeCell ref="C183:E183"/>
    <mergeCell ref="A184:A185"/>
    <mergeCell ref="B184:B185"/>
    <mergeCell ref="C184:C185"/>
    <mergeCell ref="D184:D185"/>
    <mergeCell ref="E184:E185"/>
    <mergeCell ref="F184:G184"/>
    <mergeCell ref="E186:E188"/>
    <mergeCell ref="F186:F188"/>
    <mergeCell ref="G186:G188"/>
    <mergeCell ref="C190:E190"/>
    <mergeCell ref="C191:E191"/>
    <mergeCell ref="A192:A193"/>
    <mergeCell ref="B192:B193"/>
    <mergeCell ref="C192:C193"/>
    <mergeCell ref="D192:D193"/>
    <mergeCell ref="E192:E193"/>
    <mergeCell ref="F192:G192"/>
    <mergeCell ref="E194:E196"/>
    <mergeCell ref="F194:F196"/>
    <mergeCell ref="G194:G196"/>
    <mergeCell ref="C198:E198"/>
    <mergeCell ref="C199:E199"/>
    <mergeCell ref="A200:A201"/>
    <mergeCell ref="B200:B201"/>
    <mergeCell ref="C200:C201"/>
    <mergeCell ref="D200:D201"/>
    <mergeCell ref="E200:E201"/>
    <mergeCell ref="F200:G200"/>
    <mergeCell ref="E202:E204"/>
    <mergeCell ref="F202:F204"/>
    <mergeCell ref="G202:G204"/>
    <mergeCell ref="C206:E206"/>
    <mergeCell ref="C207:E207"/>
    <mergeCell ref="A208:A209"/>
    <mergeCell ref="B208:B209"/>
    <mergeCell ref="C208:C209"/>
    <mergeCell ref="D208:D209"/>
    <mergeCell ref="E208:E209"/>
    <mergeCell ref="F208:G208"/>
    <mergeCell ref="E210:E212"/>
    <mergeCell ref="F210:F212"/>
    <mergeCell ref="G210:G212"/>
    <mergeCell ref="C214:E214"/>
    <mergeCell ref="C215:E215"/>
    <mergeCell ref="A216:A217"/>
    <mergeCell ref="B216:B217"/>
    <mergeCell ref="C216:C217"/>
    <mergeCell ref="D216:D217"/>
    <mergeCell ref="E216:E217"/>
    <mergeCell ref="F216:G216"/>
    <mergeCell ref="E218:E220"/>
    <mergeCell ref="F218:F220"/>
    <mergeCell ref="G218:G220"/>
    <mergeCell ref="C222:E222"/>
    <mergeCell ref="C223:E223"/>
    <mergeCell ref="A224:A225"/>
    <mergeCell ref="B224:B225"/>
    <mergeCell ref="C224:C225"/>
    <mergeCell ref="D224:D225"/>
    <mergeCell ref="E224:E225"/>
    <mergeCell ref="F224:G224"/>
    <mergeCell ref="E226:E228"/>
    <mergeCell ref="F226:F228"/>
    <mergeCell ref="G226:G228"/>
    <mergeCell ref="C230:E230"/>
    <mergeCell ref="C231:E231"/>
    <mergeCell ref="A232:A233"/>
    <mergeCell ref="B232:B233"/>
    <mergeCell ref="C232:C233"/>
    <mergeCell ref="D232:D233"/>
    <mergeCell ref="E232:E233"/>
    <mergeCell ref="F232:G232"/>
    <mergeCell ref="E234:E236"/>
    <mergeCell ref="F234:F236"/>
    <mergeCell ref="G234:G236"/>
    <mergeCell ref="C238:E238"/>
    <mergeCell ref="C239:E239"/>
    <mergeCell ref="A240:A241"/>
    <mergeCell ref="B240:B241"/>
    <mergeCell ref="C240:C241"/>
    <mergeCell ref="D240:D241"/>
    <mergeCell ref="E240:E241"/>
    <mergeCell ref="F240:G240"/>
    <mergeCell ref="E242:E244"/>
    <mergeCell ref="F242:F244"/>
    <mergeCell ref="G242:G244"/>
    <mergeCell ref="C246:E246"/>
    <mergeCell ref="C247:E247"/>
    <mergeCell ref="A248:A249"/>
    <mergeCell ref="B248:B249"/>
    <mergeCell ref="C248:C249"/>
    <mergeCell ref="D248:D249"/>
    <mergeCell ref="E248:E249"/>
    <mergeCell ref="F248:G248"/>
    <mergeCell ref="E250:E252"/>
    <mergeCell ref="F250:F252"/>
    <mergeCell ref="G250:G252"/>
    <mergeCell ref="C254:E254"/>
    <mergeCell ref="C255:E255"/>
    <mergeCell ref="A256:A257"/>
    <mergeCell ref="B256:B257"/>
    <mergeCell ref="C256:C257"/>
    <mergeCell ref="D256:D257"/>
    <mergeCell ref="E256:E257"/>
    <mergeCell ref="F256:G256"/>
    <mergeCell ref="E258:E260"/>
    <mergeCell ref="F258:F260"/>
    <mergeCell ref="G258:G260"/>
    <mergeCell ref="C262:E262"/>
    <mergeCell ref="C263:E263"/>
    <mergeCell ref="A264:A265"/>
    <mergeCell ref="B264:B265"/>
    <mergeCell ref="C264:C265"/>
    <mergeCell ref="D264:D265"/>
    <mergeCell ref="E264:E265"/>
    <mergeCell ref="F264:G264"/>
    <mergeCell ref="E266:E268"/>
    <mergeCell ref="F266:F268"/>
    <mergeCell ref="G266:G268"/>
    <mergeCell ref="C270:E270"/>
    <mergeCell ref="C271:E271"/>
    <mergeCell ref="A272:A273"/>
    <mergeCell ref="B272:B273"/>
    <mergeCell ref="C272:C273"/>
    <mergeCell ref="D272:D273"/>
    <mergeCell ref="E272:E273"/>
    <mergeCell ref="F272:G272"/>
    <mergeCell ref="E274:E276"/>
    <mergeCell ref="F274:F276"/>
    <mergeCell ref="G274:G276"/>
    <mergeCell ref="C278:E278"/>
    <mergeCell ref="C279:E279"/>
    <mergeCell ref="A280:A281"/>
    <mergeCell ref="B280:B281"/>
    <mergeCell ref="C280:C281"/>
    <mergeCell ref="D280:D281"/>
    <mergeCell ref="E280:E281"/>
    <mergeCell ref="F280:G280"/>
    <mergeCell ref="E282:E284"/>
    <mergeCell ref="F282:F284"/>
    <mergeCell ref="G282:G284"/>
  </mergeCells>
  <hyperlinks>
    <hyperlink ref="C51" r:id="rId1" display="www.crea-go.org.br"/>
    <hyperlink ref="C52" r:id="rId2" display="www.caugo.org.br"/>
    <hyperlink ref="C138" r:id="rId3" display="comercial.co@totalacessibilidade.com.br"/>
    <hyperlink ref="C146" r:id="rId4" display="comercial.co@totalacessibilidade.com.br"/>
  </hyperlinks>
  <printOptions headings="false" gridLines="false" gridLinesSet="true" horizontalCentered="false" verticalCentered="false"/>
  <pageMargins left="0.39375" right="0.39375" top="0.315277777777778" bottom="0.393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5" manualBreakCount="5">
    <brk id="54" man="true" max="16383" min="0"/>
    <brk id="93" man="true" max="16383" min="0"/>
    <brk id="133" man="true" max="16383" min="0"/>
    <brk id="173" man="true" max="16383" min="0"/>
    <brk id="213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LibreOffice/4.4.0.3$Windows_x86 LibreOffice_project/de093506bcdc5fafd9023ee680b8c60e3e0645d7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2015-10-01T18:13:15Z</dcterms:created>
  <dc:creator>Reinaldo de Sa Moreira e Silva</dc:creator>
  <dc:language>pt-BR</dc:language>
  <cp:lastModifiedBy>Reinaldo de Sa Moreira e Silva  </cp:lastModifiedBy>
  <cp:lastPrinted>2017-09-18T13:29:32Z</cp:lastPrinted>
  <dcterms:modified xsi:type="dcterms:W3CDTF">2017-10-09T15:59:29Z</dcterms:modified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